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овет 2014\Материалы\2018\06_июнь\20.06.2018\На бланк\"/>
    </mc:Choice>
  </mc:AlternateContent>
  <bookViews>
    <workbookView xWindow="0" yWindow="0" windowWidth="35010" windowHeight="12150"/>
  </bookViews>
  <sheets>
    <sheet name="разделы" sheetId="3" r:id="rId1"/>
  </sheets>
  <calcPr calcId="152511"/>
</workbook>
</file>

<file path=xl/calcChain.xml><?xml version="1.0" encoding="utf-8"?>
<calcChain xmlns="http://schemas.openxmlformats.org/spreadsheetml/2006/main">
  <c r="F475" i="3" l="1"/>
  <c r="F474" i="3" s="1"/>
  <c r="F607" i="3"/>
  <c r="F606" i="3" s="1"/>
  <c r="F604" i="3"/>
  <c r="F603" i="3" s="1"/>
  <c r="F888" i="3"/>
  <c r="F887" i="3" s="1"/>
  <c r="F886" i="3" s="1"/>
  <c r="F143" i="3" l="1"/>
  <c r="F1295" i="3" l="1"/>
  <c r="F1293" i="3"/>
  <c r="F1292" i="3" s="1"/>
  <c r="F1291" i="3" s="1"/>
  <c r="F441" i="3" l="1"/>
  <c r="F440" i="3" s="1"/>
  <c r="F696" i="3"/>
  <c r="F695" i="3" s="1"/>
  <c r="F438" i="3" l="1"/>
  <c r="F437" i="3" s="1"/>
  <c r="F601" i="3"/>
  <c r="F600" i="3" s="1"/>
  <c r="F597" i="3"/>
  <c r="F596" i="3"/>
  <c r="F595" i="3" s="1"/>
  <c r="F593" i="3"/>
  <c r="F592" i="3" s="1"/>
  <c r="F590" i="3"/>
  <c r="F589" i="3" s="1"/>
  <c r="F415" i="3"/>
  <c r="F414" i="3" s="1"/>
  <c r="F424" i="3" l="1"/>
  <c r="F423" i="3" s="1"/>
  <c r="F623" i="3" l="1"/>
  <c r="F622" i="3" s="1"/>
  <c r="F614" i="3" l="1"/>
  <c r="F613" i="3" s="1"/>
  <c r="F531" i="3"/>
  <c r="F530" i="3" s="1"/>
  <c r="F885" i="3" l="1"/>
  <c r="F884" i="3" s="1"/>
  <c r="F883" i="3" s="1"/>
  <c r="F119" i="3" l="1"/>
  <c r="F118" i="3" s="1"/>
  <c r="F116" i="3"/>
  <c r="F115" i="3" s="1"/>
  <c r="F1031" i="3" l="1"/>
  <c r="F730" i="3" l="1"/>
  <c r="F729" i="3" s="1"/>
  <c r="F728" i="3" s="1"/>
  <c r="F1036" i="3" l="1"/>
  <c r="F1035" i="3" s="1"/>
  <c r="F1034" i="3" s="1"/>
  <c r="F1033" i="3" s="1"/>
  <c r="F1029" i="3"/>
  <c r="F1028" i="3" s="1"/>
  <c r="F1026" i="3"/>
  <c r="F1024" i="3"/>
  <c r="F1021" i="3"/>
  <c r="F1020" i="3" s="1"/>
  <c r="F1018" i="3"/>
  <c r="F1016" i="3"/>
  <c r="F1015" i="3" l="1"/>
  <c r="F1023" i="3"/>
  <c r="F1014" i="3" l="1"/>
  <c r="F1013" i="3" s="1"/>
  <c r="F1012" i="3" s="1"/>
  <c r="F726" i="3"/>
  <c r="F725" i="3" s="1"/>
  <c r="F724" i="3" s="1"/>
  <c r="F721" i="3" l="1"/>
  <c r="F560" i="3"/>
  <c r="F559" i="3" s="1"/>
  <c r="F69" i="3" l="1"/>
  <c r="F958" i="3" l="1"/>
  <c r="F957" i="3" s="1"/>
  <c r="F955" i="3" l="1"/>
  <c r="F956" i="3"/>
  <c r="F311" i="3" l="1"/>
  <c r="F310" i="3" s="1"/>
  <c r="F309" i="3" s="1"/>
  <c r="F135" i="3" l="1"/>
  <c r="F427" i="3"/>
  <c r="F426" i="3" s="1"/>
  <c r="F534" i="3"/>
  <c r="F533" i="3" s="1"/>
  <c r="F617" i="3" l="1"/>
  <c r="F616" i="3" s="1"/>
  <c r="F1211" i="3" l="1"/>
  <c r="F1210" i="3" s="1"/>
  <c r="F1209" i="3" s="1"/>
  <c r="F1289" i="3" l="1"/>
  <c r="F1288" i="3" s="1"/>
  <c r="F620" i="3" l="1"/>
  <c r="F619" i="3" s="1"/>
  <c r="F570" i="3"/>
  <c r="F569" i="3" s="1"/>
  <c r="F563" i="3"/>
  <c r="F562" i="3" s="1"/>
  <c r="F558" i="3" s="1"/>
  <c r="F1126" i="3"/>
  <c r="F1125" i="3" s="1"/>
  <c r="F693" i="3" l="1"/>
  <c r="F692" i="3" s="1"/>
  <c r="F711" i="3" l="1"/>
  <c r="F447" i="3" l="1"/>
  <c r="F446" i="3" s="1"/>
  <c r="F445" i="3" s="1"/>
  <c r="F587" i="3"/>
  <c r="F586" i="3" s="1"/>
  <c r="F584" i="3"/>
  <c r="F583" i="3" s="1"/>
  <c r="F573" i="3"/>
  <c r="F572" i="3" s="1"/>
  <c r="F567" i="3"/>
  <c r="F566" i="3" s="1"/>
  <c r="F565" i="3" l="1"/>
  <c r="F557" i="3" s="1"/>
  <c r="F444" i="3"/>
  <c r="F443" i="3" s="1"/>
  <c r="F431" i="3"/>
  <c r="F430" i="3" s="1"/>
  <c r="F429" i="3" s="1"/>
  <c r="F395" i="3" l="1"/>
  <c r="F394" i="3" s="1"/>
  <c r="F687" i="3"/>
  <c r="F880" i="3" l="1"/>
  <c r="F879" i="3" s="1"/>
  <c r="F878" i="3" s="1"/>
  <c r="F1359" i="3" l="1"/>
  <c r="F906" i="3" l="1"/>
  <c r="F876" i="3"/>
  <c r="F875" i="3" s="1"/>
  <c r="F874" i="3" s="1"/>
  <c r="F873" i="3" l="1"/>
  <c r="F872" i="3" s="1"/>
  <c r="F871" i="3" s="1"/>
  <c r="F844" i="3"/>
  <c r="F843" i="3" s="1"/>
  <c r="F842" i="3" s="1"/>
  <c r="F106" i="3" l="1"/>
  <c r="F105" i="3" s="1"/>
  <c r="F838" i="3" l="1"/>
  <c r="F1121" i="3" l="1"/>
  <c r="F1120" i="3" s="1"/>
  <c r="F1119" i="3" s="1"/>
  <c r="F806" i="3" l="1"/>
  <c r="F1117" i="3" l="1"/>
  <c r="F1116" i="3" s="1"/>
  <c r="F1115" i="3" s="1"/>
  <c r="F525" i="3" l="1"/>
  <c r="F611" i="3"/>
  <c r="F610" i="3" s="1"/>
  <c r="F609" i="3" s="1"/>
  <c r="F581" i="3"/>
  <c r="F580" i="3" s="1"/>
  <c r="F578" i="3"/>
  <c r="F577" i="3" s="1"/>
  <c r="F576" i="3" s="1"/>
  <c r="F575" i="3" l="1"/>
  <c r="F543" i="3"/>
  <c r="F542" i="3" s="1"/>
  <c r="F540" i="3"/>
  <c r="F539" i="3" s="1"/>
  <c r="F528" i="3"/>
  <c r="F527" i="3" s="1"/>
  <c r="F524" i="3"/>
  <c r="F632" i="3"/>
  <c r="F629" i="3"/>
  <c r="F523" i="3" l="1"/>
  <c r="F522" i="3" s="1"/>
  <c r="F521" i="3" s="1"/>
  <c r="F628" i="3"/>
  <c r="F627" i="3" s="1"/>
  <c r="F626" i="3" s="1"/>
  <c r="F625" i="3" s="1"/>
  <c r="F556" i="3"/>
  <c r="F555" i="3" s="1"/>
  <c r="F538" i="3"/>
  <c r="F537" i="3" s="1"/>
  <c r="F536" i="3" s="1"/>
  <c r="F418" i="3"/>
  <c r="F417" i="3" s="1"/>
  <c r="F410" i="3"/>
  <c r="F343" i="3"/>
  <c r="F342" i="3" s="1"/>
  <c r="F341" i="3" s="1"/>
  <c r="F520" i="3" l="1"/>
  <c r="F1371" i="3"/>
  <c r="F1147" i="3" l="1"/>
  <c r="F1145" i="3"/>
  <c r="F1144" i="3" l="1"/>
  <c r="F1143" i="3" s="1"/>
  <c r="F830" i="3"/>
  <c r="F713" i="3"/>
  <c r="F1379" i="3"/>
  <c r="F1153" i="3" l="1"/>
  <c r="F1151" i="3"/>
  <c r="F1150" i="3" l="1"/>
  <c r="F1149" i="3" s="1"/>
  <c r="F1142" i="3" l="1"/>
  <c r="F1141" i="3" s="1"/>
  <c r="F485" i="3" l="1"/>
  <c r="F484" i="3" s="1"/>
  <c r="F483" i="3" s="1"/>
  <c r="F481" i="3"/>
  <c r="F480" i="3" s="1"/>
  <c r="F479" i="3" s="1"/>
  <c r="F249" i="3"/>
  <c r="F248" i="3" s="1"/>
  <c r="F247" i="3" s="1"/>
  <c r="F253" i="3"/>
  <c r="F252" i="3" s="1"/>
  <c r="F251" i="3" s="1"/>
  <c r="F478" i="3" l="1"/>
  <c r="F477" i="3" s="1"/>
  <c r="F307" i="3"/>
  <c r="F306" i="3" s="1"/>
  <c r="F1160" i="3"/>
  <c r="F1159" i="3" s="1"/>
  <c r="F1158" i="3" s="1"/>
  <c r="F1157" i="3" s="1"/>
  <c r="F1156" i="3" s="1"/>
  <c r="F1155" i="3" l="1"/>
  <c r="F1139" i="3" l="1"/>
  <c r="F1137" i="3"/>
  <c r="F1136" i="3" l="1"/>
  <c r="F1135" i="3" s="1"/>
  <c r="F1134" i="3" s="1"/>
  <c r="F1389" i="3" l="1"/>
  <c r="F1388" i="3" s="1"/>
  <c r="F1386" i="3" l="1"/>
  <c r="F1385" i="3" s="1"/>
  <c r="F1384" i="3" s="1"/>
  <c r="F1383" i="3" s="1"/>
  <c r="F553" i="3" l="1"/>
  <c r="F552" i="3" s="1"/>
  <c r="F435" i="3"/>
  <c r="F434" i="3" s="1"/>
  <c r="F433" i="3" s="1"/>
  <c r="F421" i="3"/>
  <c r="F420" i="3" s="1"/>
  <c r="F413" i="3" s="1"/>
  <c r="F408" i="3"/>
  <c r="F406" i="3"/>
  <c r="F403" i="3"/>
  <c r="F402" i="3" s="1"/>
  <c r="F400" i="3"/>
  <c r="F399" i="3" s="1"/>
  <c r="F392" i="3"/>
  <c r="F391" i="3" s="1"/>
  <c r="F389" i="3"/>
  <c r="F388" i="3" s="1"/>
  <c r="F453" i="3"/>
  <c r="F452" i="3" s="1"/>
  <c r="F451" i="3" s="1"/>
  <c r="F450" i="3" s="1"/>
  <c r="F449" i="3" s="1"/>
  <c r="F1422" i="3"/>
  <c r="F1421" i="3" s="1"/>
  <c r="F1420" i="3" s="1"/>
  <c r="F1419" i="3" s="1"/>
  <c r="F1418" i="3" s="1"/>
  <c r="F1417" i="3" s="1"/>
  <c r="F1416" i="3" s="1"/>
  <c r="F1413" i="3"/>
  <c r="F1412" i="3" s="1"/>
  <c r="F1411" i="3" s="1"/>
  <c r="F1410" i="3" s="1"/>
  <c r="F1409" i="3" s="1"/>
  <c r="F1273" i="3"/>
  <c r="F1270" i="3"/>
  <c r="F1204" i="3"/>
  <c r="F1203" i="3" s="1"/>
  <c r="F1202" i="3" s="1"/>
  <c r="F1223" i="3"/>
  <c r="F1222" i="3" s="1"/>
  <c r="F1181" i="3"/>
  <c r="F1180" i="3" s="1"/>
  <c r="F1179" i="3" s="1"/>
  <c r="F1178" i="3" s="1"/>
  <c r="F1177" i="3" s="1"/>
  <c r="F1175" i="3"/>
  <c r="F1174" i="3" s="1"/>
  <c r="F1173" i="3" s="1"/>
  <c r="F1171" i="3"/>
  <c r="F1169" i="3"/>
  <c r="F1167" i="3"/>
  <c r="F1269" i="3" l="1"/>
  <c r="F1268" i="3" s="1"/>
  <c r="F1267" i="3" s="1"/>
  <c r="F1266" i="3" s="1"/>
  <c r="F387" i="3"/>
  <c r="F386" i="3" s="1"/>
  <c r="F412" i="3"/>
  <c r="F405" i="3"/>
  <c r="F398" i="3" s="1"/>
  <c r="F397" i="3" s="1"/>
  <c r="F1166" i="3"/>
  <c r="F1165" i="3" s="1"/>
  <c r="F1164" i="3" s="1"/>
  <c r="F1163" i="3" s="1"/>
  <c r="F1162" i="3" s="1"/>
  <c r="F1113" i="3"/>
  <c r="F1112" i="3" s="1"/>
  <c r="F1111" i="3" s="1"/>
  <c r="F1110" i="3" s="1"/>
  <c r="F1107" i="3"/>
  <c r="F1105" i="3"/>
  <c r="F1102" i="3"/>
  <c r="F1099" i="3"/>
  <c r="F1098" i="3" s="1"/>
  <c r="F1097" i="3" s="1"/>
  <c r="F1093" i="3"/>
  <c r="F1092" i="3" s="1"/>
  <c r="F1091" i="3" s="1"/>
  <c r="F1089" i="3"/>
  <c r="F1088" i="3" s="1"/>
  <c r="F1087" i="3" s="1"/>
  <c r="F1083" i="3"/>
  <c r="F1082" i="3" s="1"/>
  <c r="F1081" i="3" s="1"/>
  <c r="F1080" i="3" s="1"/>
  <c r="F1079" i="3" s="1"/>
  <c r="F1076" i="3"/>
  <c r="F1074" i="3"/>
  <c r="F1068" i="3"/>
  <c r="F1067" i="3" s="1"/>
  <c r="F1066" i="3" s="1"/>
  <c r="F1064" i="3"/>
  <c r="F1063" i="3" s="1"/>
  <c r="F1062" i="3" s="1"/>
  <c r="F1059" i="3"/>
  <c r="F1058" i="3" s="1"/>
  <c r="F1057" i="3" s="1"/>
  <c r="F1056" i="3" s="1"/>
  <c r="F1049" i="3"/>
  <c r="F1048" i="3" s="1"/>
  <c r="F1047" i="3" s="1"/>
  <c r="F1046" i="3" s="1"/>
  <c r="F1044" i="3"/>
  <c r="F1042" i="3"/>
  <c r="F1010" i="3"/>
  <c r="F1009" i="3" s="1"/>
  <c r="F1008" i="3" s="1"/>
  <c r="F1007" i="3" s="1"/>
  <c r="F1006" i="3" s="1"/>
  <c r="F1003" i="3"/>
  <c r="F1002" i="3" s="1"/>
  <c r="F1001" i="3" s="1"/>
  <c r="F1000" i="3" s="1"/>
  <c r="F999" i="3" s="1"/>
  <c r="F997" i="3"/>
  <c r="F996" i="3" s="1"/>
  <c r="F995" i="3" s="1"/>
  <c r="F993" i="3"/>
  <c r="F992" i="3" s="1"/>
  <c r="F991" i="3" s="1"/>
  <c r="F986" i="3"/>
  <c r="F985" i="3" s="1"/>
  <c r="F984" i="3" s="1"/>
  <c r="F983" i="3" s="1"/>
  <c r="F981" i="3"/>
  <c r="F980" i="3" s="1"/>
  <c r="F979" i="3" s="1"/>
  <c r="F978" i="3" s="1"/>
  <c r="F976" i="3"/>
  <c r="F975" i="3" s="1"/>
  <c r="F974" i="3" s="1"/>
  <c r="F973" i="3" s="1"/>
  <c r="F971" i="3"/>
  <c r="F970" i="3" s="1"/>
  <c r="F969" i="3" s="1"/>
  <c r="F968" i="3" s="1"/>
  <c r="F966" i="3"/>
  <c r="F965" i="3" s="1"/>
  <c r="F964" i="3" s="1"/>
  <c r="F963" i="3" s="1"/>
  <c r="F953" i="3"/>
  <c r="F952" i="3" s="1"/>
  <c r="F951" i="3" s="1"/>
  <c r="F950" i="3" s="1"/>
  <c r="F928" i="3"/>
  <c r="F927" i="3" s="1"/>
  <c r="F926" i="3" s="1"/>
  <c r="F925" i="3" s="1"/>
  <c r="F924" i="3" s="1"/>
  <c r="F923" i="3" s="1"/>
  <c r="F916" i="3"/>
  <c r="F915" i="3" s="1"/>
  <c r="F914" i="3" s="1"/>
  <c r="F913" i="3" s="1"/>
  <c r="F910" i="3"/>
  <c r="F909" i="3" s="1"/>
  <c r="F908" i="3" s="1"/>
  <c r="F948" i="3"/>
  <c r="F947" i="3" s="1"/>
  <c r="F946" i="3" s="1"/>
  <c r="F944" i="3"/>
  <c r="F943" i="3" s="1"/>
  <c r="F942" i="3" s="1"/>
  <c r="F939" i="3"/>
  <c r="F938" i="3" s="1"/>
  <c r="F937" i="3" s="1"/>
  <c r="F935" i="3"/>
  <c r="F934" i="3" s="1"/>
  <c r="F933" i="3" s="1"/>
  <c r="F921" i="3"/>
  <c r="F920" i="3" s="1"/>
  <c r="F919" i="3" s="1"/>
  <c r="F918" i="3" s="1"/>
  <c r="F904" i="3"/>
  <c r="F900" i="3"/>
  <c r="F899" i="3" s="1"/>
  <c r="F895" i="3"/>
  <c r="F894" i="3" s="1"/>
  <c r="F893" i="3" s="1"/>
  <c r="F892" i="3" s="1"/>
  <c r="F869" i="3"/>
  <c r="F868" i="3" s="1"/>
  <c r="F865" i="3"/>
  <c r="F863" i="3"/>
  <c r="F858" i="3"/>
  <c r="F856" i="3"/>
  <c r="F851" i="3"/>
  <c r="F849" i="3"/>
  <c r="F840" i="3"/>
  <c r="F827" i="3"/>
  <c r="F823" i="3"/>
  <c r="F822" i="3" s="1"/>
  <c r="F821" i="3" s="1"/>
  <c r="F819" i="3"/>
  <c r="F817" i="3"/>
  <c r="F811" i="3"/>
  <c r="F810" i="3" s="1"/>
  <c r="F809" i="3" s="1"/>
  <c r="F803" i="3"/>
  <c r="F799" i="3"/>
  <c r="F798" i="3" s="1"/>
  <c r="F797" i="3" s="1"/>
  <c r="F795" i="3"/>
  <c r="F793" i="3"/>
  <c r="F786" i="3"/>
  <c r="F784" i="3"/>
  <c r="F778" i="3"/>
  <c r="F777" i="3" s="1"/>
  <c r="F776" i="3" s="1"/>
  <c r="F775" i="3" s="1"/>
  <c r="F774" i="3" s="1"/>
  <c r="F772" i="3"/>
  <c r="F770" i="3"/>
  <c r="F765" i="3"/>
  <c r="F764" i="3" s="1"/>
  <c r="F763" i="3" s="1"/>
  <c r="F762" i="3" s="1"/>
  <c r="F760" i="3"/>
  <c r="F758" i="3"/>
  <c r="F754" i="3"/>
  <c r="F752" i="3"/>
  <c r="F747" i="3"/>
  <c r="F745" i="3"/>
  <c r="F737" i="3"/>
  <c r="F735" i="3"/>
  <c r="F718" i="3"/>
  <c r="F706" i="3"/>
  <c r="F705" i="3" s="1"/>
  <c r="F703" i="3"/>
  <c r="F702" i="3" s="1"/>
  <c r="F699" i="3"/>
  <c r="F698" i="3" s="1"/>
  <c r="F691" i="3" s="1"/>
  <c r="F685" i="3"/>
  <c r="F679" i="3"/>
  <c r="F677" i="3"/>
  <c r="F673" i="3"/>
  <c r="F671" i="3"/>
  <c r="F666" i="3"/>
  <c r="F664" i="3"/>
  <c r="F511" i="3"/>
  <c r="F510" i="3" s="1"/>
  <c r="F509" i="3" s="1"/>
  <c r="F507" i="3"/>
  <c r="F506" i="3" s="1"/>
  <c r="F505" i="3" s="1"/>
  <c r="F231" i="3"/>
  <c r="F228" i="3"/>
  <c r="F225" i="3"/>
  <c r="F223" i="3"/>
  <c r="F221" i="3"/>
  <c r="F212" i="3"/>
  <c r="F211" i="3" s="1"/>
  <c r="F210" i="3" s="1"/>
  <c r="F209" i="3" s="1"/>
  <c r="F184" i="3"/>
  <c r="F183" i="3" s="1"/>
  <c r="F182" i="3" s="1"/>
  <c r="F180" i="3"/>
  <c r="F179" i="3" s="1"/>
  <c r="F178" i="3" s="1"/>
  <c r="F148" i="3"/>
  <c r="F147" i="3" s="1"/>
  <c r="F146" i="3" s="1"/>
  <c r="F145" i="3" s="1"/>
  <c r="F141" i="3"/>
  <c r="F139" i="3"/>
  <c r="F138" i="3" s="1"/>
  <c r="F133" i="3"/>
  <c r="F131" i="3"/>
  <c r="F126" i="3"/>
  <c r="F125" i="3" s="1"/>
  <c r="F124" i="3" s="1"/>
  <c r="F123" i="3" s="1"/>
  <c r="F39" i="3"/>
  <c r="F38" i="3" s="1"/>
  <c r="F36" i="3"/>
  <c r="F34" i="3"/>
  <c r="F30" i="3"/>
  <c r="F29" i="3" s="1"/>
  <c r="F28" i="3" s="1"/>
  <c r="F27" i="3" s="1"/>
  <c r="F26" i="3" s="1"/>
  <c r="F130" i="3" l="1"/>
  <c r="F385" i="3"/>
  <c r="F903" i="3"/>
  <c r="F902" i="3" s="1"/>
  <c r="F837" i="3"/>
  <c r="F836" i="3" s="1"/>
  <c r="F835" i="3" s="1"/>
  <c r="F1109" i="3"/>
  <c r="F898" i="3"/>
  <c r="F1073" i="3"/>
  <c r="F1072" i="3" s="1"/>
  <c r="F1071" i="3" s="1"/>
  <c r="F1070" i="3" s="1"/>
  <c r="F177" i="3"/>
  <c r="F769" i="3"/>
  <c r="F768" i="3" s="1"/>
  <c r="F767" i="3" s="1"/>
  <c r="F941" i="3"/>
  <c r="F1104" i="3"/>
  <c r="F717" i="3"/>
  <c r="F716" i="3" s="1"/>
  <c r="F734" i="3"/>
  <c r="F733" i="3" s="1"/>
  <c r="F732" i="3" s="1"/>
  <c r="F1041" i="3"/>
  <c r="F1040" i="3" s="1"/>
  <c r="F1039" i="3" s="1"/>
  <c r="F1038" i="3" s="1"/>
  <c r="F1005" i="3" s="1"/>
  <c r="F1101" i="3"/>
  <c r="F1096" i="3" s="1"/>
  <c r="F1095" i="3" s="1"/>
  <c r="F1061" i="3"/>
  <c r="F1055" i="3" s="1"/>
  <c r="F744" i="3"/>
  <c r="F743" i="3" s="1"/>
  <c r="F742" i="3" s="1"/>
  <c r="F1086" i="3"/>
  <c r="F1085" i="3" s="1"/>
  <c r="F962" i="3"/>
  <c r="F961" i="3" s="1"/>
  <c r="F990" i="3"/>
  <c r="F989" i="3" s="1"/>
  <c r="F988" i="3" s="1"/>
  <c r="F783" i="3"/>
  <c r="F782" i="3" s="1"/>
  <c r="F781" i="3" s="1"/>
  <c r="F780" i="3" s="1"/>
  <c r="F862" i="3"/>
  <c r="F861" i="3" s="1"/>
  <c r="F826" i="3"/>
  <c r="F825" i="3" s="1"/>
  <c r="F792" i="3"/>
  <c r="F791" i="3" s="1"/>
  <c r="F912" i="3"/>
  <c r="F676" i="3"/>
  <c r="F675" i="3" s="1"/>
  <c r="F684" i="3"/>
  <c r="F683" i="3" s="1"/>
  <c r="F682" i="3" s="1"/>
  <c r="F681" i="3" s="1"/>
  <c r="F816" i="3"/>
  <c r="F815" i="3" s="1"/>
  <c r="F855" i="3"/>
  <c r="F854" i="3" s="1"/>
  <c r="F853" i="3" s="1"/>
  <c r="F663" i="3"/>
  <c r="F662" i="3" s="1"/>
  <c r="F661" i="3" s="1"/>
  <c r="F670" i="3"/>
  <c r="F669" i="3" s="1"/>
  <c r="F710" i="3"/>
  <c r="F709" i="3" s="1"/>
  <c r="F708" i="3" s="1"/>
  <c r="F757" i="3"/>
  <c r="F756" i="3" s="1"/>
  <c r="F932" i="3"/>
  <c r="F931" i="3" s="1"/>
  <c r="F751" i="3"/>
  <c r="F750" i="3" s="1"/>
  <c r="F802" i="3"/>
  <c r="F801" i="3" s="1"/>
  <c r="F848" i="3"/>
  <c r="F847" i="3" s="1"/>
  <c r="F846" i="3" s="1"/>
  <c r="F867" i="3"/>
  <c r="F227" i="3"/>
  <c r="F504" i="3"/>
  <c r="F129" i="3"/>
  <c r="F128" i="3" s="1"/>
  <c r="F122" i="3" s="1"/>
  <c r="F220" i="3"/>
  <c r="F137" i="3"/>
  <c r="F33" i="3"/>
  <c r="F32" i="3" s="1"/>
  <c r="F25" i="3" s="1"/>
  <c r="F217" i="3"/>
  <c r="F216" i="3" s="1"/>
  <c r="F215" i="3" s="1"/>
  <c r="F62" i="3"/>
  <c r="F61" i="3" s="1"/>
  <c r="F60" i="3" s="1"/>
  <c r="F59" i="3" s="1"/>
  <c r="F206" i="3"/>
  <c r="F205" i="3" s="1"/>
  <c r="F203" i="3"/>
  <c r="F201" i="3"/>
  <c r="F199" i="3"/>
  <c r="F195" i="3"/>
  <c r="F194" i="3" s="1"/>
  <c r="F193" i="3" s="1"/>
  <c r="F191" i="3"/>
  <c r="F189" i="3"/>
  <c r="F960" i="3" l="1"/>
  <c r="F860" i="3"/>
  <c r="F790" i="3"/>
  <c r="F897" i="3"/>
  <c r="F891" i="3" s="1"/>
  <c r="F890" i="3" s="1"/>
  <c r="F668" i="3"/>
  <c r="F1054" i="3"/>
  <c r="F814" i="3"/>
  <c r="F690" i="3"/>
  <c r="F689" i="3" s="1"/>
  <c r="F749" i="3"/>
  <c r="F741" i="3" s="1"/>
  <c r="F740" i="3" s="1"/>
  <c r="F930" i="3"/>
  <c r="F660" i="3"/>
  <c r="F659" i="3" s="1"/>
  <c r="F214" i="3"/>
  <c r="F121" i="3"/>
  <c r="F188" i="3"/>
  <c r="F187" i="3" s="1"/>
  <c r="F198" i="3"/>
  <c r="F197" i="3" s="1"/>
  <c r="F113" i="3"/>
  <c r="F112" i="3" s="1"/>
  <c r="F111" i="3" s="1"/>
  <c r="F882" i="3" l="1"/>
  <c r="F789" i="3"/>
  <c r="F788" i="3" s="1"/>
  <c r="F739" i="3" s="1"/>
  <c r="F658" i="3"/>
  <c r="F186" i="3"/>
  <c r="F176" i="3" s="1"/>
  <c r="F263" i="3"/>
  <c r="F657" i="3" l="1"/>
  <c r="F1216" i="3"/>
  <c r="F1215" i="3" s="1"/>
  <c r="F1214" i="3" s="1"/>
  <c r="F1213" i="3" s="1"/>
  <c r="F654" i="3"/>
  <c r="F653" i="3" s="1"/>
  <c r="F652" i="3" s="1"/>
  <c r="F651" i="3" s="1"/>
  <c r="F649" i="3"/>
  <c r="F648" i="3" s="1"/>
  <c r="F647" i="3" s="1"/>
  <c r="F645" i="3"/>
  <c r="F644" i="3" s="1"/>
  <c r="F643" i="3" s="1"/>
  <c r="F641" i="3"/>
  <c r="F640" i="3" s="1"/>
  <c r="F639" i="3" s="1"/>
  <c r="F638" i="3" l="1"/>
  <c r="F97" i="3"/>
  <c r="F87" i="3"/>
  <c r="F77" i="3" l="1"/>
  <c r="F375" i="3"/>
  <c r="F1243" i="3"/>
  <c r="F1264" i="3" l="1"/>
  <c r="F1263" i="3" s="1"/>
  <c r="F1262" i="3" s="1"/>
  <c r="F1259" i="3"/>
  <c r="F1258" i="3" s="1"/>
  <c r="F1256" i="3"/>
  <c r="F1255" i="3" s="1"/>
  <c r="F55" i="3"/>
  <c r="F1254" i="3" l="1"/>
  <c r="F1253" i="3" s="1"/>
  <c r="F52" i="3"/>
  <c r="F51" i="3"/>
  <c r="F50" i="3" s="1"/>
  <c r="F49" i="3" s="1"/>
  <c r="F48" i="3" s="1"/>
  <c r="F1208" i="3" l="1"/>
  <c r="F1207" i="3" s="1"/>
  <c r="F245" i="3"/>
  <c r="F46" i="3" l="1"/>
  <c r="F45" i="3" s="1"/>
  <c r="F44" i="3" s="1"/>
  <c r="F43" i="3" s="1"/>
  <c r="F42" i="3" s="1"/>
  <c r="F1313" i="3" l="1"/>
  <c r="F1305" i="3"/>
  <c r="F1129" i="3" l="1"/>
  <c r="F1128" i="3" s="1"/>
  <c r="F168" i="3" l="1"/>
  <c r="F167" i="3" s="1"/>
  <c r="F166" i="3" s="1"/>
  <c r="F165" i="3" s="1"/>
  <c r="F372" i="3" l="1"/>
  <c r="F371" i="3" l="1"/>
  <c r="F370" i="3" s="1"/>
  <c r="F369" i="3" s="1"/>
  <c r="F368" i="3" s="1"/>
  <c r="F333" i="3" l="1"/>
  <c r="F332" i="3" s="1"/>
  <c r="F336" i="3"/>
  <c r="F335" i="3" s="1"/>
  <c r="F339" i="3"/>
  <c r="F338" i="3" s="1"/>
  <c r="F364" i="3"/>
  <c r="F363" i="3" s="1"/>
  <c r="F362" i="3" s="1"/>
  <c r="F360" i="3"/>
  <c r="F359" i="3" s="1"/>
  <c r="F357" i="3"/>
  <c r="F356" i="3" s="1"/>
  <c r="F354" i="3"/>
  <c r="F353" i="3" s="1"/>
  <c r="F351" i="3"/>
  <c r="F350" i="3" s="1"/>
  <c r="F348" i="3"/>
  <c r="F347" i="3" s="1"/>
  <c r="F174" i="3"/>
  <c r="F173" i="3" s="1"/>
  <c r="F172" i="3" s="1"/>
  <c r="F171" i="3" s="1"/>
  <c r="F170" i="3" s="1"/>
  <c r="F346" i="3" l="1"/>
  <c r="F345" i="3" s="1"/>
  <c r="F331" i="3"/>
  <c r="F330" i="3" s="1"/>
  <c r="F304" i="3"/>
  <c r="F1346" i="3"/>
  <c r="F1345" i="3" s="1"/>
  <c r="F383" i="3" l="1"/>
  <c r="F382" i="3" s="1"/>
  <c r="F381" i="3" s="1"/>
  <c r="F380" i="3" s="1"/>
  <c r="F379" i="3" s="1"/>
  <c r="F378" i="3" s="1"/>
  <c r="F1362" i="3" l="1"/>
  <c r="F1323" i="3"/>
  <c r="F1338" i="3"/>
  <c r="F1330" i="3"/>
  <c r="F1312" i="3"/>
  <c r="F1311" i="3" s="1"/>
  <c r="F1310" i="3" s="1"/>
  <c r="F1309" i="3" s="1"/>
  <c r="F278" i="3"/>
  <c r="F280" i="3"/>
  <c r="F282" i="3"/>
  <c r="F277" i="3" s="1"/>
  <c r="F276" i="3" s="1"/>
  <c r="F1406" i="3" l="1"/>
  <c r="F1405" i="3" s="1"/>
  <c r="F1404" i="3" s="1"/>
  <c r="F1403" i="3" s="1"/>
  <c r="F1402" i="3" s="1"/>
  <c r="F1132" i="3" l="1"/>
  <c r="F1131" i="3" s="1"/>
  <c r="F1124" i="3" s="1"/>
  <c r="F238" i="3"/>
  <c r="F237" i="3" s="1"/>
  <c r="F236" i="3" s="1"/>
  <c r="F235" i="3" s="1"/>
  <c r="F234" i="3" s="1"/>
  <c r="F94" i="3"/>
  <c r="F1123" i="3" l="1"/>
  <c r="F1078" i="3" s="1"/>
  <c r="F93" i="3"/>
  <c r="F1249" i="3"/>
  <c r="F1248" i="3" s="1"/>
  <c r="F1247" i="3" s="1"/>
  <c r="F1246" i="3" s="1"/>
  <c r="F1053" i="3" l="1"/>
  <c r="F1052" i="3" s="1"/>
  <c r="F294" i="3"/>
  <c r="F293" i="3" s="1"/>
  <c r="F287" i="3" l="1"/>
  <c r="F286" i="3" s="1"/>
  <c r="F285" i="3" s="1"/>
  <c r="F284" i="3" s="1"/>
  <c r="F472" i="3"/>
  <c r="F471" i="3" s="1"/>
  <c r="F470" i="3" s="1"/>
  <c r="F468" i="3"/>
  <c r="F467" i="3" s="1"/>
  <c r="F466" i="3" s="1"/>
  <c r="F464" i="3"/>
  <c r="F463" i="3" s="1"/>
  <c r="F462" i="3" s="1"/>
  <c r="F460" i="3"/>
  <c r="F459" i="3" l="1"/>
  <c r="F458" i="3" s="1"/>
  <c r="F457" i="3" l="1"/>
  <c r="F456" i="3" s="1"/>
  <c r="F455" i="3" l="1"/>
  <c r="F109" i="3"/>
  <c r="F108" i="3" s="1"/>
  <c r="F103" i="3"/>
  <c r="F102" i="3" s="1"/>
  <c r="F155" i="3"/>
  <c r="F154" i="3" s="1"/>
  <c r="F153" i="3" s="1"/>
  <c r="F152" i="3" s="1"/>
  <c r="F151" i="3" s="1"/>
  <c r="F150" i="3" s="1"/>
  <c r="F163" i="3"/>
  <c r="F162" i="3" s="1"/>
  <c r="F161" i="3" s="1"/>
  <c r="F1400" i="3"/>
  <c r="F1398" i="3"/>
  <c r="F1396" i="3"/>
  <c r="F1381" i="3"/>
  <c r="F1378" i="3" s="1"/>
  <c r="F1376" i="3"/>
  <c r="F1375" i="3" s="1"/>
  <c r="F1373" i="3"/>
  <c r="F1364" i="3"/>
  <c r="F1361" i="3" s="1"/>
  <c r="F1358" i="3" s="1"/>
  <c r="F1354" i="3"/>
  <c r="F1353" i="3" s="1"/>
  <c r="F1352" i="3" s="1"/>
  <c r="F1350" i="3"/>
  <c r="F1349" i="3" s="1"/>
  <c r="F1348" i="3" s="1"/>
  <c r="F1343" i="3"/>
  <c r="F1342" i="3" s="1"/>
  <c r="F1340" i="3"/>
  <c r="F1337" i="3" s="1"/>
  <c r="F1335" i="3"/>
  <c r="F1332" i="3"/>
  <c r="F1325" i="3"/>
  <c r="F1322" i="3" s="1"/>
  <c r="F1320" i="3"/>
  <c r="F1307" i="3"/>
  <c r="F1304" i="3"/>
  <c r="F1302" i="3"/>
  <c r="F1300" i="3"/>
  <c r="F1286" i="3"/>
  <c r="F1285" i="3" s="1"/>
  <c r="F1283" i="3"/>
  <c r="F1240" i="3"/>
  <c r="F1235" i="3"/>
  <c r="F1234" i="3" s="1"/>
  <c r="F1232" i="3"/>
  <c r="F1231" i="3" s="1"/>
  <c r="F1229" i="3"/>
  <c r="F1228" i="3" s="1"/>
  <c r="F1226" i="3"/>
  <c r="F1225" i="3" s="1"/>
  <c r="F1200" i="3"/>
  <c r="F1199" i="3" s="1"/>
  <c r="F1198" i="3" s="1"/>
  <c r="F1197" i="3" s="1"/>
  <c r="F1196" i="3" s="1"/>
  <c r="F1195" i="3" s="1"/>
  <c r="F1190" i="3"/>
  <c r="F1189" i="3" s="1"/>
  <c r="F1188" i="3" s="1"/>
  <c r="F1187" i="3" s="1"/>
  <c r="F1186" i="3" s="1"/>
  <c r="F1185" i="3" s="1"/>
  <c r="F1184" i="3" s="1"/>
  <c r="F550" i="3"/>
  <c r="F549" i="3" s="1"/>
  <c r="F548" i="3" s="1"/>
  <c r="F547" i="3" s="1"/>
  <c r="F546" i="3" s="1"/>
  <c r="F516" i="3"/>
  <c r="F515" i="3" s="1"/>
  <c r="F514" i="3" s="1"/>
  <c r="F513" i="3" s="1"/>
  <c r="F503" i="3" s="1"/>
  <c r="F501" i="3"/>
  <c r="F500" i="3" s="1"/>
  <c r="F499" i="3" s="1"/>
  <c r="F498" i="3" s="1"/>
  <c r="F496" i="3"/>
  <c r="F495" i="3" s="1"/>
  <c r="F494" i="3" s="1"/>
  <c r="F492" i="3"/>
  <c r="F491" i="3" s="1"/>
  <c r="F490" i="3" s="1"/>
  <c r="F328" i="3"/>
  <c r="F327" i="3" s="1"/>
  <c r="F326" i="3" s="1"/>
  <c r="F324" i="3"/>
  <c r="F323" i="3" s="1"/>
  <c r="F322" i="3" s="1"/>
  <c r="F320" i="3"/>
  <c r="F319" i="3" s="1"/>
  <c r="F318" i="3" s="1"/>
  <c r="F316" i="3"/>
  <c r="F315" i="3" s="1"/>
  <c r="F314" i="3" s="1"/>
  <c r="F303" i="3"/>
  <c r="F301" i="3"/>
  <c r="F300" i="3" s="1"/>
  <c r="F297" i="3"/>
  <c r="F296" i="3" s="1"/>
  <c r="F292" i="3" s="1"/>
  <c r="F269" i="3"/>
  <c r="F268" i="3" s="1"/>
  <c r="F267" i="3" s="1"/>
  <c r="F266" i="3" s="1"/>
  <c r="F260" i="3"/>
  <c r="F84" i="3"/>
  <c r="F74" i="3"/>
  <c r="F71" i="3"/>
  <c r="F67" i="3"/>
  <c r="F23" i="3"/>
  <c r="F22" i="3" s="1"/>
  <c r="F21" i="3" s="1"/>
  <c r="F20" i="3" s="1"/>
  <c r="F101" i="3" l="1"/>
  <c r="F100" i="3"/>
  <c r="F299" i="3"/>
  <c r="F291" i="3" s="1"/>
  <c r="F1370" i="3"/>
  <c r="F1369" i="3" s="1"/>
  <c r="F1368" i="3" s="1"/>
  <c r="F1367" i="3" s="1"/>
  <c r="F1221" i="3"/>
  <c r="F1220" i="3" s="1"/>
  <c r="F489" i="3"/>
  <c r="F488" i="3" s="1"/>
  <c r="F259" i="3"/>
  <c r="F258" i="3" s="1"/>
  <c r="F257" i="3" s="1"/>
  <c r="F256" i="3" s="1"/>
  <c r="F244" i="3" s="1"/>
  <c r="F243" i="3" s="1"/>
  <c r="F637" i="3"/>
  <c r="F636" i="3" s="1"/>
  <c r="F313" i="3"/>
  <c r="F1329" i="3"/>
  <c r="F1328" i="3" s="1"/>
  <c r="F1252" i="3"/>
  <c r="F1251" i="3" s="1"/>
  <c r="F160" i="3"/>
  <c r="F159" i="3" s="1"/>
  <c r="F158" i="3" s="1"/>
  <c r="F1395" i="3"/>
  <c r="F1394" i="3" s="1"/>
  <c r="F1393" i="3" s="1"/>
  <c r="F1392" i="3" s="1"/>
  <c r="F1391" i="3" s="1"/>
  <c r="F1282" i="3"/>
  <c r="F1281" i="3" s="1"/>
  <c r="F73" i="3"/>
  <c r="F83" i="3"/>
  <c r="F82" i="3" s="1"/>
  <c r="F81" i="3" s="1"/>
  <c r="F80" i="3" s="1"/>
  <c r="F92" i="3"/>
  <c r="F91" i="3" s="1"/>
  <c r="F90" i="3" s="1"/>
  <c r="F275" i="3"/>
  <c r="F1239" i="3"/>
  <c r="F1238" i="3" s="1"/>
  <c r="F1237" i="3" s="1"/>
  <c r="F66" i="3"/>
  <c r="F1299" i="3"/>
  <c r="F1298" i="3" s="1"/>
  <c r="F1297" i="3" s="1"/>
  <c r="F545" i="3"/>
  <c r="F519" i="3" s="1"/>
  <c r="F19" i="3"/>
  <c r="F18" i="3"/>
  <c r="F1319" i="3"/>
  <c r="F1318" i="3" s="1"/>
  <c r="F1357" i="3"/>
  <c r="F1356" i="3"/>
  <c r="F1280" i="3" l="1"/>
  <c r="F1279" i="3" s="1"/>
  <c r="F242" i="3"/>
  <c r="F241" i="3" s="1"/>
  <c r="F240" i="3" s="1"/>
  <c r="F157" i="3" s="1"/>
  <c r="F65" i="3"/>
  <c r="F64" i="3" s="1"/>
  <c r="F58" i="3" s="1"/>
  <c r="F41" i="3" s="1"/>
  <c r="F1366" i="3"/>
  <c r="F1219" i="3"/>
  <c r="F1206" i="3" s="1"/>
  <c r="F274" i="3"/>
  <c r="F273" i="3" s="1"/>
  <c r="F290" i="3"/>
  <c r="F289" i="3" s="1"/>
  <c r="F17" i="3" l="1"/>
  <c r="F487" i="3"/>
  <c r="F367" i="3" s="1"/>
  <c r="F272" i="3"/>
  <c r="F1194" i="3"/>
  <c r="F1334" i="3" l="1"/>
  <c r="F1327" i="3" s="1"/>
  <c r="F1317" i="3" s="1"/>
  <c r="F1316" i="3" s="1"/>
  <c r="F1278" i="3" s="1"/>
  <c r="F1277" i="3" s="1"/>
  <c r="F1425" i="3" s="1"/>
</calcChain>
</file>

<file path=xl/sharedStrings.xml><?xml version="1.0" encoding="utf-8"?>
<sst xmlns="http://schemas.openxmlformats.org/spreadsheetml/2006/main" count="5157" uniqueCount="854">
  <si>
    <t>Подпрограмма "Обеспечение деятельности подведомственных учреждений"</t>
  </si>
  <si>
    <t>Подпрограмма "Развитие малого и среднего предпринимательства"</t>
  </si>
  <si>
    <t>Обеспечивающая подпрограмма</t>
  </si>
  <si>
    <t>Подпрограмма "Обеспечение жильем детей-сирот и детей, оставшихся без попечения родителей, а также лиц из их числа"</t>
  </si>
  <si>
    <t>Подпрограмма "Развитие системы отдыха и оздоровления детей"</t>
  </si>
  <si>
    <t>Подпрограмма "Доступная среда"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</si>
  <si>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</si>
  <si>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</si>
  <si>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</si>
  <si>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Взносы города Реутов в общественные организации, фонды, ассоциации</t>
  </si>
  <si>
    <t>Обеспечение деятельности органов местного самоуправления</t>
  </si>
  <si>
    <t>Обеспечение предоставления гражданам субсидий на оплату жилого помещения и коммунальных услуг</t>
  </si>
  <si>
    <t xml:space="preserve">Взносы на капитальный ремонт за помещения, расположенные в многоквартирных жилых домах, находящихся в муниципальной собственности </t>
  </si>
  <si>
    <t>Мероприятия в сфере образования</t>
  </si>
  <si>
    <t>Обеспечение деятельности дошкольных образовательных учреждений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</si>
  <si>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</si>
  <si>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Обеспечение деятельности средних школ </t>
  </si>
  <si>
    <t xml:space="preserve">Обеспечение деятельности начальной школы - детского сада </t>
  </si>
  <si>
    <t>Обеспечение деятельности хоровой студии и учреждений дополнительного образования в сфере культуры</t>
  </si>
  <si>
    <t xml:space="preserve">Расходы по обеспечению деятельности учебно-методического центра 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</si>
  <si>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 Московской области, осуществляющих образовательную деятельность</t>
  </si>
  <si>
    <t>Предоставление гражданам субсидий на оплату жилого помещения и коммунальных услуг</t>
  </si>
  <si>
    <t>Процентные платежи по муниципальному долгу</t>
  </si>
  <si>
    <t>Подпрограмма "Предоставление гражданам субсидий на оплату жилого помещения и коммунальных услуг в городе Реутов Московской области"</t>
  </si>
  <si>
    <t>Подпрограмма "Социальная защита отдельных категорий граждан города Реутов"</t>
  </si>
  <si>
    <t>Подпрограмма "Создание условий для охраны здоровья и формирования здорового образа жизни жителей города Реутов"</t>
  </si>
  <si>
    <t>01 0 00 00000</t>
  </si>
  <si>
    <t>01 1 00 00000</t>
  </si>
  <si>
    <t>01 3 00 00000</t>
  </si>
  <si>
    <t>02 0 00 00000</t>
  </si>
  <si>
    <t>02 1 00 00000</t>
  </si>
  <si>
    <t>02 2 00 00000</t>
  </si>
  <si>
    <t>02 3 00 00000</t>
  </si>
  <si>
    <t>02 4 00 00000</t>
  </si>
  <si>
    <t>02 5 00 00000</t>
  </si>
  <si>
    <t>03 0 00 00000</t>
  </si>
  <si>
    <t>03 1 00 00000</t>
  </si>
  <si>
    <t>03 2 00 00000</t>
  </si>
  <si>
    <t>03 3 00 00000</t>
  </si>
  <si>
    <t>03 4 00 00000</t>
  </si>
  <si>
    <t>03 5 00 00000</t>
  </si>
  <si>
    <t>04 0 00 00000</t>
  </si>
  <si>
    <t>05 0 00 00000</t>
  </si>
  <si>
    <t>05 1 00 00000</t>
  </si>
  <si>
    <t>05 3 00 00000</t>
  </si>
  <si>
    <t>05 4 00 00000</t>
  </si>
  <si>
    <t>05 6 00 00000</t>
  </si>
  <si>
    <t>06 0 00 00000</t>
  </si>
  <si>
    <t>07 0 00 00000</t>
  </si>
  <si>
    <t>08 0 00 00000</t>
  </si>
  <si>
    <t>10 0 00 00000</t>
  </si>
  <si>
    <t>10 2 00 00000</t>
  </si>
  <si>
    <t>11 0 00 00000</t>
  </si>
  <si>
    <t>11 1 00 00000</t>
  </si>
  <si>
    <t>11 2 00 00000</t>
  </si>
  <si>
    <t>11 3 00 00000</t>
  </si>
  <si>
    <t>11 4 00 00000</t>
  </si>
  <si>
    <t>11 5 00 00000</t>
  </si>
  <si>
    <t>02 1 01 00000</t>
  </si>
  <si>
    <t>02 5 01 00000</t>
  </si>
  <si>
    <t>02 5 01 00095</t>
  </si>
  <si>
    <t>02 1 01 00512</t>
  </si>
  <si>
    <t>02 2 01 00000</t>
  </si>
  <si>
    <t>Основное мероприятие "Проведение массовых физкультурно-оздоровительных и спортивных мероприятий"</t>
  </si>
  <si>
    <t>02 3 01 00000</t>
  </si>
  <si>
    <t>02 3 01 00059</t>
  </si>
  <si>
    <t>02 4 01 00000</t>
  </si>
  <si>
    <t>02 4 01 00059</t>
  </si>
  <si>
    <t>01 1 02 00000</t>
  </si>
  <si>
    <t>Основное мероприятие "Формирование положительного образа предпринимателя, популяризация роли предпринимательства"</t>
  </si>
  <si>
    <t>01 1 03 00000</t>
  </si>
  <si>
    <t>Расходы на производство теле- и радиопрограмм, размещение публикаций в средствах массовой информации, проведение игровых, тренинговых мероприятий, семинаров, мастер-классов в школах</t>
  </si>
  <si>
    <t>Подпрограмма "Развитие потребительского рынка"</t>
  </si>
  <si>
    <t xml:space="preserve">Расходы, оказываемые за счет средств по транспортировке в морг с мест обнаружения или происшествия умерших, не имеющих супруга, близких родственников либо законного представителя умершего                                                     </t>
  </si>
  <si>
    <t>01 3 01 00000</t>
  </si>
  <si>
    <t>03 1 01 00000</t>
  </si>
  <si>
    <t>03 1 02 00000</t>
  </si>
  <si>
    <t>Обеспечение деятельности по повышению степени защищенности объектов социальной сферы и мест с массовым пребыванием людей</t>
  </si>
  <si>
    <t>Техническое обслуживание оборудования и технических средств муниципальных объектов</t>
  </si>
  <si>
    <t>03 1 03 00000</t>
  </si>
  <si>
    <t>03 1 01 00001</t>
  </si>
  <si>
    <t>03 1 01 00002</t>
  </si>
  <si>
    <t>03 1 02 00003</t>
  </si>
  <si>
    <t>03 1 02 00004</t>
  </si>
  <si>
    <t>Проведение бесед, направленных на активизацию борьбы с уличной преступностью и приобретение призов при проведении спортивных мероприятий</t>
  </si>
  <si>
    <t>03 1 04 00000</t>
  </si>
  <si>
    <t>03 1 05 00000</t>
  </si>
  <si>
    <t>Проведение мероприятий с целью профилактики наркомании и токсикомании</t>
  </si>
  <si>
    <t>Проведение мероприятий по развитию гражданской обороны</t>
  </si>
  <si>
    <t>03 2 01 00000</t>
  </si>
  <si>
    <t>03 2 01 00001</t>
  </si>
  <si>
    <t>03 4 01 00000</t>
  </si>
  <si>
    <t>03 4 01 00001</t>
  </si>
  <si>
    <t>05 1 01 00000</t>
  </si>
  <si>
    <t>05 4 01 00000</t>
  </si>
  <si>
    <t>05 6 01 00000</t>
  </si>
  <si>
    <t>06 0 01 00000</t>
  </si>
  <si>
    <t>10 2 01 00000</t>
  </si>
  <si>
    <t>11 1 01 00000</t>
  </si>
  <si>
    <t>11 1 01 00002</t>
  </si>
  <si>
    <t>11 1 01 00003</t>
  </si>
  <si>
    <t>11 1 01 00004</t>
  </si>
  <si>
    <t>11 1 01 00005</t>
  </si>
  <si>
    <t>11 2 01 00000</t>
  </si>
  <si>
    <t>11 3 01 00000</t>
  </si>
  <si>
    <t>11 4 01 00000</t>
  </si>
  <si>
    <t>Обеспечение полноценным питанием беременных женщин, кормящих матерей, а также детей в возрасте до трех лет</t>
  </si>
  <si>
    <t>Основное мероприятие "Охрана материнства и детства в городе Реутов"</t>
  </si>
  <si>
    <t>11 5 01 00000</t>
  </si>
  <si>
    <t>Основное мероприятие "Обеспечение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услуг)"</t>
  </si>
  <si>
    <t>Основное мероприятие "Предоставление субсидий для бюджетных общеобразовательных организаций на выполнение муниципального задания"</t>
  </si>
  <si>
    <t>Основное мероприятие "Организация праздничных, культурно-массовых и иных мероприятий"</t>
  </si>
  <si>
    <t>Основное мероприятие "Реализация механизмов для выявления и развития талантов детей"</t>
  </si>
  <si>
    <t>Основное мероприятие "Охрана труда"</t>
  </si>
  <si>
    <t>Основное мероприятие "Развитие инфраструктуры, кадрового потенциала, интеграции деятельности образовательных учреждений, культуры, физической культуры и спорта, обеспечивающих равную доступность и повышение охвата детей услугами дополнительного образования"</t>
  </si>
  <si>
    <t>Основное мероприятие "Развитие образования в сфере культуры и искусства"</t>
  </si>
  <si>
    <t>Основное мероприятие "Управление образования"</t>
  </si>
  <si>
    <t>Основное мероприятие "Методическое обеспечение учебно-воспитательного процесса"</t>
  </si>
  <si>
    <t>Руководство и управление в сфере установленных функций органов местного самоуправления</t>
  </si>
  <si>
    <t>95 0 00 00000</t>
  </si>
  <si>
    <t>Обеспечение деятельности муниципального бюджетного учреждения "Городское хозяйство и благоустройство города Реутов"</t>
  </si>
  <si>
    <t>Замена газоиспользующего оборудования в муниципальных квартирах</t>
  </si>
  <si>
    <t>12 0 00 00000</t>
  </si>
  <si>
    <t>12 1 00 00000</t>
  </si>
  <si>
    <t>12 1 01 00000</t>
  </si>
  <si>
    <t>12 1 02 00000</t>
  </si>
  <si>
    <t>12 1 03 00000</t>
  </si>
  <si>
    <t>12 1 03 00159</t>
  </si>
  <si>
    <t>12 1 04 00000</t>
  </si>
  <si>
    <t>12 1 04 00159</t>
  </si>
  <si>
    <t>12 2 00 00000</t>
  </si>
  <si>
    <t>12 2 01 00000</t>
  </si>
  <si>
    <t>12 2 01 00259</t>
  </si>
  <si>
    <t>12 2 01 00359</t>
  </si>
  <si>
    <t>12 2 03 00000</t>
  </si>
  <si>
    <t>12 2 03 00259</t>
  </si>
  <si>
    <t>12 2 03 00359</t>
  </si>
  <si>
    <t>12 2 04 00000</t>
  </si>
  <si>
    <t>12 2 04 00259</t>
  </si>
  <si>
    <t>12 2 05 00000</t>
  </si>
  <si>
    <t>12 2 05 00010</t>
  </si>
  <si>
    <t>12 2 06 00000</t>
  </si>
  <si>
    <t>12 2 06 00259</t>
  </si>
  <si>
    <t>12 2 07 00000</t>
  </si>
  <si>
    <t>12 2 07 00259</t>
  </si>
  <si>
    <t>12 2 09 00000</t>
  </si>
  <si>
    <t>12 3 00 00000</t>
  </si>
  <si>
    <t>12 3 01 00000</t>
  </si>
  <si>
    <t>12 3 01 00459</t>
  </si>
  <si>
    <t>12 3 01 00559</t>
  </si>
  <si>
    <t>12 3 02 00000</t>
  </si>
  <si>
    <t>12 3 04 00000</t>
  </si>
  <si>
    <t>12 3 04 00559</t>
  </si>
  <si>
    <t>12 4 00 00000</t>
  </si>
  <si>
    <t>12 4 03 00000</t>
  </si>
  <si>
    <t>12 4 03 00095</t>
  </si>
  <si>
    <t>12 4 04 00000</t>
  </si>
  <si>
    <t>12 4 04 00859</t>
  </si>
  <si>
    <t>09 0 00 00000</t>
  </si>
  <si>
    <t>Расходы на обеспечение деятельности муниципальных учреждений физической культуры и спорта</t>
  </si>
  <si>
    <t>01 1 02 00001</t>
  </si>
  <si>
    <t>01 1 03 00001</t>
  </si>
  <si>
    <t>01 3 01 00001</t>
  </si>
  <si>
    <t>03 1 02 00001</t>
  </si>
  <si>
    <t>03 1 02 00002</t>
  </si>
  <si>
    <t>03 1 03 00002</t>
  </si>
  <si>
    <t>03 1 05 00001</t>
  </si>
  <si>
    <t>Оценка рыночной стоимости объектов недвижимости. Выполнение работ по кадастровому учету объектов капитального строительства</t>
  </si>
  <si>
    <t>Выполнение работ по топографической съемке и разработке проекта межевания территории и постановке земельных участков на ГКУ, изготовление технических планов на сооружения</t>
  </si>
  <si>
    <t>Обеспечение эксплуатации и содержание муниципального имущества</t>
  </si>
  <si>
    <t>Основное мероприятие "Организация отдыха, оздоровления и занятости детей в дни школьных каникул"</t>
  </si>
  <si>
    <t>Основное мероприятие "Развитие похоронного дела в городском округе Реутов Московской области"</t>
  </si>
  <si>
    <t>06 0 01 00001</t>
  </si>
  <si>
    <t>Мероприятия по вовлечению жителей города Реутов в систематические занятия физической культурой и спортом</t>
  </si>
  <si>
    <t>Создание условий для инвалидов и лиц с ограниченными возможностями здоровья для занятий физической культурой и спортом</t>
  </si>
  <si>
    <t>02 1 01 00513</t>
  </si>
  <si>
    <t>Основное мероприятие "Обеспечение выполнения функций по оказанию муниципальных услуг муниципальными учреждениями физической культуры и спорта"</t>
  </si>
  <si>
    <t>Предоставление единовременной денежной выплаты лицам, удостоенным звания «Почетный гражданин города Реутов»</t>
  </si>
  <si>
    <t>10 2 01 00001</t>
  </si>
  <si>
    <t>02 2 01 00001</t>
  </si>
  <si>
    <t>Основное мероприятие "Внедрение современных средств наблюдения и оповещения о правонарушениях, обеспечению оперативного принятия решений в целях обеспечения правопорядка и безопасности граждан"</t>
  </si>
  <si>
    <t>Эксплуатационно-техническое обслуживание аппаратуры автоматизированной системы централизованного оповещения и аренда каналов (линий) связи для ее управления</t>
  </si>
  <si>
    <t>Основное мероприятие "Поддержание и развитие инфраструктуры органов местного самоуправления"</t>
  </si>
  <si>
    <t>Пенсия за выслугу лет лицам, замещающим муниципальные должности и должности муниципальной службы</t>
  </si>
  <si>
    <t>Организация хозяйственно-эксплуатационной деятельности органов местного самоуправления</t>
  </si>
  <si>
    <t>Централизация бюджетного (бухгалтерского) учета органов местного самоуправления и учреждений, подведомственных Администрации города Реутов</t>
  </si>
  <si>
    <t>Централизация закупок городского округа Реутов</t>
  </si>
  <si>
    <t>Мероприятия в области информатики и использования информационных систем</t>
  </si>
  <si>
    <t>Расходы на обеспечение переданных государственных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</si>
  <si>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                                                       </t>
  </si>
  <si>
    <t>Основное мероприятие "Разработка организационных и планирующих документов в области предупреждения и ликвидации чрезвычайных ситуаций"</t>
  </si>
  <si>
    <t>Проведение мероприятий по предупреждению чрезвычайных ситуаций и повышению защищенности потенциально опасных объектов от угроз природного и техногенного характера</t>
  </si>
  <si>
    <t>Основное мероприятие "Организация подготовки и проведения учений и тренировок по действиям в условиях чрезвычайных ситуаций"</t>
  </si>
  <si>
    <t>Основное мероприятие "Развитие учебно-материальной базы в области защиты от чрезвычайных ситуаций"</t>
  </si>
  <si>
    <t>Основное мероприятие "Обеспечение безопасности людей на водных объектах"</t>
  </si>
  <si>
    <t>Основное мероприятие "Модернизация и укрепление материально-технической базы муниципальных учреждений физической культуры и спорта и плоскостных спортивных сооружений"</t>
  </si>
  <si>
    <t>Укрепление материально-технической базы муниципальных учреждений физической культуры и спорта и плоскостных спортивных сооружений</t>
  </si>
  <si>
    <t>Содержание автомобильных дорог общего пользования местного значения с совершенствованным типом покрытия</t>
  </si>
  <si>
    <t>12 3 02 00459</t>
  </si>
  <si>
    <t>12 3 02 00559</t>
  </si>
  <si>
    <t>Основное мероприятие "Выплата компенсации родительской платы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деятельность"</t>
  </si>
  <si>
    <t>11 4 01 61410</t>
  </si>
  <si>
    <t>11 4 01 61420</t>
  </si>
  <si>
    <t>11 5 01 62080</t>
  </si>
  <si>
    <t>12 1 01 62120</t>
  </si>
  <si>
    <t>12 1 01 62330</t>
  </si>
  <si>
    <t>12 1 02 62140</t>
  </si>
  <si>
    <t>12 1 03 62110</t>
  </si>
  <si>
    <t>12 2 01 62200</t>
  </si>
  <si>
    <t>12 2 03 62220</t>
  </si>
  <si>
    <t>12 2 09 60680</t>
  </si>
  <si>
    <t>Частичная компенсация затрат субъектам малого и среднего предпринимательства, осуществляющим деятельность в сфере производства</t>
  </si>
  <si>
    <t>Подпрограмма "Модернизация и укрепление материально-технической базы муниципальных учреждений физической культуры и спорта и плоскостных спортивных сооружений"</t>
  </si>
  <si>
    <t>Оборудование пешеходных переходов</t>
  </si>
  <si>
    <t>11 3 01 00002</t>
  </si>
  <si>
    <t>12 2 07 00359</t>
  </si>
  <si>
    <t xml:space="preserve"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</t>
  </si>
  <si>
    <t>13 0 00 00000</t>
  </si>
  <si>
    <t>14 0 00 00000</t>
  </si>
  <si>
    <t>Осуществление государственных полномочий в соответствии с Законом Московской области № 107/2014-ОЗ "О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области"</t>
  </si>
  <si>
    <t>05 4 01 00001</t>
  </si>
  <si>
    <t xml:space="preserve">                 к Решению Совета депутатов</t>
  </si>
  <si>
    <t xml:space="preserve">                 города Реутов</t>
  </si>
  <si>
    <t>(тыс. рублей)</t>
  </si>
  <si>
    <t>Рз</t>
  </si>
  <si>
    <t>ПР</t>
  </si>
  <si>
    <t>ЦСР</t>
  </si>
  <si>
    <t>ВР</t>
  </si>
  <si>
    <t>Сумма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</si>
  <si>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</si>
  <si>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</si>
  <si>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</si>
  <si>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</si>
  <si>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</si>
  <si>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</si>
  <si>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</si>
  <si>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</si>
  <si>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</si>
  <si>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</si>
  <si>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</si>
  <si>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в том числе за счет субвенции</t>
  </si>
  <si>
    <t xml:space="preserve">в том числе за счет субвенции   </t>
  </si>
  <si>
    <t>Резервные фонды</t>
  </si>
  <si>
    <t>Резервные средства</t>
  </si>
  <si>
    <t>Другие общегосударственные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</si>
  <si>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</si>
  <si>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</si>
  <si>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</si>
  <si>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Предоставление платежей, взносов, безвозмездных перечислений субъектам международного права</t>
  </si>
  <si>
    <t>Расходы на выплаты персоналу казенных учреждений</t>
  </si>
  <si>
    <t>Субсидии бюджетным учреждениям на иные цели</t>
  </si>
  <si>
    <t>Непрограммные расходы бюджета муниципального образования</t>
  </si>
  <si>
    <t>99 0 00 00000</t>
  </si>
  <si>
    <t>Национальная оборона</t>
  </si>
  <si>
    <t>Мобилизационная и вневойсковая подготовка</t>
  </si>
  <si>
    <t>03</t>
  </si>
  <si>
    <t>Осуществление полномочий по первичному воинскому учету на территориях, где отсутствуют военные комиссариаты</t>
  </si>
  <si>
    <t>99 0 00 51180</t>
  </si>
  <si>
    <t>Мобилизационная подготовка экономики</t>
  </si>
  <si>
    <t>Мероприятия по обеспечению  мобилизационной готовности экономики</t>
  </si>
  <si>
    <t>99 0 00 00209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</si>
  <si>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</si>
  <si>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</si>
  <si>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</si>
  <si>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</si>
  <si>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</si>
  <si>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</si>
  <si>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</si>
  <si>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Установка дорожных знаков</t>
  </si>
  <si>
    <t>Ямочный ремонт дворовых территорий многоквартирных домов, проездов к дворовым территориям многоквартирных домов населенных пунктов</t>
  </si>
  <si>
    <t>Обновление дорожной разметки</t>
  </si>
  <si>
    <t>Обеспечение деятельности муниципального учреждения "Эксплуатация дорог и парковочного пространства города Реутов"</t>
  </si>
  <si>
    <t>Другие вопросы в области национальной экономики</t>
  </si>
  <si>
    <t>Жилищно-коммунальное хозяйство</t>
  </si>
  <si>
    <t>05</t>
  </si>
  <si>
    <t>Жилищное хозяйство</t>
  </si>
  <si>
    <t>Благоустройство</t>
  </si>
  <si>
    <t>Охрана окружающей среды</t>
  </si>
  <si>
    <t>06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</si>
  <si>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</si>
  <si>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</si>
  <si>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</si>
  <si>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</si>
  <si>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 xml:space="preserve">Бюджетные инвестиции в объекты капитального строительства государственной (муниципальной) собственности </t>
  </si>
  <si>
    <t>Общее образование</t>
  </si>
  <si>
    <t>08</t>
  </si>
  <si>
    <t xml:space="preserve">Культура </t>
  </si>
  <si>
    <t>Здравоохранение</t>
  </si>
  <si>
    <t>Другие вопросы в области  здравоохранения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</si>
  <si>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</si>
  <si>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</si>
  <si>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</si>
  <si>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</si>
  <si>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Пособия, компенсации и иные социальные выплаты гражданам, кроме публичных нормативных обязательств</t>
  </si>
  <si>
    <t>321</t>
  </si>
  <si>
    <t>Социальное обеспечение населения</t>
  </si>
  <si>
    <t>200</t>
  </si>
  <si>
    <t>240</t>
  </si>
  <si>
    <t>313</t>
  </si>
  <si>
    <t>Охрана семьи и детства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</si>
  <si>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а также лицами из их числа, и специализированных жилых помещений,  предоставляемых лицам данной категории по договорам найма</t>
  </si>
  <si>
    <t>Приобретение товаров, работ, услуг в пользу граждан в целях их социального обеспечения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</si>
  <si>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</si>
  <si>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</si>
  <si>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</si>
  <si>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муниципального долга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</si>
  <si>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</si>
  <si>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</si>
  <si>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95 0 00 00400</t>
  </si>
  <si>
    <t>Председатель представительного органа муниципального образования</t>
  </si>
  <si>
    <t>95 0 00 00901</t>
  </si>
  <si>
    <t>Субсидии автономным учреждениям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</si>
  <si>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</si>
  <si>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 на иные цели</t>
  </si>
  <si>
    <t>Другие вопросы в области образования</t>
  </si>
  <si>
    <t>Другие вопросы в области культуры, кинематографии</t>
  </si>
  <si>
    <t>Физическая культура и спорт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</si>
  <si>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</si>
  <si>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</si>
  <si>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</si>
  <si>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</si>
  <si>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99 0 00 00104</t>
  </si>
  <si>
    <t>Обеспечение проведения выборов и референдумов</t>
  </si>
  <si>
    <t>Члены избирательной комиссии муниципального образования</t>
  </si>
  <si>
    <t>95 0 00 00600</t>
  </si>
  <si>
    <t>ВСЕГО</t>
  </si>
  <si>
    <t>Дополнительное образование детей</t>
  </si>
  <si>
    <t xml:space="preserve">Молодежная политика </t>
  </si>
  <si>
    <t>Культура, кинематография</t>
  </si>
  <si>
    <t>Субсидии некоммерческим организациям (за исключением государственных (муниципальных) учреждений)</t>
  </si>
  <si>
    <t>Закупка товаров, работ и услуг для обеспечения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</si>
  <si>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</si>
  <si>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Пособия, компенсации, меры социальной поддержки по публичным нормативным обязательствам</t>
  </si>
  <si>
    <t>Муниципальная программа городского округа Реутов "Предпринимательство на 2017-2021 годы"</t>
  </si>
  <si>
    <t>Муниципальная программа "Развитие физической культуры и спорта в городском округе Реутов на 2017-2021 годы"</t>
  </si>
  <si>
    <t>Муниципальная программа городского округа Реутов "Безопасность городского округа Реутов на 2017-2021 годы"</t>
  </si>
  <si>
    <t>Муниципальная программа "Развитие и сохранение культуры в городском округе Реутов на 2017-2021 годы"</t>
  </si>
  <si>
    <t>Муниципальная программа "Экология и охрана окружающей среды городского округа Реутов Московской области на 2017-2021 годы"</t>
  </si>
  <si>
    <t>Муниципальная программа городского округа Реутов Московской области "Жилище" на 2017-2021 годы</t>
  </si>
  <si>
    <t>Муниципальная программа "Социальная защита населения города Реутов" на 2017-2021 годы</t>
  </si>
  <si>
    <t>Муниципальная программа "Развитие образования и воспитание в городе Реутов на 2017-2021 годы"</t>
  </si>
  <si>
    <t>Муниципальная программа "Развитие системы информирования населения городского округа Реутов о деятельности органов местного самоуправления на 2017-2021 годы"</t>
  </si>
  <si>
    <t>Связь и информатика</t>
  </si>
  <si>
    <t>Подпрограмма "Профилактика преступлений и иных правонарушений в городском округе Реутов на 2017-2021 годы"</t>
  </si>
  <si>
    <t>Подпрограмма "Снижение рисков и смягчение последствий чрезвычайных ситуаций природного и техногенного характера в городском округе Реутов на 2017-2021 годы"</t>
  </si>
  <si>
    <t>03 2 02 00000</t>
  </si>
  <si>
    <t>03 2 02 00001</t>
  </si>
  <si>
    <t>03 2 03 00000</t>
  </si>
  <si>
    <t>03 2 03 00001</t>
  </si>
  <si>
    <t>03 2 04 00000</t>
  </si>
  <si>
    <t>03 2 05 00000</t>
  </si>
  <si>
    <t>Подпрограмма "Развитие и совершенствование систем оповещения и информирования населения в городском округе Реутов на 2017-2021 годы"</t>
  </si>
  <si>
    <t>Подпрограмма "Обеспечение пожарной безопасности в городском округе Реутов на 2017-2021 годы"</t>
  </si>
  <si>
    <t>Подпрограмма "Обеспечение мероприятий гражданской обороны в городском округе Реутов на 2017-2021 годы"</t>
  </si>
  <si>
    <t>Подпрограмма "Молодежь города Реутов на 2017-2021 годы"</t>
  </si>
  <si>
    <t>Организация и проведение мероприятий по повышению профессионального уровня специалистов в сфере работы с молодежью</t>
  </si>
  <si>
    <t>Организация мероприятий по развитию молодежных общественных организаций и добровольческой деятельности</t>
  </si>
  <si>
    <t>Организация и проведение мероприятий по профориентации и реализации трудового и творческого потенциала молодежи</t>
  </si>
  <si>
    <t>Организация и проведение мероприятий по гражданско-патриотическому и духовно-нравственному воспитанию молодежи</t>
  </si>
  <si>
    <t>Подпрограмма "Организация и проведение спортивных мероприятий в городском округе Реутов на 2017-2021 годы"</t>
  </si>
  <si>
    <t>Оказание материальной помощи и компенсации на приобретение индивидуальных диагностических средств для детей, больных инсулинозависимым сахарным диабетом (иглы, тест-полоски)</t>
  </si>
  <si>
    <t>Оказание материальной помощи и компенсации на приобретение современных лекарственных средств для лечения больных злокачественными новообразованиями</t>
  </si>
  <si>
    <t xml:space="preserve">Оказание материальной помощи и компенсации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 </t>
  </si>
  <si>
    <t>Предоставление компенсационных выплат иногородним врачам для оплаты найма жилого помещения</t>
  </si>
  <si>
    <t>Основное мероприятие "Социальная поддержка медицинских работников, повышение престижа профессии врача и среднего медицинского работника"</t>
  </si>
  <si>
    <t>11 5 02 00001</t>
  </si>
  <si>
    <t>11 5 02 00000</t>
  </si>
  <si>
    <t>03 2 06 00000</t>
  </si>
  <si>
    <t>Основное мероприятие "Информирование населения муниципального образования Московской области об основных событиях социально-экономического развития, общественно-политической жизни, о деятельности органов местного самоуправления муниципального образования Московской области"</t>
  </si>
  <si>
    <t>Информирование населения Московской области об основных событиях социально-экономического развития, общественно-политической жизни, освещение деятельности органов местного самоуправления в печатных СМИ, выходящих на территории муниципального образования</t>
  </si>
  <si>
    <t>Информирование жителей о деятельности органов местного самоуправления путем изготовления и распространения (вещания) на территории муниципального образования телепередач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</si>
  <si>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</t>
  </si>
  <si>
    <t>Осуществление взаимодействия органов местного самоуправления с печатными СМИ в области подписки, доставки и распространения тиражных печатных изданий</t>
  </si>
  <si>
    <t>Информирование населения об основных социально-экономических событиях муниципального образования, а также о деятельности органов местного самоуправления посредством наружной рекламы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</si>
  <si>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</si>
  <si>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Основное мероприятие "Охрана труда. Медосмотр сотрудников дошкольных образовательных учреждений, специальная оценка условий труда, обучение технике безопасности"</t>
  </si>
  <si>
    <t>Основное мероприятие "Обеспечение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образования, а также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 средств обучения, игр, игрушек (за исключением расходов на содержание зданий и оплату коммунальных услуг)"</t>
  </si>
  <si>
    <t>Основное мероприятие "Обеспечение доступности качественного общего образования в муниципальных образовательных учреждениях, укрепление материально-технической базы образовательных учреждений, выполнение мероприятий по проведению капитального, текущего ремонта в муниципальных общеобразовательных организациях, меры по социальной поддержке детей с ограниченными возможностями здоровья"</t>
  </si>
  <si>
    <t>Основное мероприятие "Обеспечение деятельности частных общеобразовательных организаций"</t>
  </si>
  <si>
    <t>Обеспечение охраны зданий (помещений), строений, прилегающих к ним территорий органов Администрации города и их подведомственных учреждений (в рамках антитеррористической защищенности)</t>
  </si>
  <si>
    <t>Приобретение средств связи, оргтехники, технических средств видеонаблюдения, их установка, ремонт и обслуживание</t>
  </si>
  <si>
    <t xml:space="preserve">Контроль и обслуживание комплекса технических средств охраны </t>
  </si>
  <si>
    <t>Разработка, изготовление и распространение в жилом секторе города памяток и листовок на противопожарную тему</t>
  </si>
  <si>
    <t>Подача воды для пожаротушения</t>
  </si>
  <si>
    <t>Выполнение работ по монтажу и пуско-наладке местной беспроводной системы коллективного оповещения населения о пожарах и чрезвычайных ситуациях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</si>
  <si>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</si>
  <si>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Выполнение работ по техническому обслуживанию систем противопожарной защиты, автоматической пожарной сигнализации и системы оповещения о пожаре, пожарной сигнализации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</si>
  <si>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 средств обучения, игр, игрушек (за исключением расходов на содержание зданий и оплату коммунальных услуг)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</si>
  <si>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</si>
  <si>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Муниципальная программа "Развитие дорожно-транспортного комплекса в городском округе Реутов на 2017-2021 годы"</t>
  </si>
  <si>
    <t>Основное мероприятие "Ликвидация очередности в дошкольных образовательных организациях и развитие инфраструктуры дошкольного образования"</t>
  </si>
  <si>
    <t>12 2 02 00000</t>
  </si>
  <si>
    <t>12 2 02 62210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</si>
  <si>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</si>
  <si>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Основное мероприятие "Развитие и обеспечение функционирования базовой информационно-технологической инфраструктуры ОМСУ городского округа Реутов"</t>
  </si>
  <si>
    <t>Основное мероприятие "Создание, развитие и обеспечение функционирования единой информационно-технологической и телекоммуникационной инфраструктуры ОМСУ городского округа Реутов"</t>
  </si>
  <si>
    <t>13 0 01 00000</t>
  </si>
  <si>
    <t>13 0 01 00001</t>
  </si>
  <si>
    <t>13 0 01 00003</t>
  </si>
  <si>
    <t>13 0 01 00007</t>
  </si>
  <si>
    <t>13 0 02 00000</t>
  </si>
  <si>
    <t>13 0 02 00001</t>
  </si>
  <si>
    <t>13 0 01 00005</t>
  </si>
  <si>
    <t>Проведение мероприятий, к которым обеспечено праздничное (тематическое) оформление территории муниципального образования в соответствии с постановлением Правительства Московской области от 21.05.2014 № 363/16 "Об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области"</t>
  </si>
  <si>
    <t>Капитальные вложения в объекты государственной (муниципальной) собственности</t>
  </si>
  <si>
    <t>Подпрограмма "Развитие музейного дела и народных художественных промыслов в городском округе Реутов"</t>
  </si>
  <si>
    <t>04 А 00 00000</t>
  </si>
  <si>
    <t>Основное мероприятие "Обеспечение выполнения функций муниципальных музеев"</t>
  </si>
  <si>
    <t>04 А 01 00000</t>
  </si>
  <si>
    <t>Оказание муниципальных услуг (выполнение работ) муниципальными музеями городского округа Реутов</t>
  </si>
  <si>
    <t>04 А 01 00159</t>
  </si>
  <si>
    <t>Подпрограмма "Развитие библиотечного дела в городском округе Реутов"</t>
  </si>
  <si>
    <t>04 Б 00 00000</t>
  </si>
  <si>
    <t>Основное мероприятие "Организация библиотечного обслуживания населения муниципальными библиотеками в городском округе Реутов"</t>
  </si>
  <si>
    <t>04 Б 01 00000</t>
  </si>
  <si>
    <t>Оказание муниципальных услуг (выполнение работ) муниципальными библиотеками городского округа Реутов</t>
  </si>
  <si>
    <t>04 Б 01 00259</t>
  </si>
  <si>
    <t xml:space="preserve">Комплектование книжных фондов муниципальных библиотек городского округа Реутов </t>
  </si>
  <si>
    <t>04 Б 01 00260</t>
  </si>
  <si>
    <t>Подпрограмма "Развитие самодеятельного творчества и поддержка основных форм культурно-досуговой деятельности в городском округе Реутов"</t>
  </si>
  <si>
    <t>04 В 00 00000</t>
  </si>
  <si>
    <t>Основное мероприятие "Оказание муниципальных услуг по обеспечению творческой самореализации граждан, проведению культурно-массовых мероприятий, содержание имущества учреждений клубного типа"</t>
  </si>
  <si>
    <t>04 В 01 00000</t>
  </si>
  <si>
    <t>Оказание муниципальных  услуг по организации деятельности культурнодосуговых учреждений и клубных формирований самодеятельного народного творчества</t>
  </si>
  <si>
    <t>04 В 01 00359</t>
  </si>
  <si>
    <t>Проведение праздничных и культурно-массовых мероприятий в сфере культуры муниципальными автономными и бюджетными учреждениями культуры</t>
  </si>
  <si>
    <t>04 В 01 00360</t>
  </si>
  <si>
    <t>Подпрограмма "Развитие парков культуры и отдыха городского округа Реутов"</t>
  </si>
  <si>
    <t>04 Г 00 00000</t>
  </si>
  <si>
    <t>Основное мероприятие "Развитие парков культуры и отдыха, создание комфортных условий для отдыха населения, повышение качества рекреационных услуг для населения городского округа Реутов"</t>
  </si>
  <si>
    <t>04 Г 01 00000</t>
  </si>
  <si>
    <t>Основное мероприятие "Капитальные вложения в объекты культуры, находящиеся в собственности  (строительство, реконструкция, приобретение зданий)"</t>
  </si>
  <si>
    <t>04 Д 01 00000</t>
  </si>
  <si>
    <t>Обеспечивающая  подпрограмма</t>
  </si>
  <si>
    <t>04 И 00 00000</t>
  </si>
  <si>
    <t>04 И 01 00000</t>
  </si>
  <si>
    <t>04 И 01 00095</t>
  </si>
  <si>
    <t>Основное мероприятие "Обеспечение защиты информационно-технологической и телекоммуникационной инфраструктуры и информации в ИС, используемых ОМСУ городского округа Реутов"</t>
  </si>
  <si>
    <t>Основное мероприятие "Обеспечение подключения к региональным межведомственным информационным системам и сопровождение пользователей ОМСУ городского округа Реутов"</t>
  </si>
  <si>
    <t>Подпрограмма "Безопасность дорожного движения"</t>
  </si>
  <si>
    <t>Подпрограмма "Содержание дорог и объектов улично-дорожной сети"</t>
  </si>
  <si>
    <t>Подпрограмма "Ремонт дорог и объектов улично-дорожной сети"</t>
  </si>
  <si>
    <t>07 1 00 00000</t>
  </si>
  <si>
    <t>07 1 01 00000</t>
  </si>
  <si>
    <t>07 1 01 00001</t>
  </si>
  <si>
    <t>07 1 01 00002</t>
  </si>
  <si>
    <t>07 2 00 00000</t>
  </si>
  <si>
    <t>07 2 01 00000</t>
  </si>
  <si>
    <t>07 2 01 00003</t>
  </si>
  <si>
    <t>07 2 01 00059</t>
  </si>
  <si>
    <t>07 3 00 00000</t>
  </si>
  <si>
    <t>07 3 01 00000</t>
  </si>
  <si>
    <t>Осуществление государственных полномочий Московской области  в области земельных отношений</t>
  </si>
  <si>
    <t>Обеспечение деятельности муниципального казенного учреждения "Единая дежурная диспетчерская служба города Реутов" и системы "112"</t>
  </si>
  <si>
    <t>03 2 06 00059</t>
  </si>
  <si>
    <t>03 2 05 00001</t>
  </si>
  <si>
    <t>03 2 04 00720</t>
  </si>
  <si>
    <t>Подпрограмма "Подготовка спортивного резерва"</t>
  </si>
  <si>
    <t>02 6 00 00000</t>
  </si>
  <si>
    <t>Основное мероприятие "Обеспечение деятельности подведомственных муниципальных учреждений города Реутов, обеспечивающих подготовку спортивного резерва"</t>
  </si>
  <si>
    <t>02 6 01 00000</t>
  </si>
  <si>
    <t>02 6 01 00059</t>
  </si>
  <si>
    <t>Обеспечение деятельности детского дома творчества</t>
  </si>
  <si>
    <t>Обеспечение охраны зданий (помещений), строений, прилегающих к ним территорий органов Администрации города и их подведомственных учреждений</t>
  </si>
  <si>
    <t>Закупка товаров, работ и услуг для государственных (муниципальных) нужд</t>
  </si>
  <si>
    <t>Содержание ливневой канализации</t>
  </si>
  <si>
    <t>07 2 01 00001</t>
  </si>
  <si>
    <t>Основное мероприятие "Профилактика и предупреждение проявлений экстремизма"</t>
  </si>
  <si>
    <t>Основное мероприятие "Обеспечение пожарной безопасности в административных зданиях"</t>
  </si>
  <si>
    <t>03 4 04 00000</t>
  </si>
  <si>
    <t>Проведение мероприятий по обеспечению пожарной безопасности в административных зданиях</t>
  </si>
  <si>
    <t>03 4 04 00001</t>
  </si>
  <si>
    <t>Основное мероприятияе "Обеспечение пожарной безопасности"</t>
  </si>
  <si>
    <t>03 4 05 00000</t>
  </si>
  <si>
    <t>03 4 05 00001</t>
  </si>
  <si>
    <t>Основное мероприятие "Обеспечение пожарной безопасности на объектах образования"</t>
  </si>
  <si>
    <t>03 4 03 00000</t>
  </si>
  <si>
    <t>Проведение мероприятий по обеспечению пожарной безопасности на объектах образования</t>
  </si>
  <si>
    <t>03 4 03 00001</t>
  </si>
  <si>
    <t>Основное мероприятие "Обеспечение пожарной безопасности на объектах культуры и спорта"</t>
  </si>
  <si>
    <t>03 4 02 00000</t>
  </si>
  <si>
    <t>Выполнение работ по обеспечению пожарной безопасности в учреждениях культуры и спорта</t>
  </si>
  <si>
    <t>03 4 02 00001</t>
  </si>
  <si>
    <t>03 4 01 00009</t>
  </si>
  <si>
    <t>Основное мероприятие "Развитие и модернизация системы коллективного оповещения, ее техническое обслуживание"</t>
  </si>
  <si>
    <t>03 3 02 00000</t>
  </si>
  <si>
    <t>Техническое обслуживание местной системы коллективного оповещения</t>
  </si>
  <si>
    <t>03 3 02 00001</t>
  </si>
  <si>
    <t>Выполнение работ по монтажу и пуско-наладке местной беспроводной системы коллективного оповещения</t>
  </si>
  <si>
    <t>03 3 02 00002</t>
  </si>
  <si>
    <t>03 3 02 00003</t>
  </si>
  <si>
    <t>03 4 01 000А5</t>
  </si>
  <si>
    <t>03 4 01 000А6</t>
  </si>
  <si>
    <t>Основное мероприятие "Обеспечение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Реутов"</t>
  </si>
  <si>
    <t>Мероприятия по обеспечению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</si>
  <si>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 xml:space="preserve">Основное мероприятие "Снижение количества преступлений, совершенных на территории города. Обеспечение деятельности общественных объединений правоохранительной направленности" </t>
  </si>
  <si>
    <t>Мероприятия по проведению профилактики и предупреждения проявлений экстремизма</t>
  </si>
  <si>
    <t>03 4 01 000А7</t>
  </si>
  <si>
    <t>03 1 04 000А1</t>
  </si>
  <si>
    <t>в том числе за счет субвенции:</t>
  </si>
  <si>
    <t>Основное мероприятие "Реализация и обеспечение плана гражданской обороны и защиты населения городского округа Реутов Московской области"</t>
  </si>
  <si>
    <t>03 5 03 00000</t>
  </si>
  <si>
    <t>03 5 03 00001</t>
  </si>
  <si>
    <t>Основное мероприятие "Повышение обустройства автомобильных дорог местного значения"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</si>
  <si>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</si>
  <si>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Сельское хозяйство и рыболовство</t>
  </si>
  <si>
    <t>12 1 01 S2330</t>
  </si>
  <si>
    <t xml:space="preserve">Софинансирование на государственную поддержку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                                                       </t>
  </si>
  <si>
    <t>11 2 01 S2190</t>
  </si>
  <si>
    <t>Софинансирование  организации отдыха, оздоровления и занятости детей в дни школьных каникул</t>
  </si>
  <si>
    <t>04 Г 01 00401</t>
  </si>
  <si>
    <t>Подпрограмма "Профилактика преступлений и иных правонарушений в городе Реутов Московской области на 2017-2021 годы"</t>
  </si>
  <si>
    <t>Мероприятия на комплексное благоустройство парковых территорий</t>
  </si>
  <si>
    <t>10 2 01 60820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</si>
  <si>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</si>
  <si>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11 1 01 000А1</t>
  </si>
  <si>
    <t>Расходы на обеспечение деятельности (оказание услуг) муниципальных учреждений</t>
  </si>
  <si>
    <t>Средства массовой информации</t>
  </si>
  <si>
    <t>Другие вопросы в области средств массовой информации</t>
  </si>
  <si>
    <t>Основное мероприятие "Создание условий для реализации полномочий Отдела культуры и молодежной политики Администрации города Реутов"</t>
  </si>
  <si>
    <t>Софинансирование проектов инициативного бюджетирования</t>
  </si>
  <si>
    <t>Основное мероприятие "Софинансирование проектов инициативного бюджетирования"</t>
  </si>
  <si>
    <t>04 И 03 00000</t>
  </si>
  <si>
    <t>04 И 03 00001</t>
  </si>
  <si>
    <t>Приобретение средств связи для обеспечения надежной радиосвязи во время проведения мероприятий с массовым участием людей</t>
  </si>
  <si>
    <t>03 1 03 00001</t>
  </si>
  <si>
    <t>Подпрограмма "Обеспечение жильем молодых семей"</t>
  </si>
  <si>
    <t>10 1 00 00000</t>
  </si>
  <si>
    <t>10 1 01 00000</t>
  </si>
  <si>
    <t>Субсидии гражданам на приобретение жилья</t>
  </si>
  <si>
    <t>322</t>
  </si>
  <si>
    <t>07 3 01 S0240</t>
  </si>
  <si>
    <t>Подпрограмма "Развитие архивного дела в городском округе Реутов"</t>
  </si>
  <si>
    <t>04 К 00 00000</t>
  </si>
  <si>
    <t>Основное мероприятие "Увеличение количества архивных документов, находящихся в условиях, обеспечивающих их постоянное (вечное) и долговременное хранение в муниципальном архиве городского округа Реутов"</t>
  </si>
  <si>
    <t>04 К 01 00000</t>
  </si>
  <si>
    <t>04 К 01 60690</t>
  </si>
  <si>
    <t>Муниципальная программа городского округа Реутов "Цифровой городской округ Реутов" на 2018-2022 годы</t>
  </si>
  <si>
    <t>Подпрограмма "Развитие информационной и технической инфраструктуры экосистемы цифровой экономики муниципального образования городской округ Реутов" на срок 2018-2022 годы</t>
  </si>
  <si>
    <t>14 1 00 00000</t>
  </si>
  <si>
    <t>14 1 01 00000</t>
  </si>
  <si>
    <t>14 1 01 00001</t>
  </si>
  <si>
    <t>14 1 02 00000</t>
  </si>
  <si>
    <t>14 1 02 00001</t>
  </si>
  <si>
    <t>14 1 03 00000</t>
  </si>
  <si>
    <t>14 1 03 00001</t>
  </si>
  <si>
    <t>14 1 04 00000</t>
  </si>
  <si>
    <t>14 1 04 00001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</si>
  <si>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 на 2018-2022 годы"</t>
  </si>
  <si>
    <t>14 2 00 00000</t>
  </si>
  <si>
    <t>14 2 01 00000</t>
  </si>
  <si>
    <t>14 2 01 01159</t>
  </si>
  <si>
    <t>Основное мероприятие "Увеличение доли оборота малых  и средних предприятий в общем обороте по полному кругу предприятий"</t>
  </si>
  <si>
    <t>Основное мероприятие "Обеспечение деятельности учреждений по работе с молодежью и повышение качества оказываемых муниципальных услуг "</t>
  </si>
  <si>
    <t>Предоставление субсидии на выполнение муниципального задания Муниципального учреждения по работе с молодежью "Подростково-молодежный центр"</t>
  </si>
  <si>
    <t>Основное мероприятие "Организация и проведение мероприятий по гражданско-патриотическому и духовно-нравственному воспитанию молодежи"</t>
  </si>
  <si>
    <t>02 4 02 00000</t>
  </si>
  <si>
    <t>02 4 02 00001</t>
  </si>
  <si>
    <t>Основное мероприятие "Организация и проведение мероприятий по профориентации и реализации трудового и творческого потенциала молодежи"</t>
  </si>
  <si>
    <t>02 4 03 00000</t>
  </si>
  <si>
    <t>02 4 03 00001</t>
  </si>
  <si>
    <t>Основное мероприятие "Организация мероприятий по развитию молодежных общественных организаций и добровольческой деятельности"</t>
  </si>
  <si>
    <t>02 4 04 00000</t>
  </si>
  <si>
    <t>02 4 04 00001</t>
  </si>
  <si>
    <t>Основное мероприятие "Организация и проведение мероприятий по повышению профессионального уровня специалистов в сфере работы с молодежью"</t>
  </si>
  <si>
    <t>02 4 05 00000</t>
  </si>
  <si>
    <t>02 4 05 00001</t>
  </si>
  <si>
    <t>Основное мероприятие "Обеспечение деятельности отдела по физической культуре и спорту Администрации города Реутов"</t>
  </si>
  <si>
    <t>Основное мероприятие "Предупреждение террористических акций и повышение степени антитеррористической защищённости социально значимых объектов и мест с массовым пребыванием людей"</t>
  </si>
  <si>
    <t>Приобретение технических средств, оборудования, сопутствующих материалов для обеспечения деятельности отдела территориальной безопасности по профилактике терроризма и экстремизма</t>
  </si>
  <si>
    <t>Основное мероприятие "Создание резерва финансовых и материальных ресурсов для ликвидации чрезвычайных ситуаций"</t>
  </si>
  <si>
    <t>Создание резерва финансовых ресурсов городского округа Реутов для ликвидации чрезвычайных ситуаций, в том числе последствий террористических актов</t>
  </si>
  <si>
    <t>Основное мероприятие "Обеспечение деятельности муниципального казенного учреждения "Единая дежурная диспетчерская служба города Реутов" и системы "112""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</si>
  <si>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дома"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</si>
  <si>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их числа, в соответствии с Законом Московской области от 29.12.2007 № 248/2007-ОЗ "О предоставлении полного государственного обеспечения и дополнительных гарантий по социальной поддержке детям-сиротам и детям, оставшимся без попечения родителей""</t>
  </si>
  <si>
    <t>Приобретение жилых помещений на первичном и вторичном рынках в муниципальную собственность для обеспечения детей-сирот и детей, оставшихся без попечения родителей, лиц из их числа по договорам найма специализированных жилых помещений за счет средств местного бюджета</t>
  </si>
  <si>
    <t xml:space="preserve">Приобретение жилых помещений на первичном и вторичном рынках в муниципальную собственность для обеспечения детей-сирот и детей, оставшихся без попечения родителей, лиц из их числа по договорам найма специализированных жилых помещений  </t>
  </si>
  <si>
    <t>Основное мероприятие "Ремонт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найма"</t>
  </si>
  <si>
    <t>10 2 02 00000</t>
  </si>
  <si>
    <t>10 2 02 00001</t>
  </si>
  <si>
    <t>Основное мероприятие "Оказание социальной поддержки отдельным категориям граждан"</t>
  </si>
  <si>
    <t>Софинансирование организации отдыха, оздоровления и занятости детей в дни школьных каникул</t>
  </si>
  <si>
    <t>Основное мероприятие "Организация работы по трудовой занятости подростков в дни школьных каникул"</t>
  </si>
  <si>
    <t>11 2 02 00000</t>
  </si>
  <si>
    <t>11 2 02 S2190</t>
  </si>
  <si>
    <t>Основное мероприятие "Повышение уровня доступности объектов в приоритетных сферах жизнедеятельности инвалидов и других маломобильных групп населения и социальной интеграции инвалидов в городе Реутов"</t>
  </si>
  <si>
    <t>Основное мероприятие "Организация исполнения государственных полномочий по предоставлению гражданам жилищных субсидий на оплату жилого помещения и коммунальных услуг"</t>
  </si>
  <si>
    <t>Основное мероприятие "Обеспечение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области"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</si>
  <si>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</si>
  <si>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Основное мероприятие "Профилактические мероприятия по содержанию мест массового отдыха и пребывания населения"</t>
  </si>
  <si>
    <t>06 0 03 00000</t>
  </si>
  <si>
    <t>06 0 03 60870</t>
  </si>
  <si>
    <t>Основное мероприятие "Мониторинг окружающей среды, определение степени загрязнения окружающей среды"</t>
  </si>
  <si>
    <t>Мероприятия в области экологии и охраны окружающей среды</t>
  </si>
  <si>
    <t>Основное мероприятие "Экологическое образование, воспитание, информирование населения"</t>
  </si>
  <si>
    <t>06 0 02 00000</t>
  </si>
  <si>
    <t>06 0 02 00001</t>
  </si>
  <si>
    <t>06 0 03 00001</t>
  </si>
  <si>
    <t>Основное мероприятие "Увеличение фактической площади озелененых территорий городского округа Реутов"</t>
  </si>
  <si>
    <t>06 0 04 00000</t>
  </si>
  <si>
    <t>06 0 04 00059</t>
  </si>
  <si>
    <t>Подпрограмма "Обеспечение жильем отдельных категорий граждан, установленных федеральным законодательством"</t>
  </si>
  <si>
    <t>10 3 00 00000</t>
  </si>
  <si>
    <t>Основное мероприятие "Оказание государственной поддержки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Федерации", Федеральным законом от 8 декабря 2010 года № 342-ФЗ "О внесении изменений в Федеральный закон "О статусе военнослужащих" и об обеспечении жилыми помещениями некоторых категорий граждан",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</si>
  <si>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10 3 01 00000</t>
  </si>
  <si>
    <t>Обеспечение жильем граждан, уволенных с военной службы (службы), и приравненных к ним лиц</t>
  </si>
  <si>
    <t>10 3 01 54850</t>
  </si>
  <si>
    <t>Муниципальная программа городского округа Реутов "Управление имуществом и финансами городского округа Реутов на 2018-2022 годы"</t>
  </si>
  <si>
    <t>Основное мероприятие "Повышение эффективности использования имущества и оптимизация структуры собственности городского округа Реутов"</t>
  </si>
  <si>
    <t>05 1 02 00000</t>
  </si>
  <si>
    <t>05 1 02 00001</t>
  </si>
  <si>
    <t>Основное мероприятие "Создание условий для привлечения инвестиций, в том числе путем предоставления возможности выбора наиболее эффективных видов разрешенного использования земельных участков и объектов капитального строительства"</t>
  </si>
  <si>
    <t>05 1 03 00000</t>
  </si>
  <si>
    <t xml:space="preserve">Выполнение работ по описанию местоположения границ территориальных зон и внесению сведений в государственный кадастр недвижимости о границах территориальных зон, расположенных в границах города Реутов Московской области, установленных Правилами землепользования и застройки территории города Реутов Московской области </t>
  </si>
  <si>
    <t>05 1 03 00001</t>
  </si>
  <si>
    <t>Основное мероприятие "Увеличение поступлений средств в бюджет городского округа Реутов от использования и распоряжения имуществом находящимся в собственности городского округа Реутов"</t>
  </si>
  <si>
    <t>05 1 01 00001</t>
  </si>
  <si>
    <t>05 1 02 00002</t>
  </si>
  <si>
    <t>Подпрограмма "Обеспечение инфраструктуры органов местного самоуправления городского округа Реутов на 2018-2022 годы"</t>
  </si>
  <si>
    <t>05 2 00 00000</t>
  </si>
  <si>
    <t>05 2 01 00000</t>
  </si>
  <si>
    <t>05 2 01 01059</t>
  </si>
  <si>
    <t>05 2 01 01159</t>
  </si>
  <si>
    <t>Основное мероприятие "Централизация бюджетного (бухгалтерского) учета органов местного самоуправления и учреждений, подведомственных Администрации города Реутов"</t>
  </si>
  <si>
    <t>05 2 02 00000</t>
  </si>
  <si>
    <t>05 2 02 01259</t>
  </si>
  <si>
    <t>05 2 02 62140</t>
  </si>
  <si>
    <t>Подпрограмма "Совершенствование муниципальной службы городского округа Реутов Московской области на 2018-2022 годы"</t>
  </si>
  <si>
    <t>Основное мероприятие "Совершенствование профессионального развития муниципальных служащих городского округа Реутов"</t>
  </si>
  <si>
    <t>05 3 05 00000</t>
  </si>
  <si>
    <t>Организация работы по повышению квалификации муниципальных служащих</t>
  </si>
  <si>
    <t>05 3 05 00095</t>
  </si>
  <si>
    <t>Основное мероприятие "Совершенствование мотивации муниципальных служащих"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</si>
  <si>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</si>
  <si>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05 3 04 00000</t>
  </si>
  <si>
    <t>05 3 04 00001</t>
  </si>
  <si>
    <t>Подпрограмма "Управление муниципальными финансами на 2018-2022 годы"</t>
  </si>
  <si>
    <t>Основное мероприятие "Качественное  управление  муниципальным  долгом"</t>
  </si>
  <si>
    <t xml:space="preserve">Обеспечивающая подпрограмма </t>
  </si>
  <si>
    <t>05 5 00 00000</t>
  </si>
  <si>
    <t>Основное мероприятие "Создание условий для реализации полномочий органа местного самоуправления (Администрации городского округа Реутов), и подведомственных учреждений"</t>
  </si>
  <si>
    <t>05 5 01 00000</t>
  </si>
  <si>
    <t>05 5 01 00095</t>
  </si>
  <si>
    <t>05 5 01 60700</t>
  </si>
  <si>
    <t>05 5 01 00001</t>
  </si>
  <si>
    <t>05 5 01 60830</t>
  </si>
  <si>
    <t>Подпрограмма "Развитие имущественного комплекса городского округа Реутов на 2018-2022 годы"</t>
  </si>
  <si>
    <t>Подпрограмма "Территориальное развитие (градостроительство и землеустройство) на 2018-2022 годы"</t>
  </si>
  <si>
    <t>Основное мероприятие "Создание архитектурно – художественного облика в городском округе Реутов Московской области"</t>
  </si>
  <si>
    <t>Разработка и реализация концепций пешеходных улиц и общественных пространств</t>
  </si>
  <si>
    <t>05 6 01 00001</t>
  </si>
  <si>
    <t>Подпрограмма "Укрепление материально-технической базы муниципальных учреждений культуры городского округа Реутов"</t>
  </si>
  <si>
    <t>04 Д 00 00000</t>
  </si>
  <si>
    <t>Распределение бюджетных ассигнований по разделам, подразделам, целевым статьям (муниципальным программам городского округа Реутов и непрограммным направлениям деятельности), группам и подгруппам видов расходов классификации расходов бюджета городского округа Реутов на 2018 год</t>
  </si>
  <si>
    <t>Наименование показателя</t>
  </si>
  <si>
    <t>Основное мероприятие "Безопасность дорожного движения"</t>
  </si>
  <si>
    <t>Основное мероприятие "Капитальный ремонт и (или) ремонт автомобильных дорог общего пользования местного значения"</t>
  </si>
  <si>
    <t>Основное мероприятие "Обеспечение надлежащего состояния  автомобильных дорог и дворовых территорий""</t>
  </si>
  <si>
    <t>07 3 03 00000</t>
  </si>
  <si>
    <t>07 3 03 00001</t>
  </si>
  <si>
    <t>Ремонт ливневой канализации</t>
  </si>
  <si>
    <t>07 3 01 00001</t>
  </si>
  <si>
    <t>11 2 01 62190</t>
  </si>
  <si>
    <t>Мероприятия по организации отдыха детей в каникулярное время</t>
  </si>
  <si>
    <t>Капитальный ремонт и приобретение оборудования для оснащения плоскостных сооружений в муниципальных образованиях Московской области</t>
  </si>
  <si>
    <t>02 2 01 62510</t>
  </si>
  <si>
    <t>04 Д 01 64210</t>
  </si>
  <si>
    <t>Строительство и реконструкция объектов культуры</t>
  </si>
  <si>
    <t>04 Д 01 S4210</t>
  </si>
  <si>
    <t>02 2 01 S2510</t>
  </si>
  <si>
    <t>Софинансирование капитального ремонта и приобретения оборудования для оснащения плоскостных сооружений в муниципальных образованиях Московской области</t>
  </si>
  <si>
    <t>04 Д 02 00000</t>
  </si>
  <si>
    <t>04 Д 02 00001</t>
  </si>
  <si>
    <t>Основное мероприятие "Модернизация и укрепление материально-технической базы объектов культуры  путем проведения капитального ремонта и технического переоснащения"</t>
  </si>
  <si>
    <t>Укрепление материально - технической базы муниципальных учреждений культуры, подведомственных Отделу культуры и молодежной политики Администрации города Реутов</t>
  </si>
  <si>
    <t>Актуализация сведений паспортов доступности объектов социальной сферы</t>
  </si>
  <si>
    <t>11 3 01 00003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</si>
  <si>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приему и обработке заявлений о включении избирателей, участников референдума в список избирателей, участников референдума по месту нахождения и направлению соответствующей информации в территориальные избирательные комиссии</t>
  </si>
  <si>
    <t>14 2 01 62680</t>
  </si>
  <si>
    <t>Софинансирование организации деятельности многофункциональных центров предоставления государственных и муниципальных услуг, действующих на территории Московской области, по приему и обработке заявлений о включении избирателей, участников референдума в список избирателей, участников референдума по месту нахождения и направлению соответствующей информации в территориальные избирательные комиссии</t>
  </si>
  <si>
    <t>14 2 01 S2680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</si>
  <si>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 и муниципальных услуг"</t>
  </si>
  <si>
    <t>14 2 02 00000</t>
  </si>
  <si>
    <t>14 2 02 60860</t>
  </si>
  <si>
    <t>14 2 02 S0860</t>
  </si>
  <si>
    <t>Основное мероприятие "Повышение заработной платы работникам муниципальных учреждений культуры"</t>
  </si>
  <si>
    <t>04 И 02 00000</t>
  </si>
  <si>
    <t>Софинансирование расходов на повышение заработной платы работникам муниципальных учреждений в сфере культуры</t>
  </si>
  <si>
    <t>04 И 02 S0440</t>
  </si>
  <si>
    <t>04 И 02 60440</t>
  </si>
  <si>
    <t>Субсидия на софинансирование расходов на повышение заработной платы работникам муниципальных учреждений в сфере культуры</t>
  </si>
  <si>
    <t xml:space="preserve">Основное мероприятие "Построение, внедрение и развитие АПК "Безопасный город" в городском округе Реутов"         </t>
  </si>
  <si>
    <t>03 3 03 00000</t>
  </si>
  <si>
    <t>Монтажные и пусконаладочные работы системы экстренного вызова с установкой уличных колонн</t>
  </si>
  <si>
    <t>03 3 03 00002</t>
  </si>
  <si>
    <t xml:space="preserve">                 от 22.11.2017  № 99/2017-НА</t>
  </si>
  <si>
    <t>"</t>
  </si>
  <si>
    <t xml:space="preserve">              " Приложение № 4</t>
  </si>
  <si>
    <t>07 3 01 60240</t>
  </si>
  <si>
    <t>Муниципальная программа городского округа Реутов "Формирование комфортной городской среды»  на 2018-2022 годы»</t>
  </si>
  <si>
    <t>Основное мероприятие "Создание благоприятных условий для проживания граждан в многоквартирных домах, расположенных на территории городского округа Реутов"</t>
  </si>
  <si>
    <t xml:space="preserve">Муниципальная программа городского округа Реутов "Развитие инженерной инфраструктуры и энергоэффективности"  на 2018-2022 годы"
</t>
  </si>
  <si>
    <t>Подпрограмма "Создание условий для обеспечения качественными жилищно-коммунальными услугами"</t>
  </si>
  <si>
    <t>Основное мероприятие "Обеспечение учета всего объема потребляемых энергетических ресурсов"</t>
  </si>
  <si>
    <t>Софинансирование работ по установке общедомовых приборов учета (пропорционально доли муниципальной собственности)</t>
  </si>
  <si>
    <t>Ежегодная актуализация схем теплоснабжения, водоснабжения, водоотведения города</t>
  </si>
  <si>
    <t>Разработка схемы водоснабжения и водоотведения города Реутов, а также разработка электронной модели системы водоснабжения и водоотведения  с возможностью моделирования гидравлических режимов</t>
  </si>
  <si>
    <t>Установка индивидуальных приборов учета в муниципальных квартирах (ГВС, ХВС)</t>
  </si>
  <si>
    <t>Подпрограмма "Благоустройство территории городского округа Реутов"</t>
  </si>
  <si>
    <t>Основное мероприятие "Создание условий для благоустройства территорий городского округа Реутов"</t>
  </si>
  <si>
    <t>Приобретение техники для нужд благоустройства и коммунального хозяйства</t>
  </si>
  <si>
    <t>Приобретение техники для нужд благоустройства территории муниципальных образований Московской области</t>
  </si>
  <si>
    <t>Приобретение техники для нужд благоустройства территории городского округа Реутов</t>
  </si>
  <si>
    <t>Содержание детских, спортивных площадок, площадок для выгула собак</t>
  </si>
  <si>
    <t>Основное мероприятие "Формирование комфортной городской световой среды"</t>
  </si>
  <si>
    <t>Расходы на оплату электроэнергии систем уличного освещения</t>
  </si>
  <si>
    <t>09 3 00 00000</t>
  </si>
  <si>
    <t>09 3 01 00000</t>
  </si>
  <si>
    <t>09 3 01 62670</t>
  </si>
  <si>
    <t>08 В 00 00000</t>
  </si>
  <si>
    <t>08 В 01 00000</t>
  </si>
  <si>
    <t>08 В 01 00001</t>
  </si>
  <si>
    <t>08 В 01 00002</t>
  </si>
  <si>
    <t>09 1 00 00000</t>
  </si>
  <si>
    <t>09 1 01 00000</t>
  </si>
  <si>
    <t>09 1 01 00001</t>
  </si>
  <si>
    <t>09 1 01 00002</t>
  </si>
  <si>
    <t>09 1 01 00003</t>
  </si>
  <si>
    <t>09 1 01 00004</t>
  </si>
  <si>
    <t>08 Б 00 00000</t>
  </si>
  <si>
    <t>08 Б 01 00000</t>
  </si>
  <si>
    <t>08 Б 01 00001</t>
  </si>
  <si>
    <t>08 Б 01 60521</t>
  </si>
  <si>
    <t>08 Б 01 S0521</t>
  </si>
  <si>
    <t>08 Б 01 00059</t>
  </si>
  <si>
    <t>08 Б 01 00002</t>
  </si>
  <si>
    <t>08 Б 02 00000</t>
  </si>
  <si>
    <t>08 Б 02 00001</t>
  </si>
  <si>
    <t>Другие вопросы в области жилищно-коммунального хозяйства</t>
  </si>
  <si>
    <t>Создание новых и (или) благоустройство существующих парков культуры и отдыха</t>
  </si>
  <si>
    <t>04 Г 01 60070</t>
  </si>
  <si>
    <t>Коммунальное хозяйство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</si>
  <si>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</si>
  <si>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04 Г 01 S0070</t>
  </si>
  <si>
    <t>Благоустройство парка культуры и отдыха - Центральный парк</t>
  </si>
  <si>
    <t>Подпрограмма "Создание условий для обеспечения комфортного проживания жителей в многоквартирных домах на территории городского округа Реутов"</t>
  </si>
  <si>
    <t>Основное мероприятие "Создание условий для реализации полномочий органов государственной власти Московской области и государственных органов Московской области"</t>
  </si>
  <si>
    <t>Обеспечение современными аппаратно-программными комплексами общеобразовательных организаций в Московской области</t>
  </si>
  <si>
    <t>Информирование населения муниципального образования Московской области о деятельности органов местного самоуправления путем размещения материалов в электронных СМИ, распространяемых в сети Интернет (сетевых изданиях)</t>
  </si>
  <si>
    <t>13 0 01 00004</t>
  </si>
  <si>
    <t>Дополнительные мероприятия по развитию жилищно-коммунального хозяйства и социально культурной сферы</t>
  </si>
  <si>
    <t>12 2 04 04400</t>
  </si>
  <si>
    <t>14 1 05 00000</t>
  </si>
  <si>
    <t>Основное мероприятие "Внедрение информационных технологий для повышения качества и доступности образовательных услуг населению Московской области"</t>
  </si>
  <si>
    <t>14 1 05 62490</t>
  </si>
  <si>
    <t>14 1 05 S2490</t>
  </si>
  <si>
    <t>Софинансирование обеспечения современными аппаратно-программными комплексами общеобразовательных организаций в Московской области</t>
  </si>
  <si>
    <t>07 3 02 00000</t>
  </si>
  <si>
    <t>Комплексное благоустройство парковочного пространства</t>
  </si>
  <si>
    <t>Подпрограмма "Комфортная городская среда"</t>
  </si>
  <si>
    <t>Осносное мероприятие "Комплексное благоустройство дворовых территорий городского округа Реутов"</t>
  </si>
  <si>
    <t>Устройство (модернизация) обязательных элементов детских игровых и спортивных площадок</t>
  </si>
  <si>
    <t>Установка информационных стендов</t>
  </si>
  <si>
    <t>08 А 00 00000</t>
  </si>
  <si>
    <t>08 А 02 00000</t>
  </si>
  <si>
    <t>08 А 02 00001</t>
  </si>
  <si>
    <t>08 А 02 00002</t>
  </si>
  <si>
    <t>Замена жестких подвесов на детских игровых площадках</t>
  </si>
  <si>
    <t>Ремонт резинового покрытия на детских игровых и спортивных площадках</t>
  </si>
  <si>
    <t>08 Б 01 00003</t>
  </si>
  <si>
    <t>08 Б 01 00004</t>
  </si>
  <si>
    <t xml:space="preserve">Поддержка государственных программ субъектов Российской Федерации и муниципальных программ формирования современной городской среды
</t>
  </si>
  <si>
    <t>Проведение технического обследования зданий дошкольных образовательных учреждений</t>
  </si>
  <si>
    <t>12 1 01 00002</t>
  </si>
  <si>
    <t>Согласование размещения объекта и подготовка заключения по оценке влияния объекта "Дом культуры" на безопасность полетов аэродрома "Раменское"</t>
  </si>
  <si>
    <t>04 Д 01 00003</t>
  </si>
  <si>
    <t>Установка указателей на многоквартирных домах с наименованиями улиц и номерами домов, вывесок</t>
  </si>
  <si>
    <t>08 А 01 00000</t>
  </si>
  <si>
    <t>08 А 01 00004</t>
  </si>
  <si>
    <t>08 А 02 00003</t>
  </si>
  <si>
    <t>Устройство освещения детских игровых площадок</t>
  </si>
  <si>
    <t>08 Б 02 00003</t>
  </si>
  <si>
    <t>Разработка проектно-сметной документации для проведения работ по устройству освещения по адресу: проспект Мира</t>
  </si>
  <si>
    <t>Основное мероприятие "Комплексное благоустройство дворовых территорий городского округа Реутов"</t>
  </si>
  <si>
    <t>Снос аварийного здания ул.Новая, 1а (тир)</t>
  </si>
  <si>
    <t>02 2 01 00002</t>
  </si>
  <si>
    <t>07 1 01 00004</t>
  </si>
  <si>
    <t>Основное мероприятие "Увеличение парковочного пространства"</t>
  </si>
  <si>
    <t xml:space="preserve">07 3 02 00003 </t>
  </si>
  <si>
    <t>Разработка проекта организации дорожного движения на период эксплуатации дорог городского округа Реутов</t>
  </si>
  <si>
    <t>Основное мероприятие "Организация деятельности МФЦ"</t>
  </si>
  <si>
    <t>Реализация мероприятий по обеспечению жильем молодых семей</t>
  </si>
  <si>
    <t>10 1 01 L4970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</si>
  <si>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</si>
  <si>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Софинансирование дооснащения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</si>
  <si>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r>
      <t xml:space="preserve">08 А 02 L5550 </t>
    </r>
    <r>
      <rPr>
        <sz val="12"/>
        <rFont val="Times New Roman"/>
        <family val="1"/>
        <charset val="204"/>
      </rPr>
      <t xml:space="preserve"> </t>
    </r>
  </si>
  <si>
    <t>Софинансирование ремонта подъездов многоквартирных домов</t>
  </si>
  <si>
    <t>08 В 01 S0950</t>
  </si>
  <si>
    <t>Ремонт тротуаров</t>
  </si>
  <si>
    <t>07 3 01 00004</t>
  </si>
  <si>
    <t>Обеспечение деятельности общественных организаций правоохранительной направленности</t>
  </si>
  <si>
    <t>Основное мероприятие "Капитальный ремонт зданий организаций дополнительного образования"</t>
  </si>
  <si>
    <t>12 3 05 00000</t>
  </si>
  <si>
    <t>12 3 05 00459</t>
  </si>
  <si>
    <t>Основное мероприятие "Благоустройство общественных территорий городского округа Реутов"</t>
  </si>
  <si>
    <t>Благоустройство общественных территорий</t>
  </si>
  <si>
    <t>08 А 01 00001</t>
  </si>
  <si>
    <t>Основное мероприятие "Профилактика наркомании и токсикомании, проведение ежегодных медицинских осмотров школьников с целью раннего выявления незаконного потребления наркотических средств и психотропных веществ"</t>
  </si>
  <si>
    <t>Софинансирование работ по капитальному ремонту и ремонту автомобильных дорог общего пользования местного значения, в том числе замене и установке остановочных павильонов</t>
  </si>
  <si>
    <t>03 1 03 00003</t>
  </si>
  <si>
    <t>Капитальный ремонт и ремонт автомобильных дорог общего пользования местного значения, в том числе замена и установка остановочных павильонов</t>
  </si>
  <si>
    <t>08 Б 02 S2630</t>
  </si>
  <si>
    <t xml:space="preserve">Софинансирование устройства и капитального ремонта электросетевого хозяйства, систем наружного и архитектурно-художественного освещения в рамках реализации приоритетного проекта "Светлый город"
</t>
  </si>
  <si>
    <t>12 1 03 62130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</si>
  <si>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</si>
  <si>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Софинансирование на закупку оборудования для дошкольных образовательных организаций - победителей областного конкурса на присвоение статуса Региональной инновационной площадки Московской области</t>
  </si>
  <si>
    <t>12 1 03 S2130</t>
  </si>
  <si>
    <t>Основное мероприятие "Информирование населения муниципального образования посредством наружной рекламы"</t>
  </si>
  <si>
    <t>13 0 02 00002</t>
  </si>
  <si>
    <t>13 0 02 00003</t>
  </si>
  <si>
    <t>01 2 00 00000</t>
  </si>
  <si>
    <t>Основное мероприятие "Развитие высокотехнологичных и наукоемких отраслей экономики города"</t>
  </si>
  <si>
    <t>01 2 02 00000</t>
  </si>
  <si>
    <t>01 2 02 L5250</t>
  </si>
  <si>
    <t>Строительство дома культуры в городском округе Реутов</t>
  </si>
  <si>
    <t>08 В 01 60950</t>
  </si>
  <si>
    <t>Ремонт подъездов в многоквартирных домах</t>
  </si>
  <si>
    <t>08 Б 02 62630</t>
  </si>
  <si>
    <t>Устройство и капитальный ремонт электросетевого хозяйства, систем наружного и архитектурно-художественного освещения в рамках реализации приоритетного проекта "Светлый город"</t>
  </si>
  <si>
    <t xml:space="preserve"> </t>
  </si>
  <si>
    <t>Муниципальная программа городского округа Реутов "Формирование комфортной городской среды"  на 2018-2022 годы"</t>
  </si>
  <si>
    <t>08 Б 02 00004</t>
  </si>
  <si>
    <t>Подпрограмма "Повышение инвестиционной привлекательности"</t>
  </si>
  <si>
    <t>Проведение государственной экспертизы проверки правильности сметной документации на выполнение работ по устройству электросетевого хозяйства систем наружного освещения на территории городского округа Реутов</t>
  </si>
  <si>
    <t>07 3 01 00003</t>
  </si>
  <si>
    <t>Выполнение работ по  проведению лабораторных испытаний дорожно-строительных материалов (вырубок из асфальтобетонного покрытия) для контроля качества устройства асфальтобетонного покрытия  в ходе выполнения подрядных работ ремонта  автомобильных дорог общего пользования населенных пунктов, дворовых территорий многоквартирных домов, проездов к дворовым территориям многоквартирных домов населенных пунктов</t>
  </si>
  <si>
    <t>Устройство универсального резинового основания на волейбольной площадке по адресу: ул. Комсомольская, д.2</t>
  </si>
  <si>
    <t>08 Б 01 00007</t>
  </si>
  <si>
    <t>Устройство проездов для автотранспорта</t>
  </si>
  <si>
    <t>07 3 03 00003</t>
  </si>
  <si>
    <t>12 1 01 00004</t>
  </si>
  <si>
    <t>Выполнение работ по проектированию пристройки к МАДОУ №4 "Ивушка"</t>
  </si>
  <si>
    <t>07 3 03 00004</t>
  </si>
  <si>
    <t>Ремонт дворовых территорий многоквартирных домов, проездов к дворовым территориям многоквартирных домов населенных пунктов</t>
  </si>
  <si>
    <t>02 2 01 04400</t>
  </si>
  <si>
    <t>Осуществление мероприятий по реализации стратегии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</si>
  <si>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Комплексное благоустройство территорий муниципальных образований Московской области</t>
  </si>
  <si>
    <t>08 Б 01 61350</t>
  </si>
  <si>
    <t>08 Б 01 S1350</t>
  </si>
  <si>
    <t>Софинансирование комплексного благоустройства территории городского округа Реутов</t>
  </si>
  <si>
    <t>14 1 04 S0940</t>
  </si>
  <si>
    <t>Софинансирование предоставления электронных сервисов цифровой инфраструктуры в сфере жилищно-коммунального хозяйства для обеспечения равных возможностей собственникам многоквартирных домов в инициации и организации проведения общих собраний собственников, а также отраслевого сервиса мониторинга выполнения нормативных требований по благоустройству, санитарному состоянию территорий, реализации жилищной рефоормы, организации капитального и текущего ремонта и содержания жилищного фонда МО, функционированию коммунальной и инженерной инфраструктуры, оценке показателей в жилищно-коммуналоной сфере на территории муниципальных образований МО в информационно-телекоммуникационной сети "Интернет"</t>
  </si>
  <si>
    <t xml:space="preserve">                 Приложение № 2</t>
  </si>
  <si>
    <t xml:space="preserve">                 от 20.06.2018 № 15/2018-НА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</si>
</sst>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3" x14ac:knownFonts="1">
    <font>
      <sz val="9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2"/>
      <color rgb="FFFF000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sz val="12"/>
      <color rgb="FFFF000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sz val="10"/>
      <color rgb="FFFF0000"/>
      <name val="Arial Cyr"/>
      <charset val="204"/>
    </font>
    <font>
      <sz val="9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2"/>
      <name val="Times New Roman Cyr"/>
      <charset val="204"/>
    </font>
    <font>
      <b/>
      <sz val="12"/>
      <color rgb="FFFF0000"/>
      <name val="Times New Roman Cyr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35">
    <xf numFmtId="0" fontId="0" fillId="0" borderId="0" xfId="0"/>
    <xf numFmtId="0" fontId="4" fillId="0" borderId="0" xfId="0" applyFont="1"/>
    <xf numFmtId="49" fontId="2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Alignment="1">
      <alignment horizontal="right"/>
    </xf>
    <xf numFmtId="0" fontId="1" fillId="0" borderId="0" xfId="0" applyFont="1"/>
    <xf numFmtId="0" fontId="10" fillId="0" borderId="0" xfId="0" quotePrefix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0" fillId="0" borderId="0" xfId="0" applyAlignment="1"/>
    <xf numFmtId="0" fontId="14" fillId="0" borderId="0" xfId="0" applyFont="1"/>
    <xf numFmtId="0" fontId="1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right"/>
    </xf>
    <xf numFmtId="0" fontId="9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1" fillId="0" borderId="0" xfId="0" applyNumberFormat="1" applyFont="1" applyAlignment="1">
      <alignment horizontal="right" wrapText="1"/>
    </xf>
    <xf numFmtId="49" fontId="5" fillId="0" borderId="0" xfId="0" applyNumberFormat="1" applyFont="1" applyAlignment="1">
      <alignment horizontal="right"/>
    </xf>
    <xf numFmtId="0" fontId="5" fillId="0" borderId="0" xfId="0" quotePrefix="1" applyFont="1" applyFill="1" applyAlignment="1">
      <alignment horizontal="right"/>
    </xf>
    <xf numFmtId="2" fontId="1" fillId="0" borderId="0" xfId="0" applyNumberFormat="1" applyFont="1"/>
    <xf numFmtId="2" fontId="1" fillId="0" borderId="0" xfId="0" quotePrefix="1" applyNumberFormat="1" applyFont="1" applyBorder="1" applyAlignment="1">
      <alignment horizontal="right"/>
    </xf>
    <xf numFmtId="0" fontId="5" fillId="0" borderId="0" xfId="0" quotePrefix="1" applyFont="1" applyFill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8" fillId="0" borderId="0" xfId="0" applyFont="1"/>
    <xf numFmtId="0" fontId="5" fillId="0" borderId="0" xfId="0" quotePrefix="1" applyFont="1" applyFill="1" applyAlignment="1">
      <alignment horizontal="left" wrapText="1"/>
    </xf>
    <xf numFmtId="0" fontId="16" fillId="0" borderId="0" xfId="0" applyFont="1" applyAlignment="1"/>
    <xf numFmtId="164" fontId="1" fillId="0" borderId="0" xfId="0" applyNumberFormat="1" applyFont="1" applyAlignment="1">
      <alignment horizontal="right"/>
    </xf>
    <xf numFmtId="2" fontId="5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2" fontId="0" fillId="0" borderId="0" xfId="0" applyNumberFormat="1"/>
    <xf numFmtId="0" fontId="3" fillId="0" borderId="0" xfId="0" applyFont="1" applyFill="1" applyAlignment="1">
      <alignment horizontal="right"/>
    </xf>
    <xf numFmtId="2" fontId="5" fillId="0" borderId="0" xfId="0" quotePrefix="1" applyNumberFormat="1" applyFont="1" applyBorder="1" applyAlignment="1">
      <alignment horizontal="right"/>
    </xf>
    <xf numFmtId="0" fontId="0" fillId="0" borderId="0" xfId="0" applyFont="1"/>
    <xf numFmtId="0" fontId="10" fillId="0" borderId="0" xfId="0" applyFont="1" applyAlignment="1">
      <alignment horizontal="right"/>
    </xf>
    <xf numFmtId="0" fontId="0" fillId="0" borderId="0" xfId="0" applyBorder="1"/>
    <xf numFmtId="0" fontId="11" fillId="0" borderId="0" xfId="0" applyFont="1" applyAlignment="1">
      <alignment wrapText="1"/>
    </xf>
    <xf numFmtId="0" fontId="11" fillId="0" borderId="0" xfId="0" applyFont="1" applyAlignment="1">
      <alignment horizontal="right"/>
    </xf>
    <xf numFmtId="165" fontId="11" fillId="0" borderId="0" xfId="0" applyNumberFormat="1" applyFont="1" applyAlignment="1">
      <alignment horizontal="right"/>
    </xf>
    <xf numFmtId="0" fontId="3" fillId="0" borderId="0" xfId="0" applyFont="1" applyAlignment="1">
      <alignment horizontal="left" wrapText="1" indent="4"/>
    </xf>
    <xf numFmtId="0" fontId="0" fillId="0" borderId="0" xfId="0" applyAlignment="1">
      <alignment horizontal="right" vertical="top"/>
    </xf>
    <xf numFmtId="49" fontId="4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/>
    <xf numFmtId="0" fontId="10" fillId="0" borderId="0" xfId="0" applyFont="1" applyFill="1" applyAlignment="1">
      <alignment horizontal="right"/>
    </xf>
    <xf numFmtId="2" fontId="4" fillId="0" borderId="0" xfId="0" applyNumberFormat="1" applyFont="1" applyAlignment="1">
      <alignment horizontal="right"/>
    </xf>
    <xf numFmtId="0" fontId="3" fillId="0" borderId="0" xfId="0" quotePrefix="1" applyFont="1" applyFill="1" applyAlignment="1">
      <alignment horizontal="right"/>
    </xf>
    <xf numFmtId="49" fontId="1" fillId="0" borderId="0" xfId="0" applyNumberFormat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2" fontId="1" fillId="0" borderId="0" xfId="0" applyNumberFormat="1" applyFont="1" applyFill="1"/>
    <xf numFmtId="0" fontId="0" fillId="0" borderId="0" xfId="0" applyAlignment="1"/>
    <xf numFmtId="0" fontId="18" fillId="0" borderId="0" xfId="0" applyFont="1" applyAlignment="1"/>
    <xf numFmtId="0" fontId="0" fillId="0" borderId="0" xfId="0" applyAlignment="1"/>
    <xf numFmtId="4" fontId="6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11" fillId="0" borderId="0" xfId="0" quotePrefix="1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19" fillId="0" borderId="0" xfId="0" quotePrefix="1" applyFont="1" applyBorder="1" applyAlignment="1">
      <alignment horizontal="right"/>
    </xf>
    <xf numFmtId="0" fontId="19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0" fontId="19" fillId="0" borderId="0" xfId="0" quotePrefix="1" applyFont="1" applyAlignment="1">
      <alignment horizontal="right"/>
    </xf>
    <xf numFmtId="0" fontId="11" fillId="0" borderId="0" xfId="0" quotePrefix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20" fillId="0" borderId="0" xfId="0" quotePrefix="1" applyFont="1" applyAlignment="1">
      <alignment horizontal="right"/>
    </xf>
    <xf numFmtId="0" fontId="20" fillId="0" borderId="0" xfId="0" applyFont="1" applyBorder="1" applyAlignment="1">
      <alignment horizontal="right"/>
    </xf>
    <xf numFmtId="0" fontId="20" fillId="0" borderId="0" xfId="0" quotePrefix="1" applyFont="1" applyFill="1" applyAlignment="1">
      <alignment horizontal="right"/>
    </xf>
    <xf numFmtId="49" fontId="11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0" fontId="6" fillId="0" borderId="0" xfId="0" applyFont="1"/>
    <xf numFmtId="0" fontId="1" fillId="0" borderId="0" xfId="0" applyFont="1" applyAlignment="1">
      <alignment horizontal="left" vertical="top" wrapText="1"/>
    </xf>
    <xf numFmtId="0" fontId="11" fillId="0" borderId="0" xfId="0" quotePrefix="1" applyFont="1" applyFill="1" applyAlignment="1">
      <alignment horizontal="right"/>
    </xf>
    <xf numFmtId="0" fontId="0" fillId="0" borderId="0" xfId="0" applyAlignment="1"/>
    <xf numFmtId="0" fontId="5" fillId="0" borderId="0" xfId="0" applyFont="1" applyBorder="1" applyAlignment="1">
      <alignment horizontal="left" vertical="top" wrapText="1"/>
    </xf>
    <xf numFmtId="0" fontId="6" fillId="0" borderId="0" xfId="0" applyNumberFormat="1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1" fillId="0" borderId="0" xfId="0" applyNumberFormat="1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5" fillId="0" borderId="0" xfId="0" applyNumberFormat="1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NumberFormat="1" applyFont="1" applyBorder="1" applyAlignment="1">
      <alignment vertical="top" wrapText="1"/>
    </xf>
    <xf numFmtId="0" fontId="5" fillId="0" borderId="0" xfId="0" quotePrefix="1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9" fillId="0" borderId="0" xfId="0" applyNumberFormat="1" applyFont="1" applyAlignment="1">
      <alignment vertical="top" wrapText="1"/>
    </xf>
    <xf numFmtId="0" fontId="9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19" fillId="0" borderId="0" xfId="0" applyFont="1" applyFill="1" applyBorder="1" applyAlignment="1">
      <alignment vertical="top" wrapText="1"/>
    </xf>
    <xf numFmtId="0" fontId="6" fillId="0" borderId="0" xfId="0" applyNumberFormat="1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0" fontId="22" fillId="0" borderId="0" xfId="0" applyFont="1" applyAlignment="1">
      <alignment wrapText="1"/>
    </xf>
    <xf numFmtId="2" fontId="2" fillId="0" borderId="0" xfId="0" applyNumberFormat="1" applyFont="1" applyAlignment="1">
      <alignment vertical="top" wrapText="1"/>
    </xf>
    <xf numFmtId="0" fontId="1" fillId="0" borderId="0" xfId="0" applyFont="1" applyFill="1" applyBorder="1" applyAlignment="1">
      <alignment wrapText="1"/>
    </xf>
    <xf numFmtId="0" fontId="1" fillId="0" borderId="0" xfId="0" applyNumberFormat="1" applyFont="1" applyFill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justify" vertical="top" wrapText="1"/>
    </xf>
    <xf numFmtId="0" fontId="21" fillId="0" borderId="0" xfId="0" applyFont="1" applyAlignment="1">
      <alignment wrapText="1"/>
    </xf>
    <xf numFmtId="0" fontId="12" fillId="0" borderId="0" xfId="0" applyFont="1" applyAlignment="1"/>
    <xf numFmtId="0" fontId="17" fillId="0" borderId="0" xfId="0" applyFont="1" applyAlignment="1"/>
    <xf numFmtId="0" fontId="12" fillId="0" borderId="0" xfId="0" applyFont="1" applyAlignment="1">
      <alignment horizontal="left"/>
    </xf>
    <xf numFmtId="0" fontId="0" fillId="0" borderId="0" xfId="0" applyFont="1" applyAlignment="1"/>
    <xf numFmtId="0" fontId="13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0" xfId="0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30"/>
  <sheetViews>
    <sheetView tabSelected="1" topLeftCell="A1408" zoomScaleNormal="100" workbookViewId="0">
      <selection sqref="A1:F1425"/>
    </sheetView>
  </sheetViews>
  <sheetFormatPr defaultRowHeight="12" x14ac:dyDescent="0.2"/>
  <cols>
    <col min="1" max="1" width="71.85546875" customWidth="1"/>
    <col min="2" max="2" width="5.7109375" customWidth="1"/>
    <col min="3" max="3" width="6.5703125" customWidth="1"/>
    <col min="4" max="4" width="16.85546875" customWidth="1"/>
    <col min="5" max="5" width="7.140625" customWidth="1"/>
    <col min="6" max="6" width="15.140625" customWidth="1"/>
    <col min="7" max="8" width="10.7109375" hidden="1" customWidth="1"/>
    <col min="9" max="9" width="9.85546875" hidden="1" customWidth="1"/>
    <col min="10" max="20" width="9.140625" hidden="1" customWidth="1"/>
    <col min="21" max="21" width="9.140625" customWidth="1"/>
    <col min="22" max="35" width="9.140625" hidden="1" customWidth="1"/>
    <col min="256" max="256" width="65.5703125" customWidth="1"/>
    <col min="257" max="257" width="6.140625" customWidth="1"/>
    <col min="258" max="258" width="5.7109375" customWidth="1"/>
    <col min="259" max="259" width="6.5703125" customWidth="1"/>
    <col min="260" max="260" width="14.7109375" customWidth="1"/>
    <col min="261" max="261" width="7.140625" customWidth="1"/>
    <col min="262" max="262" width="15.140625" customWidth="1"/>
    <col min="263" max="264" width="10.7109375" customWidth="1"/>
    <col min="265" max="265" width="9.85546875" customWidth="1"/>
    <col min="512" max="512" width="65.5703125" customWidth="1"/>
    <col min="513" max="513" width="6.140625" customWidth="1"/>
    <col min="514" max="514" width="5.7109375" customWidth="1"/>
    <col min="515" max="515" width="6.5703125" customWidth="1"/>
    <col min="516" max="516" width="14.7109375" customWidth="1"/>
    <col min="517" max="517" width="7.140625" customWidth="1"/>
    <col min="518" max="518" width="15.140625" customWidth="1"/>
    <col min="519" max="520" width="10.7109375" customWidth="1"/>
    <col min="521" max="521" width="9.85546875" customWidth="1"/>
    <col min="768" max="768" width="65.5703125" customWidth="1"/>
    <col min="769" max="769" width="6.140625" customWidth="1"/>
    <col min="770" max="770" width="5.7109375" customWidth="1"/>
    <col min="771" max="771" width="6.5703125" customWidth="1"/>
    <col min="772" max="772" width="14.7109375" customWidth="1"/>
    <col min="773" max="773" width="7.140625" customWidth="1"/>
    <col min="774" max="774" width="15.140625" customWidth="1"/>
    <col min="775" max="776" width="10.7109375" customWidth="1"/>
    <col min="777" max="777" width="9.85546875" customWidth="1"/>
    <col min="1024" max="1024" width="65.5703125" customWidth="1"/>
    <col min="1025" max="1025" width="6.140625" customWidth="1"/>
    <col min="1026" max="1026" width="5.7109375" customWidth="1"/>
    <col min="1027" max="1027" width="6.5703125" customWidth="1"/>
    <col min="1028" max="1028" width="14.7109375" customWidth="1"/>
    <col min="1029" max="1029" width="7.140625" customWidth="1"/>
    <col min="1030" max="1030" width="15.140625" customWidth="1"/>
    <col min="1031" max="1032" width="10.7109375" customWidth="1"/>
    <col min="1033" max="1033" width="9.85546875" customWidth="1"/>
    <col min="1280" max="1280" width="65.5703125" customWidth="1"/>
    <col min="1281" max="1281" width="6.140625" customWidth="1"/>
    <col min="1282" max="1282" width="5.7109375" customWidth="1"/>
    <col min="1283" max="1283" width="6.5703125" customWidth="1"/>
    <col min="1284" max="1284" width="14.7109375" customWidth="1"/>
    <col min="1285" max="1285" width="7.140625" customWidth="1"/>
    <col min="1286" max="1286" width="15.140625" customWidth="1"/>
    <col min="1287" max="1288" width="10.7109375" customWidth="1"/>
    <col min="1289" max="1289" width="9.85546875" customWidth="1"/>
    <col min="1536" max="1536" width="65.5703125" customWidth="1"/>
    <col min="1537" max="1537" width="6.140625" customWidth="1"/>
    <col min="1538" max="1538" width="5.7109375" customWidth="1"/>
    <col min="1539" max="1539" width="6.5703125" customWidth="1"/>
    <col min="1540" max="1540" width="14.7109375" customWidth="1"/>
    <col min="1541" max="1541" width="7.140625" customWidth="1"/>
    <col min="1542" max="1542" width="15.140625" customWidth="1"/>
    <col min="1543" max="1544" width="10.7109375" customWidth="1"/>
    <col min="1545" max="1545" width="9.85546875" customWidth="1"/>
    <col min="1792" max="1792" width="65.5703125" customWidth="1"/>
    <col min="1793" max="1793" width="6.140625" customWidth="1"/>
    <col min="1794" max="1794" width="5.7109375" customWidth="1"/>
    <col min="1795" max="1795" width="6.5703125" customWidth="1"/>
    <col min="1796" max="1796" width="14.7109375" customWidth="1"/>
    <col min="1797" max="1797" width="7.140625" customWidth="1"/>
    <col min="1798" max="1798" width="15.140625" customWidth="1"/>
    <col min="1799" max="1800" width="10.7109375" customWidth="1"/>
    <col min="1801" max="1801" width="9.85546875" customWidth="1"/>
    <col min="2048" max="2048" width="65.5703125" customWidth="1"/>
    <col min="2049" max="2049" width="6.140625" customWidth="1"/>
    <col min="2050" max="2050" width="5.7109375" customWidth="1"/>
    <col min="2051" max="2051" width="6.5703125" customWidth="1"/>
    <col min="2052" max="2052" width="14.7109375" customWidth="1"/>
    <col min="2053" max="2053" width="7.140625" customWidth="1"/>
    <col min="2054" max="2054" width="15.140625" customWidth="1"/>
    <col min="2055" max="2056" width="10.7109375" customWidth="1"/>
    <col min="2057" max="2057" width="9.85546875" customWidth="1"/>
    <col min="2304" max="2304" width="65.5703125" customWidth="1"/>
    <col min="2305" max="2305" width="6.140625" customWidth="1"/>
    <col min="2306" max="2306" width="5.7109375" customWidth="1"/>
    <col min="2307" max="2307" width="6.5703125" customWidth="1"/>
    <col min="2308" max="2308" width="14.7109375" customWidth="1"/>
    <col min="2309" max="2309" width="7.140625" customWidth="1"/>
    <col min="2310" max="2310" width="15.140625" customWidth="1"/>
    <col min="2311" max="2312" width="10.7109375" customWidth="1"/>
    <col min="2313" max="2313" width="9.85546875" customWidth="1"/>
    <col min="2560" max="2560" width="65.5703125" customWidth="1"/>
    <col min="2561" max="2561" width="6.140625" customWidth="1"/>
    <col min="2562" max="2562" width="5.7109375" customWidth="1"/>
    <col min="2563" max="2563" width="6.5703125" customWidth="1"/>
    <col min="2564" max="2564" width="14.7109375" customWidth="1"/>
    <col min="2565" max="2565" width="7.140625" customWidth="1"/>
    <col min="2566" max="2566" width="15.140625" customWidth="1"/>
    <col min="2567" max="2568" width="10.7109375" customWidth="1"/>
    <col min="2569" max="2569" width="9.85546875" customWidth="1"/>
    <col min="2816" max="2816" width="65.5703125" customWidth="1"/>
    <col min="2817" max="2817" width="6.140625" customWidth="1"/>
    <col min="2818" max="2818" width="5.7109375" customWidth="1"/>
    <col min="2819" max="2819" width="6.5703125" customWidth="1"/>
    <col min="2820" max="2820" width="14.7109375" customWidth="1"/>
    <col min="2821" max="2821" width="7.140625" customWidth="1"/>
    <col min="2822" max="2822" width="15.140625" customWidth="1"/>
    <col min="2823" max="2824" width="10.7109375" customWidth="1"/>
    <col min="2825" max="2825" width="9.85546875" customWidth="1"/>
    <col min="3072" max="3072" width="65.5703125" customWidth="1"/>
    <col min="3073" max="3073" width="6.140625" customWidth="1"/>
    <col min="3074" max="3074" width="5.7109375" customWidth="1"/>
    <col min="3075" max="3075" width="6.5703125" customWidth="1"/>
    <col min="3076" max="3076" width="14.7109375" customWidth="1"/>
    <col min="3077" max="3077" width="7.140625" customWidth="1"/>
    <col min="3078" max="3078" width="15.140625" customWidth="1"/>
    <col min="3079" max="3080" width="10.7109375" customWidth="1"/>
    <col min="3081" max="3081" width="9.85546875" customWidth="1"/>
    <col min="3328" max="3328" width="65.5703125" customWidth="1"/>
    <col min="3329" max="3329" width="6.140625" customWidth="1"/>
    <col min="3330" max="3330" width="5.7109375" customWidth="1"/>
    <col min="3331" max="3331" width="6.5703125" customWidth="1"/>
    <col min="3332" max="3332" width="14.7109375" customWidth="1"/>
    <col min="3333" max="3333" width="7.140625" customWidth="1"/>
    <col min="3334" max="3334" width="15.140625" customWidth="1"/>
    <col min="3335" max="3336" width="10.7109375" customWidth="1"/>
    <col min="3337" max="3337" width="9.85546875" customWidth="1"/>
    <col min="3584" max="3584" width="65.5703125" customWidth="1"/>
    <col min="3585" max="3585" width="6.140625" customWidth="1"/>
    <col min="3586" max="3586" width="5.7109375" customWidth="1"/>
    <col min="3587" max="3587" width="6.5703125" customWidth="1"/>
    <col min="3588" max="3588" width="14.7109375" customWidth="1"/>
    <col min="3589" max="3589" width="7.140625" customWidth="1"/>
    <col min="3590" max="3590" width="15.140625" customWidth="1"/>
    <col min="3591" max="3592" width="10.7109375" customWidth="1"/>
    <col min="3593" max="3593" width="9.85546875" customWidth="1"/>
    <col min="3840" max="3840" width="65.5703125" customWidth="1"/>
    <col min="3841" max="3841" width="6.140625" customWidth="1"/>
    <col min="3842" max="3842" width="5.7109375" customWidth="1"/>
    <col min="3843" max="3843" width="6.5703125" customWidth="1"/>
    <col min="3844" max="3844" width="14.7109375" customWidth="1"/>
    <col min="3845" max="3845" width="7.140625" customWidth="1"/>
    <col min="3846" max="3846" width="15.140625" customWidth="1"/>
    <col min="3847" max="3848" width="10.7109375" customWidth="1"/>
    <col min="3849" max="3849" width="9.85546875" customWidth="1"/>
    <col min="4096" max="4096" width="65.5703125" customWidth="1"/>
    <col min="4097" max="4097" width="6.140625" customWidth="1"/>
    <col min="4098" max="4098" width="5.7109375" customWidth="1"/>
    <col min="4099" max="4099" width="6.5703125" customWidth="1"/>
    <col min="4100" max="4100" width="14.7109375" customWidth="1"/>
    <col min="4101" max="4101" width="7.140625" customWidth="1"/>
    <col min="4102" max="4102" width="15.140625" customWidth="1"/>
    <col min="4103" max="4104" width="10.7109375" customWidth="1"/>
    <col min="4105" max="4105" width="9.85546875" customWidth="1"/>
    <col min="4352" max="4352" width="65.5703125" customWidth="1"/>
    <col min="4353" max="4353" width="6.140625" customWidth="1"/>
    <col min="4354" max="4354" width="5.7109375" customWidth="1"/>
    <col min="4355" max="4355" width="6.5703125" customWidth="1"/>
    <col min="4356" max="4356" width="14.7109375" customWidth="1"/>
    <col min="4357" max="4357" width="7.140625" customWidth="1"/>
    <col min="4358" max="4358" width="15.140625" customWidth="1"/>
    <col min="4359" max="4360" width="10.7109375" customWidth="1"/>
    <col min="4361" max="4361" width="9.85546875" customWidth="1"/>
    <col min="4608" max="4608" width="65.5703125" customWidth="1"/>
    <col min="4609" max="4609" width="6.140625" customWidth="1"/>
    <col min="4610" max="4610" width="5.7109375" customWidth="1"/>
    <col min="4611" max="4611" width="6.5703125" customWidth="1"/>
    <col min="4612" max="4612" width="14.7109375" customWidth="1"/>
    <col min="4613" max="4613" width="7.140625" customWidth="1"/>
    <col min="4614" max="4614" width="15.140625" customWidth="1"/>
    <col min="4615" max="4616" width="10.7109375" customWidth="1"/>
    <col min="4617" max="4617" width="9.85546875" customWidth="1"/>
    <col min="4864" max="4864" width="65.5703125" customWidth="1"/>
    <col min="4865" max="4865" width="6.140625" customWidth="1"/>
    <col min="4866" max="4866" width="5.7109375" customWidth="1"/>
    <col min="4867" max="4867" width="6.5703125" customWidth="1"/>
    <col min="4868" max="4868" width="14.7109375" customWidth="1"/>
    <col min="4869" max="4869" width="7.140625" customWidth="1"/>
    <col min="4870" max="4870" width="15.140625" customWidth="1"/>
    <col min="4871" max="4872" width="10.7109375" customWidth="1"/>
    <col min="4873" max="4873" width="9.85546875" customWidth="1"/>
    <col min="5120" max="5120" width="65.5703125" customWidth="1"/>
    <col min="5121" max="5121" width="6.140625" customWidth="1"/>
    <col min="5122" max="5122" width="5.7109375" customWidth="1"/>
    <col min="5123" max="5123" width="6.5703125" customWidth="1"/>
    <col min="5124" max="5124" width="14.7109375" customWidth="1"/>
    <col min="5125" max="5125" width="7.140625" customWidth="1"/>
    <col min="5126" max="5126" width="15.140625" customWidth="1"/>
    <col min="5127" max="5128" width="10.7109375" customWidth="1"/>
    <col min="5129" max="5129" width="9.85546875" customWidth="1"/>
    <col min="5376" max="5376" width="65.5703125" customWidth="1"/>
    <col min="5377" max="5377" width="6.140625" customWidth="1"/>
    <col min="5378" max="5378" width="5.7109375" customWidth="1"/>
    <col min="5379" max="5379" width="6.5703125" customWidth="1"/>
    <col min="5380" max="5380" width="14.7109375" customWidth="1"/>
    <col min="5381" max="5381" width="7.140625" customWidth="1"/>
    <col min="5382" max="5382" width="15.140625" customWidth="1"/>
    <col min="5383" max="5384" width="10.7109375" customWidth="1"/>
    <col min="5385" max="5385" width="9.85546875" customWidth="1"/>
    <col min="5632" max="5632" width="65.5703125" customWidth="1"/>
    <col min="5633" max="5633" width="6.140625" customWidth="1"/>
    <col min="5634" max="5634" width="5.7109375" customWidth="1"/>
    <col min="5635" max="5635" width="6.5703125" customWidth="1"/>
    <col min="5636" max="5636" width="14.7109375" customWidth="1"/>
    <col min="5637" max="5637" width="7.140625" customWidth="1"/>
    <col min="5638" max="5638" width="15.140625" customWidth="1"/>
    <col min="5639" max="5640" width="10.7109375" customWidth="1"/>
    <col min="5641" max="5641" width="9.85546875" customWidth="1"/>
    <col min="5888" max="5888" width="65.5703125" customWidth="1"/>
    <col min="5889" max="5889" width="6.140625" customWidth="1"/>
    <col min="5890" max="5890" width="5.7109375" customWidth="1"/>
    <col min="5891" max="5891" width="6.5703125" customWidth="1"/>
    <col min="5892" max="5892" width="14.7109375" customWidth="1"/>
    <col min="5893" max="5893" width="7.140625" customWidth="1"/>
    <col min="5894" max="5894" width="15.140625" customWidth="1"/>
    <col min="5895" max="5896" width="10.7109375" customWidth="1"/>
    <col min="5897" max="5897" width="9.85546875" customWidth="1"/>
    <col min="6144" max="6144" width="65.5703125" customWidth="1"/>
    <col min="6145" max="6145" width="6.140625" customWidth="1"/>
    <col min="6146" max="6146" width="5.7109375" customWidth="1"/>
    <col min="6147" max="6147" width="6.5703125" customWidth="1"/>
    <col min="6148" max="6148" width="14.7109375" customWidth="1"/>
    <col min="6149" max="6149" width="7.140625" customWidth="1"/>
    <col min="6150" max="6150" width="15.140625" customWidth="1"/>
    <col min="6151" max="6152" width="10.7109375" customWidth="1"/>
    <col min="6153" max="6153" width="9.85546875" customWidth="1"/>
    <col min="6400" max="6400" width="65.5703125" customWidth="1"/>
    <col min="6401" max="6401" width="6.140625" customWidth="1"/>
    <col min="6402" max="6402" width="5.7109375" customWidth="1"/>
    <col min="6403" max="6403" width="6.5703125" customWidth="1"/>
    <col min="6404" max="6404" width="14.7109375" customWidth="1"/>
    <col min="6405" max="6405" width="7.140625" customWidth="1"/>
    <col min="6406" max="6406" width="15.140625" customWidth="1"/>
    <col min="6407" max="6408" width="10.7109375" customWidth="1"/>
    <col min="6409" max="6409" width="9.85546875" customWidth="1"/>
    <col min="6656" max="6656" width="65.5703125" customWidth="1"/>
    <col min="6657" max="6657" width="6.140625" customWidth="1"/>
    <col min="6658" max="6658" width="5.7109375" customWidth="1"/>
    <col min="6659" max="6659" width="6.5703125" customWidth="1"/>
    <col min="6660" max="6660" width="14.7109375" customWidth="1"/>
    <col min="6661" max="6661" width="7.140625" customWidth="1"/>
    <col min="6662" max="6662" width="15.140625" customWidth="1"/>
    <col min="6663" max="6664" width="10.7109375" customWidth="1"/>
    <col min="6665" max="6665" width="9.85546875" customWidth="1"/>
    <col min="6912" max="6912" width="65.5703125" customWidth="1"/>
    <col min="6913" max="6913" width="6.140625" customWidth="1"/>
    <col min="6914" max="6914" width="5.7109375" customWidth="1"/>
    <col min="6915" max="6915" width="6.5703125" customWidth="1"/>
    <col min="6916" max="6916" width="14.7109375" customWidth="1"/>
    <col min="6917" max="6917" width="7.140625" customWidth="1"/>
    <col min="6918" max="6918" width="15.140625" customWidth="1"/>
    <col min="6919" max="6920" width="10.7109375" customWidth="1"/>
    <col min="6921" max="6921" width="9.85546875" customWidth="1"/>
    <col min="7168" max="7168" width="65.5703125" customWidth="1"/>
    <col min="7169" max="7169" width="6.140625" customWidth="1"/>
    <col min="7170" max="7170" width="5.7109375" customWidth="1"/>
    <col min="7171" max="7171" width="6.5703125" customWidth="1"/>
    <col min="7172" max="7172" width="14.7109375" customWidth="1"/>
    <col min="7173" max="7173" width="7.140625" customWidth="1"/>
    <col min="7174" max="7174" width="15.140625" customWidth="1"/>
    <col min="7175" max="7176" width="10.7109375" customWidth="1"/>
    <col min="7177" max="7177" width="9.85546875" customWidth="1"/>
    <col min="7424" max="7424" width="65.5703125" customWidth="1"/>
    <col min="7425" max="7425" width="6.140625" customWidth="1"/>
    <col min="7426" max="7426" width="5.7109375" customWidth="1"/>
    <col min="7427" max="7427" width="6.5703125" customWidth="1"/>
    <col min="7428" max="7428" width="14.7109375" customWidth="1"/>
    <col min="7429" max="7429" width="7.140625" customWidth="1"/>
    <col min="7430" max="7430" width="15.140625" customWidth="1"/>
    <col min="7431" max="7432" width="10.7109375" customWidth="1"/>
    <col min="7433" max="7433" width="9.85546875" customWidth="1"/>
    <col min="7680" max="7680" width="65.5703125" customWidth="1"/>
    <col min="7681" max="7681" width="6.140625" customWidth="1"/>
    <col min="7682" max="7682" width="5.7109375" customWidth="1"/>
    <col min="7683" max="7683" width="6.5703125" customWidth="1"/>
    <col min="7684" max="7684" width="14.7109375" customWidth="1"/>
    <col min="7685" max="7685" width="7.140625" customWidth="1"/>
    <col min="7686" max="7686" width="15.140625" customWidth="1"/>
    <col min="7687" max="7688" width="10.7109375" customWidth="1"/>
    <col min="7689" max="7689" width="9.85546875" customWidth="1"/>
    <col min="7936" max="7936" width="65.5703125" customWidth="1"/>
    <col min="7937" max="7937" width="6.140625" customWidth="1"/>
    <col min="7938" max="7938" width="5.7109375" customWidth="1"/>
    <col min="7939" max="7939" width="6.5703125" customWidth="1"/>
    <col min="7940" max="7940" width="14.7109375" customWidth="1"/>
    <col min="7941" max="7941" width="7.140625" customWidth="1"/>
    <col min="7942" max="7942" width="15.140625" customWidth="1"/>
    <col min="7943" max="7944" width="10.7109375" customWidth="1"/>
    <col min="7945" max="7945" width="9.85546875" customWidth="1"/>
    <col min="8192" max="8192" width="65.5703125" customWidth="1"/>
    <col min="8193" max="8193" width="6.140625" customWidth="1"/>
    <col min="8194" max="8194" width="5.7109375" customWidth="1"/>
    <col min="8195" max="8195" width="6.5703125" customWidth="1"/>
    <col min="8196" max="8196" width="14.7109375" customWidth="1"/>
    <col min="8197" max="8197" width="7.140625" customWidth="1"/>
    <col min="8198" max="8198" width="15.140625" customWidth="1"/>
    <col min="8199" max="8200" width="10.7109375" customWidth="1"/>
    <col min="8201" max="8201" width="9.85546875" customWidth="1"/>
    <col min="8448" max="8448" width="65.5703125" customWidth="1"/>
    <col min="8449" max="8449" width="6.140625" customWidth="1"/>
    <col min="8450" max="8450" width="5.7109375" customWidth="1"/>
    <col min="8451" max="8451" width="6.5703125" customWidth="1"/>
    <col min="8452" max="8452" width="14.7109375" customWidth="1"/>
    <col min="8453" max="8453" width="7.140625" customWidth="1"/>
    <col min="8454" max="8454" width="15.140625" customWidth="1"/>
    <col min="8455" max="8456" width="10.7109375" customWidth="1"/>
    <col min="8457" max="8457" width="9.85546875" customWidth="1"/>
    <col min="8704" max="8704" width="65.5703125" customWidth="1"/>
    <col min="8705" max="8705" width="6.140625" customWidth="1"/>
    <col min="8706" max="8706" width="5.7109375" customWidth="1"/>
    <col min="8707" max="8707" width="6.5703125" customWidth="1"/>
    <col min="8708" max="8708" width="14.7109375" customWidth="1"/>
    <col min="8709" max="8709" width="7.140625" customWidth="1"/>
    <col min="8710" max="8710" width="15.140625" customWidth="1"/>
    <col min="8711" max="8712" width="10.7109375" customWidth="1"/>
    <col min="8713" max="8713" width="9.85546875" customWidth="1"/>
    <col min="8960" max="8960" width="65.5703125" customWidth="1"/>
    <col min="8961" max="8961" width="6.140625" customWidth="1"/>
    <col min="8962" max="8962" width="5.7109375" customWidth="1"/>
    <col min="8963" max="8963" width="6.5703125" customWidth="1"/>
    <col min="8964" max="8964" width="14.7109375" customWidth="1"/>
    <col min="8965" max="8965" width="7.140625" customWidth="1"/>
    <col min="8966" max="8966" width="15.140625" customWidth="1"/>
    <col min="8967" max="8968" width="10.7109375" customWidth="1"/>
    <col min="8969" max="8969" width="9.85546875" customWidth="1"/>
    <col min="9216" max="9216" width="65.5703125" customWidth="1"/>
    <col min="9217" max="9217" width="6.140625" customWidth="1"/>
    <col min="9218" max="9218" width="5.7109375" customWidth="1"/>
    <col min="9219" max="9219" width="6.5703125" customWidth="1"/>
    <col min="9220" max="9220" width="14.7109375" customWidth="1"/>
    <col min="9221" max="9221" width="7.140625" customWidth="1"/>
    <col min="9222" max="9222" width="15.140625" customWidth="1"/>
    <col min="9223" max="9224" width="10.7109375" customWidth="1"/>
    <col min="9225" max="9225" width="9.85546875" customWidth="1"/>
    <col min="9472" max="9472" width="65.5703125" customWidth="1"/>
    <col min="9473" max="9473" width="6.140625" customWidth="1"/>
    <col min="9474" max="9474" width="5.7109375" customWidth="1"/>
    <col min="9475" max="9475" width="6.5703125" customWidth="1"/>
    <col min="9476" max="9476" width="14.7109375" customWidth="1"/>
    <col min="9477" max="9477" width="7.140625" customWidth="1"/>
    <col min="9478" max="9478" width="15.140625" customWidth="1"/>
    <col min="9479" max="9480" width="10.7109375" customWidth="1"/>
    <col min="9481" max="9481" width="9.85546875" customWidth="1"/>
    <col min="9728" max="9728" width="65.5703125" customWidth="1"/>
    <col min="9729" max="9729" width="6.140625" customWidth="1"/>
    <col min="9730" max="9730" width="5.7109375" customWidth="1"/>
    <col min="9731" max="9731" width="6.5703125" customWidth="1"/>
    <col min="9732" max="9732" width="14.7109375" customWidth="1"/>
    <col min="9733" max="9733" width="7.140625" customWidth="1"/>
    <col min="9734" max="9734" width="15.140625" customWidth="1"/>
    <col min="9735" max="9736" width="10.7109375" customWidth="1"/>
    <col min="9737" max="9737" width="9.85546875" customWidth="1"/>
    <col min="9984" max="9984" width="65.5703125" customWidth="1"/>
    <col min="9985" max="9985" width="6.140625" customWidth="1"/>
    <col min="9986" max="9986" width="5.7109375" customWidth="1"/>
    <col min="9987" max="9987" width="6.5703125" customWidth="1"/>
    <col min="9988" max="9988" width="14.7109375" customWidth="1"/>
    <col min="9989" max="9989" width="7.140625" customWidth="1"/>
    <col min="9990" max="9990" width="15.140625" customWidth="1"/>
    <col min="9991" max="9992" width="10.7109375" customWidth="1"/>
    <col min="9993" max="9993" width="9.85546875" customWidth="1"/>
    <col min="10240" max="10240" width="65.5703125" customWidth="1"/>
    <col min="10241" max="10241" width="6.140625" customWidth="1"/>
    <col min="10242" max="10242" width="5.7109375" customWidth="1"/>
    <col min="10243" max="10243" width="6.5703125" customWidth="1"/>
    <col min="10244" max="10244" width="14.7109375" customWidth="1"/>
    <col min="10245" max="10245" width="7.140625" customWidth="1"/>
    <col min="10246" max="10246" width="15.140625" customWidth="1"/>
    <col min="10247" max="10248" width="10.7109375" customWidth="1"/>
    <col min="10249" max="10249" width="9.85546875" customWidth="1"/>
    <col min="10496" max="10496" width="65.5703125" customWidth="1"/>
    <col min="10497" max="10497" width="6.140625" customWidth="1"/>
    <col min="10498" max="10498" width="5.7109375" customWidth="1"/>
    <col min="10499" max="10499" width="6.5703125" customWidth="1"/>
    <col min="10500" max="10500" width="14.7109375" customWidth="1"/>
    <col min="10501" max="10501" width="7.140625" customWidth="1"/>
    <col min="10502" max="10502" width="15.140625" customWidth="1"/>
    <col min="10503" max="10504" width="10.7109375" customWidth="1"/>
    <col min="10505" max="10505" width="9.85546875" customWidth="1"/>
    <col min="10752" max="10752" width="65.5703125" customWidth="1"/>
    <col min="10753" max="10753" width="6.140625" customWidth="1"/>
    <col min="10754" max="10754" width="5.7109375" customWidth="1"/>
    <col min="10755" max="10755" width="6.5703125" customWidth="1"/>
    <col min="10756" max="10756" width="14.7109375" customWidth="1"/>
    <col min="10757" max="10757" width="7.140625" customWidth="1"/>
    <col min="10758" max="10758" width="15.140625" customWidth="1"/>
    <col min="10759" max="10760" width="10.7109375" customWidth="1"/>
    <col min="10761" max="10761" width="9.85546875" customWidth="1"/>
    <col min="11008" max="11008" width="65.5703125" customWidth="1"/>
    <col min="11009" max="11009" width="6.140625" customWidth="1"/>
    <col min="11010" max="11010" width="5.7109375" customWidth="1"/>
    <col min="11011" max="11011" width="6.5703125" customWidth="1"/>
    <col min="11012" max="11012" width="14.7109375" customWidth="1"/>
    <col min="11013" max="11013" width="7.140625" customWidth="1"/>
    <col min="11014" max="11014" width="15.140625" customWidth="1"/>
    <col min="11015" max="11016" width="10.7109375" customWidth="1"/>
    <col min="11017" max="11017" width="9.85546875" customWidth="1"/>
    <col min="11264" max="11264" width="65.5703125" customWidth="1"/>
    <col min="11265" max="11265" width="6.140625" customWidth="1"/>
    <col min="11266" max="11266" width="5.7109375" customWidth="1"/>
    <col min="11267" max="11267" width="6.5703125" customWidth="1"/>
    <col min="11268" max="11268" width="14.7109375" customWidth="1"/>
    <col min="11269" max="11269" width="7.140625" customWidth="1"/>
    <col min="11270" max="11270" width="15.140625" customWidth="1"/>
    <col min="11271" max="11272" width="10.7109375" customWidth="1"/>
    <col min="11273" max="11273" width="9.85546875" customWidth="1"/>
    <col min="11520" max="11520" width="65.5703125" customWidth="1"/>
    <col min="11521" max="11521" width="6.140625" customWidth="1"/>
    <col min="11522" max="11522" width="5.7109375" customWidth="1"/>
    <col min="11523" max="11523" width="6.5703125" customWidth="1"/>
    <col min="11524" max="11524" width="14.7109375" customWidth="1"/>
    <col min="11525" max="11525" width="7.140625" customWidth="1"/>
    <col min="11526" max="11526" width="15.140625" customWidth="1"/>
    <col min="11527" max="11528" width="10.7109375" customWidth="1"/>
    <col min="11529" max="11529" width="9.85546875" customWidth="1"/>
    <col min="11776" max="11776" width="65.5703125" customWidth="1"/>
    <col min="11777" max="11777" width="6.140625" customWidth="1"/>
    <col min="11778" max="11778" width="5.7109375" customWidth="1"/>
    <col min="11779" max="11779" width="6.5703125" customWidth="1"/>
    <col min="11780" max="11780" width="14.7109375" customWidth="1"/>
    <col min="11781" max="11781" width="7.140625" customWidth="1"/>
    <col min="11782" max="11782" width="15.140625" customWidth="1"/>
    <col min="11783" max="11784" width="10.7109375" customWidth="1"/>
    <col min="11785" max="11785" width="9.85546875" customWidth="1"/>
    <col min="12032" max="12032" width="65.5703125" customWidth="1"/>
    <col min="12033" max="12033" width="6.140625" customWidth="1"/>
    <col min="12034" max="12034" width="5.7109375" customWidth="1"/>
    <col min="12035" max="12035" width="6.5703125" customWidth="1"/>
    <col min="12036" max="12036" width="14.7109375" customWidth="1"/>
    <col min="12037" max="12037" width="7.140625" customWidth="1"/>
    <col min="12038" max="12038" width="15.140625" customWidth="1"/>
    <col min="12039" max="12040" width="10.7109375" customWidth="1"/>
    <col min="12041" max="12041" width="9.85546875" customWidth="1"/>
    <col min="12288" max="12288" width="65.5703125" customWidth="1"/>
    <col min="12289" max="12289" width="6.140625" customWidth="1"/>
    <col min="12290" max="12290" width="5.7109375" customWidth="1"/>
    <col min="12291" max="12291" width="6.5703125" customWidth="1"/>
    <col min="12292" max="12292" width="14.7109375" customWidth="1"/>
    <col min="12293" max="12293" width="7.140625" customWidth="1"/>
    <col min="12294" max="12294" width="15.140625" customWidth="1"/>
    <col min="12295" max="12296" width="10.7109375" customWidth="1"/>
    <col min="12297" max="12297" width="9.85546875" customWidth="1"/>
    <col min="12544" max="12544" width="65.5703125" customWidth="1"/>
    <col min="12545" max="12545" width="6.140625" customWidth="1"/>
    <col min="12546" max="12546" width="5.7109375" customWidth="1"/>
    <col min="12547" max="12547" width="6.5703125" customWidth="1"/>
    <col min="12548" max="12548" width="14.7109375" customWidth="1"/>
    <col min="12549" max="12549" width="7.140625" customWidth="1"/>
    <col min="12550" max="12550" width="15.140625" customWidth="1"/>
    <col min="12551" max="12552" width="10.7109375" customWidth="1"/>
    <col min="12553" max="12553" width="9.85546875" customWidth="1"/>
    <col min="12800" max="12800" width="65.5703125" customWidth="1"/>
    <col min="12801" max="12801" width="6.140625" customWidth="1"/>
    <col min="12802" max="12802" width="5.7109375" customWidth="1"/>
    <col min="12803" max="12803" width="6.5703125" customWidth="1"/>
    <col min="12804" max="12804" width="14.7109375" customWidth="1"/>
    <col min="12805" max="12805" width="7.140625" customWidth="1"/>
    <col min="12806" max="12806" width="15.140625" customWidth="1"/>
    <col min="12807" max="12808" width="10.7109375" customWidth="1"/>
    <col min="12809" max="12809" width="9.85546875" customWidth="1"/>
    <col min="13056" max="13056" width="65.5703125" customWidth="1"/>
    <col min="13057" max="13057" width="6.140625" customWidth="1"/>
    <col min="13058" max="13058" width="5.7109375" customWidth="1"/>
    <col min="13059" max="13059" width="6.5703125" customWidth="1"/>
    <col min="13060" max="13060" width="14.7109375" customWidth="1"/>
    <col min="13061" max="13061" width="7.140625" customWidth="1"/>
    <col min="13062" max="13062" width="15.140625" customWidth="1"/>
    <col min="13063" max="13064" width="10.7109375" customWidth="1"/>
    <col min="13065" max="13065" width="9.85546875" customWidth="1"/>
    <col min="13312" max="13312" width="65.5703125" customWidth="1"/>
    <col min="13313" max="13313" width="6.140625" customWidth="1"/>
    <col min="13314" max="13314" width="5.7109375" customWidth="1"/>
    <col min="13315" max="13315" width="6.5703125" customWidth="1"/>
    <col min="13316" max="13316" width="14.7109375" customWidth="1"/>
    <col min="13317" max="13317" width="7.140625" customWidth="1"/>
    <col min="13318" max="13318" width="15.140625" customWidth="1"/>
    <col min="13319" max="13320" width="10.7109375" customWidth="1"/>
    <col min="13321" max="13321" width="9.85546875" customWidth="1"/>
    <col min="13568" max="13568" width="65.5703125" customWidth="1"/>
    <col min="13569" max="13569" width="6.140625" customWidth="1"/>
    <col min="13570" max="13570" width="5.7109375" customWidth="1"/>
    <col min="13571" max="13571" width="6.5703125" customWidth="1"/>
    <col min="13572" max="13572" width="14.7109375" customWidth="1"/>
    <col min="13573" max="13573" width="7.140625" customWidth="1"/>
    <col min="13574" max="13574" width="15.140625" customWidth="1"/>
    <col min="13575" max="13576" width="10.7109375" customWidth="1"/>
    <col min="13577" max="13577" width="9.85546875" customWidth="1"/>
    <col min="13824" max="13824" width="65.5703125" customWidth="1"/>
    <col min="13825" max="13825" width="6.140625" customWidth="1"/>
    <col min="13826" max="13826" width="5.7109375" customWidth="1"/>
    <col min="13827" max="13827" width="6.5703125" customWidth="1"/>
    <col min="13828" max="13828" width="14.7109375" customWidth="1"/>
    <col min="13829" max="13829" width="7.140625" customWidth="1"/>
    <col min="13830" max="13830" width="15.140625" customWidth="1"/>
    <col min="13831" max="13832" width="10.7109375" customWidth="1"/>
    <col min="13833" max="13833" width="9.85546875" customWidth="1"/>
    <col min="14080" max="14080" width="65.5703125" customWidth="1"/>
    <col min="14081" max="14081" width="6.140625" customWidth="1"/>
    <col min="14082" max="14082" width="5.7109375" customWidth="1"/>
    <col min="14083" max="14083" width="6.5703125" customWidth="1"/>
    <col min="14084" max="14084" width="14.7109375" customWidth="1"/>
    <col min="14085" max="14085" width="7.140625" customWidth="1"/>
    <col min="14086" max="14086" width="15.140625" customWidth="1"/>
    <col min="14087" max="14088" width="10.7109375" customWidth="1"/>
    <col min="14089" max="14089" width="9.85546875" customWidth="1"/>
    <col min="14336" max="14336" width="65.5703125" customWidth="1"/>
    <col min="14337" max="14337" width="6.140625" customWidth="1"/>
    <col min="14338" max="14338" width="5.7109375" customWidth="1"/>
    <col min="14339" max="14339" width="6.5703125" customWidth="1"/>
    <col min="14340" max="14340" width="14.7109375" customWidth="1"/>
    <col min="14341" max="14341" width="7.140625" customWidth="1"/>
    <col min="14342" max="14342" width="15.140625" customWidth="1"/>
    <col min="14343" max="14344" width="10.7109375" customWidth="1"/>
    <col min="14345" max="14345" width="9.85546875" customWidth="1"/>
    <col min="14592" max="14592" width="65.5703125" customWidth="1"/>
    <col min="14593" max="14593" width="6.140625" customWidth="1"/>
    <col min="14594" max="14594" width="5.7109375" customWidth="1"/>
    <col min="14595" max="14595" width="6.5703125" customWidth="1"/>
    <col min="14596" max="14596" width="14.7109375" customWidth="1"/>
    <col min="14597" max="14597" width="7.140625" customWidth="1"/>
    <col min="14598" max="14598" width="15.140625" customWidth="1"/>
    <col min="14599" max="14600" width="10.7109375" customWidth="1"/>
    <col min="14601" max="14601" width="9.85546875" customWidth="1"/>
    <col min="14848" max="14848" width="65.5703125" customWidth="1"/>
    <col min="14849" max="14849" width="6.140625" customWidth="1"/>
    <col min="14850" max="14850" width="5.7109375" customWidth="1"/>
    <col min="14851" max="14851" width="6.5703125" customWidth="1"/>
    <col min="14852" max="14852" width="14.7109375" customWidth="1"/>
    <col min="14853" max="14853" width="7.140625" customWidth="1"/>
    <col min="14854" max="14854" width="15.140625" customWidth="1"/>
    <col min="14855" max="14856" width="10.7109375" customWidth="1"/>
    <col min="14857" max="14857" width="9.85546875" customWidth="1"/>
    <col min="15104" max="15104" width="65.5703125" customWidth="1"/>
    <col min="15105" max="15105" width="6.140625" customWidth="1"/>
    <col min="15106" max="15106" width="5.7109375" customWidth="1"/>
    <col min="15107" max="15107" width="6.5703125" customWidth="1"/>
    <col min="15108" max="15108" width="14.7109375" customWidth="1"/>
    <col min="15109" max="15109" width="7.140625" customWidth="1"/>
    <col min="15110" max="15110" width="15.140625" customWidth="1"/>
    <col min="15111" max="15112" width="10.7109375" customWidth="1"/>
    <col min="15113" max="15113" width="9.85546875" customWidth="1"/>
    <col min="15360" max="15360" width="65.5703125" customWidth="1"/>
    <col min="15361" max="15361" width="6.140625" customWidth="1"/>
    <col min="15362" max="15362" width="5.7109375" customWidth="1"/>
    <col min="15363" max="15363" width="6.5703125" customWidth="1"/>
    <col min="15364" max="15364" width="14.7109375" customWidth="1"/>
    <col min="15365" max="15365" width="7.140625" customWidth="1"/>
    <col min="15366" max="15366" width="15.140625" customWidth="1"/>
    <col min="15367" max="15368" width="10.7109375" customWidth="1"/>
    <col min="15369" max="15369" width="9.85546875" customWidth="1"/>
    <col min="15616" max="15616" width="65.5703125" customWidth="1"/>
    <col min="15617" max="15617" width="6.140625" customWidth="1"/>
    <col min="15618" max="15618" width="5.7109375" customWidth="1"/>
    <col min="15619" max="15619" width="6.5703125" customWidth="1"/>
    <col min="15620" max="15620" width="14.7109375" customWidth="1"/>
    <col min="15621" max="15621" width="7.140625" customWidth="1"/>
    <col min="15622" max="15622" width="15.140625" customWidth="1"/>
    <col min="15623" max="15624" width="10.7109375" customWidth="1"/>
    <col min="15625" max="15625" width="9.85546875" customWidth="1"/>
    <col min="15872" max="15872" width="65.5703125" customWidth="1"/>
    <col min="15873" max="15873" width="6.140625" customWidth="1"/>
    <col min="15874" max="15874" width="5.7109375" customWidth="1"/>
    <col min="15875" max="15875" width="6.5703125" customWidth="1"/>
    <col min="15876" max="15876" width="14.7109375" customWidth="1"/>
    <col min="15877" max="15877" width="7.140625" customWidth="1"/>
    <col min="15878" max="15878" width="15.140625" customWidth="1"/>
    <col min="15879" max="15880" width="10.7109375" customWidth="1"/>
    <col min="15881" max="15881" width="9.85546875" customWidth="1"/>
    <col min="16128" max="16128" width="65.5703125" customWidth="1"/>
    <col min="16129" max="16129" width="6.140625" customWidth="1"/>
    <col min="16130" max="16130" width="5.7109375" customWidth="1"/>
    <col min="16131" max="16131" width="6.5703125" customWidth="1"/>
    <col min="16132" max="16132" width="14.7109375" customWidth="1"/>
    <col min="16133" max="16133" width="7.140625" customWidth="1"/>
    <col min="16134" max="16134" width="15.140625" customWidth="1"/>
    <col min="16135" max="16136" width="10.7109375" customWidth="1"/>
    <col min="16137" max="16137" width="9.85546875" customWidth="1"/>
  </cols>
  <sheetData>
    <row r="1" spans="1:6" s="44" customFormat="1" ht="12.75" x14ac:dyDescent="0.2">
      <c r="C1" s="127" t="s">
        <v>852</v>
      </c>
      <c r="D1" s="128"/>
      <c r="E1" s="128"/>
      <c r="F1" s="128"/>
    </row>
    <row r="2" spans="1:6" s="44" customFormat="1" ht="12.75" x14ac:dyDescent="0.2">
      <c r="C2" s="129" t="s">
        <v>221</v>
      </c>
      <c r="D2" s="130"/>
      <c r="E2" s="130"/>
      <c r="F2" s="130"/>
    </row>
    <row r="3" spans="1:6" s="44" customFormat="1" ht="12.75" x14ac:dyDescent="0.2">
      <c r="C3" s="127" t="s">
        <v>222</v>
      </c>
      <c r="D3" s="130"/>
      <c r="E3" s="130"/>
      <c r="F3" s="130"/>
    </row>
    <row r="4" spans="1:6" s="44" customFormat="1" ht="12.75" x14ac:dyDescent="0.2">
      <c r="C4" s="131" t="s">
        <v>853</v>
      </c>
      <c r="D4" s="130"/>
      <c r="E4" s="130"/>
      <c r="F4" s="130"/>
    </row>
    <row r="5" spans="1:6" s="54" customFormat="1" x14ac:dyDescent="0.2"/>
    <row r="6" spans="1:6" s="54" customFormat="1" ht="12.75" x14ac:dyDescent="0.2">
      <c r="C6" s="127" t="s">
        <v>697</v>
      </c>
      <c r="D6" s="128"/>
      <c r="E6" s="128"/>
      <c r="F6" s="128"/>
    </row>
    <row r="7" spans="1:6" s="54" customFormat="1" ht="12.75" x14ac:dyDescent="0.2">
      <c r="C7" s="129" t="s">
        <v>221</v>
      </c>
      <c r="D7" s="130"/>
      <c r="E7" s="130"/>
      <c r="F7" s="130"/>
    </row>
    <row r="8" spans="1:6" s="54" customFormat="1" ht="12.75" x14ac:dyDescent="0.2">
      <c r="C8" s="127" t="s">
        <v>222</v>
      </c>
      <c r="D8" s="130"/>
      <c r="E8" s="130"/>
      <c r="F8" s="130"/>
    </row>
    <row r="9" spans="1:6" s="54" customFormat="1" ht="12.75" x14ac:dyDescent="0.2">
      <c r="C9" s="131" t="s">
        <v>695</v>
      </c>
      <c r="D9" s="130"/>
      <c r="E9" s="130"/>
      <c r="F9" s="130"/>
    </row>
    <row r="10" spans="1:6" ht="12.75" x14ac:dyDescent="0.2">
      <c r="C10" s="131"/>
      <c r="D10" s="134"/>
      <c r="E10" s="134"/>
      <c r="F10" s="11"/>
    </row>
    <row r="11" spans="1:6" ht="66" customHeight="1" x14ac:dyDescent="0.25">
      <c r="A11" s="132" t="s">
        <v>653</v>
      </c>
      <c r="B11" s="132"/>
      <c r="C11" s="132"/>
      <c r="D11" s="133"/>
      <c r="E11" s="133"/>
      <c r="F11" s="133"/>
    </row>
    <row r="12" spans="1:6" ht="15.75" x14ac:dyDescent="0.25">
      <c r="A12" s="12"/>
      <c r="B12" s="13"/>
      <c r="C12" s="13"/>
    </row>
    <row r="13" spans="1:6" ht="15.75" x14ac:dyDescent="0.2">
      <c r="A13" s="14"/>
      <c r="F13" s="15" t="s">
        <v>223</v>
      </c>
    </row>
    <row r="14" spans="1:6" ht="36.75" customHeight="1" x14ac:dyDescent="0.2">
      <c r="A14" s="65" t="s">
        <v>654</v>
      </c>
      <c r="B14" s="65" t="s">
        <v>224</v>
      </c>
      <c r="C14" s="65" t="s">
        <v>225</v>
      </c>
      <c r="D14" s="65" t="s">
        <v>226</v>
      </c>
      <c r="E14" s="65" t="s">
        <v>227</v>
      </c>
      <c r="F14" s="65" t="s">
        <v>228</v>
      </c>
    </row>
    <row r="15" spans="1:6" ht="12" customHeight="1" x14ac:dyDescent="0.2">
      <c r="A15" s="16">
        <v>1</v>
      </c>
      <c r="B15" s="16">
        <v>2</v>
      </c>
      <c r="C15" s="16">
        <v>3</v>
      </c>
      <c r="D15" s="16">
        <v>4</v>
      </c>
      <c r="E15" s="16">
        <v>5</v>
      </c>
      <c r="F15" s="16">
        <v>6</v>
      </c>
    </row>
    <row r="16" spans="1:6" ht="10.9" customHeight="1" x14ac:dyDescent="0.2">
      <c r="A16" s="17"/>
      <c r="B16" s="18"/>
      <c r="C16" s="18"/>
      <c r="D16" s="18"/>
      <c r="E16" s="18"/>
      <c r="F16" s="18"/>
    </row>
    <row r="17" spans="1:8" ht="15.75" x14ac:dyDescent="0.25">
      <c r="A17" s="86" t="s">
        <v>229</v>
      </c>
      <c r="B17" s="66" t="s">
        <v>230</v>
      </c>
      <c r="C17" s="67"/>
      <c r="D17" s="48"/>
      <c r="E17" s="48"/>
      <c r="F17" s="68">
        <f>SUM(F18,F25,F41,F121,F145,F150,F157)</f>
        <v>415418.51</v>
      </c>
    </row>
    <row r="18" spans="1:8" ht="31.5" x14ac:dyDescent="0.25">
      <c r="A18" s="87" t="s">
        <v>231</v>
      </c>
      <c r="B18" s="19" t="s">
        <v>230</v>
      </c>
      <c r="C18" s="19" t="s">
        <v>232</v>
      </c>
      <c r="D18" s="24"/>
      <c r="E18" s="24"/>
      <c r="F18" s="21">
        <f>SUM(F20)</f>
        <v>2370.6</v>
      </c>
    </row>
    <row r="19" spans="1:8" ht="50.25" customHeight="1" x14ac:dyDescent="0.25">
      <c r="A19" s="82" t="s">
        <v>607</v>
      </c>
      <c r="B19" s="19" t="s">
        <v>230</v>
      </c>
      <c r="C19" s="19" t="s">
        <v>232</v>
      </c>
      <c r="D19" s="4" t="s">
        <v>42</v>
      </c>
      <c r="E19" s="23"/>
      <c r="F19" s="21">
        <f>SUM(F20)</f>
        <v>2370.6</v>
      </c>
    </row>
    <row r="20" spans="1:8" ht="15.75" x14ac:dyDescent="0.25">
      <c r="A20" s="87" t="s">
        <v>638</v>
      </c>
      <c r="B20" s="22" t="s">
        <v>230</v>
      </c>
      <c r="C20" s="22" t="s">
        <v>232</v>
      </c>
      <c r="D20" s="53" t="s">
        <v>639</v>
      </c>
      <c r="E20" s="23"/>
      <c r="F20" s="21">
        <f>SUM(F21)</f>
        <v>2370.6</v>
      </c>
    </row>
    <row r="21" spans="1:8" ht="47.25" x14ac:dyDescent="0.25">
      <c r="A21" s="87" t="s">
        <v>640</v>
      </c>
      <c r="B21" s="22" t="s">
        <v>230</v>
      </c>
      <c r="C21" s="22" t="s">
        <v>232</v>
      </c>
      <c r="D21" s="53" t="s">
        <v>641</v>
      </c>
      <c r="E21" s="23"/>
      <c r="F21" s="21">
        <f>SUM(F22)</f>
        <v>2370.6</v>
      </c>
    </row>
    <row r="22" spans="1:8" ht="15.75" x14ac:dyDescent="0.25">
      <c r="A22" s="87" t="s">
        <v>10</v>
      </c>
      <c r="B22" s="22" t="s">
        <v>230</v>
      </c>
      <c r="C22" s="22" t="s">
        <v>232</v>
      </c>
      <c r="D22" s="53" t="s">
        <v>642</v>
      </c>
      <c r="E22" s="3"/>
      <c r="F22" s="21">
        <f>SUM(F23)</f>
        <v>2370.6</v>
      </c>
    </row>
    <row r="23" spans="1:8" ht="63" x14ac:dyDescent="0.25">
      <c r="A23" s="88" t="s">
        <v>233</v>
      </c>
      <c r="B23" s="22" t="s">
        <v>230</v>
      </c>
      <c r="C23" s="22" t="s">
        <v>232</v>
      </c>
      <c r="D23" s="53" t="s">
        <v>642</v>
      </c>
      <c r="E23" s="25">
        <v>100</v>
      </c>
      <c r="F23" s="21">
        <f>SUM(F24)</f>
        <v>2370.6</v>
      </c>
      <c r="H23" s="41"/>
    </row>
    <row r="24" spans="1:8" ht="31.5" x14ac:dyDescent="0.25">
      <c r="A24" s="88" t="s">
        <v>234</v>
      </c>
      <c r="B24" s="22" t="s">
        <v>230</v>
      </c>
      <c r="C24" s="22" t="s">
        <v>232</v>
      </c>
      <c r="D24" s="53" t="s">
        <v>642</v>
      </c>
      <c r="E24" s="25">
        <v>120</v>
      </c>
      <c r="F24" s="26">
        <v>2370.6</v>
      </c>
    </row>
    <row r="25" spans="1:8" s="54" customFormat="1" ht="47.25" x14ac:dyDescent="0.25">
      <c r="A25" s="89" t="s">
        <v>306</v>
      </c>
      <c r="B25" s="22" t="s">
        <v>230</v>
      </c>
      <c r="C25" s="22" t="s">
        <v>255</v>
      </c>
      <c r="D25" s="23"/>
      <c r="E25" s="23"/>
      <c r="F25" s="21">
        <f>SUM(F26,F32)</f>
        <v>2862.2</v>
      </c>
    </row>
    <row r="26" spans="1:8" s="54" customFormat="1" ht="47.25" x14ac:dyDescent="0.25">
      <c r="A26" s="87" t="s">
        <v>607</v>
      </c>
      <c r="B26" s="22" t="s">
        <v>230</v>
      </c>
      <c r="C26" s="22" t="s">
        <v>255</v>
      </c>
      <c r="D26" s="4" t="s">
        <v>42</v>
      </c>
      <c r="E26" s="23"/>
      <c r="F26" s="21">
        <f>SUM(F27)</f>
        <v>10</v>
      </c>
    </row>
    <row r="27" spans="1:8" s="54" customFormat="1" ht="31.5" x14ac:dyDescent="0.25">
      <c r="A27" s="87" t="s">
        <v>627</v>
      </c>
      <c r="B27" s="22" t="s">
        <v>230</v>
      </c>
      <c r="C27" s="22" t="s">
        <v>255</v>
      </c>
      <c r="D27" s="53" t="s">
        <v>44</v>
      </c>
      <c r="E27" s="27"/>
      <c r="F27" s="21">
        <f>SUM(F28)</f>
        <v>10</v>
      </c>
    </row>
    <row r="28" spans="1:8" s="54" customFormat="1" ht="31.5" x14ac:dyDescent="0.25">
      <c r="A28" s="90" t="s">
        <v>628</v>
      </c>
      <c r="B28" s="22" t="s">
        <v>230</v>
      </c>
      <c r="C28" s="22" t="s">
        <v>255</v>
      </c>
      <c r="D28" s="53" t="s">
        <v>629</v>
      </c>
      <c r="E28" s="27"/>
      <c r="F28" s="21">
        <f>SUM(F29)</f>
        <v>10</v>
      </c>
    </row>
    <row r="29" spans="1:8" s="54" customFormat="1" ht="31.5" x14ac:dyDescent="0.25">
      <c r="A29" s="87" t="s">
        <v>630</v>
      </c>
      <c r="B29" s="22" t="s">
        <v>230</v>
      </c>
      <c r="C29" s="22" t="s">
        <v>255</v>
      </c>
      <c r="D29" s="53" t="s">
        <v>631</v>
      </c>
      <c r="E29" s="3"/>
      <c r="F29" s="21">
        <f>SUM(F30)</f>
        <v>10</v>
      </c>
    </row>
    <row r="30" spans="1:8" s="54" customFormat="1" ht="31.5" x14ac:dyDescent="0.25">
      <c r="A30" s="88" t="s">
        <v>330</v>
      </c>
      <c r="B30" s="22" t="s">
        <v>230</v>
      </c>
      <c r="C30" s="22" t="s">
        <v>255</v>
      </c>
      <c r="D30" s="53" t="s">
        <v>631</v>
      </c>
      <c r="E30" s="25">
        <v>200</v>
      </c>
      <c r="F30" s="21">
        <f>SUM(F31)</f>
        <v>10</v>
      </c>
    </row>
    <row r="31" spans="1:8" s="54" customFormat="1" ht="31.5" x14ac:dyDescent="0.25">
      <c r="A31" s="88" t="s">
        <v>237</v>
      </c>
      <c r="B31" s="22" t="s">
        <v>230</v>
      </c>
      <c r="C31" s="22" t="s">
        <v>255</v>
      </c>
      <c r="D31" s="53" t="s">
        <v>631</v>
      </c>
      <c r="E31" s="25">
        <v>240</v>
      </c>
      <c r="F31" s="21">
        <v>10</v>
      </c>
    </row>
    <row r="32" spans="1:8" s="54" customFormat="1" ht="31.5" x14ac:dyDescent="0.25">
      <c r="A32" s="88" t="s">
        <v>118</v>
      </c>
      <c r="B32" s="22" t="s">
        <v>230</v>
      </c>
      <c r="C32" s="22" t="s">
        <v>255</v>
      </c>
      <c r="D32" s="4" t="s">
        <v>119</v>
      </c>
      <c r="E32" s="3"/>
      <c r="F32" s="21">
        <f>SUM(F33,F38,)</f>
        <v>2852.2</v>
      </c>
    </row>
    <row r="33" spans="1:7" s="54" customFormat="1" ht="15.75" x14ac:dyDescent="0.25">
      <c r="A33" s="89" t="s">
        <v>307</v>
      </c>
      <c r="B33" s="22" t="s">
        <v>230</v>
      </c>
      <c r="C33" s="22" t="s">
        <v>255</v>
      </c>
      <c r="D33" s="4" t="s">
        <v>308</v>
      </c>
      <c r="E33" s="3"/>
      <c r="F33" s="21">
        <f>SUM(F34,F36)</f>
        <v>865</v>
      </c>
    </row>
    <row r="34" spans="1:7" s="54" customFormat="1" ht="31.5" x14ac:dyDescent="0.25">
      <c r="A34" s="88" t="s">
        <v>330</v>
      </c>
      <c r="B34" s="22" t="s">
        <v>230</v>
      </c>
      <c r="C34" s="22" t="s">
        <v>255</v>
      </c>
      <c r="D34" s="4" t="s">
        <v>308</v>
      </c>
      <c r="E34" s="25">
        <v>200</v>
      </c>
      <c r="F34" s="21">
        <f>SUM(F35)</f>
        <v>859</v>
      </c>
    </row>
    <row r="35" spans="1:7" s="54" customFormat="1" ht="31.5" x14ac:dyDescent="0.25">
      <c r="A35" s="88" t="s">
        <v>237</v>
      </c>
      <c r="B35" s="22" t="s">
        <v>230</v>
      </c>
      <c r="C35" s="22" t="s">
        <v>255</v>
      </c>
      <c r="D35" s="4" t="s">
        <v>308</v>
      </c>
      <c r="E35" s="25">
        <v>240</v>
      </c>
      <c r="F35" s="21">
        <v>859</v>
      </c>
    </row>
    <row r="36" spans="1:7" s="54" customFormat="1" ht="15.75" x14ac:dyDescent="0.25">
      <c r="A36" s="88" t="s">
        <v>238</v>
      </c>
      <c r="B36" s="22" t="s">
        <v>230</v>
      </c>
      <c r="C36" s="22" t="s">
        <v>255</v>
      </c>
      <c r="D36" s="4" t="s">
        <v>308</v>
      </c>
      <c r="E36" s="25">
        <v>800</v>
      </c>
      <c r="F36" s="21">
        <f>SUM(F37)</f>
        <v>6</v>
      </c>
    </row>
    <row r="37" spans="1:7" s="54" customFormat="1" ht="15.75" x14ac:dyDescent="0.25">
      <c r="A37" s="88" t="s">
        <v>239</v>
      </c>
      <c r="B37" s="22" t="s">
        <v>230</v>
      </c>
      <c r="C37" s="22" t="s">
        <v>255</v>
      </c>
      <c r="D37" s="4" t="s">
        <v>308</v>
      </c>
      <c r="E37" s="25">
        <v>850</v>
      </c>
      <c r="F37" s="21">
        <v>6</v>
      </c>
    </row>
    <row r="38" spans="1:7" s="54" customFormat="1" ht="31.5" x14ac:dyDescent="0.25">
      <c r="A38" s="88" t="s">
        <v>309</v>
      </c>
      <c r="B38" s="22" t="s">
        <v>230</v>
      </c>
      <c r="C38" s="22" t="s">
        <v>255</v>
      </c>
      <c r="D38" s="4" t="s">
        <v>310</v>
      </c>
      <c r="E38" s="25"/>
      <c r="F38" s="21">
        <f>SUM(F39)</f>
        <v>1987.2</v>
      </c>
    </row>
    <row r="39" spans="1:7" s="54" customFormat="1" ht="63" x14ac:dyDescent="0.25">
      <c r="A39" s="88" t="s">
        <v>233</v>
      </c>
      <c r="B39" s="22" t="s">
        <v>230</v>
      </c>
      <c r="C39" s="22" t="s">
        <v>255</v>
      </c>
      <c r="D39" s="4" t="s">
        <v>310</v>
      </c>
      <c r="E39" s="25">
        <v>100</v>
      </c>
      <c r="F39" s="21">
        <f>SUM(F40)</f>
        <v>1987.2</v>
      </c>
    </row>
    <row r="40" spans="1:7" s="54" customFormat="1" ht="31.5" x14ac:dyDescent="0.25">
      <c r="A40" s="88" t="s">
        <v>234</v>
      </c>
      <c r="B40" s="22" t="s">
        <v>230</v>
      </c>
      <c r="C40" s="22" t="s">
        <v>255</v>
      </c>
      <c r="D40" s="4" t="s">
        <v>310</v>
      </c>
      <c r="E40" s="25">
        <v>120</v>
      </c>
      <c r="F40" s="21">
        <v>1987.2</v>
      </c>
    </row>
    <row r="41" spans="1:7" ht="47.25" x14ac:dyDescent="0.25">
      <c r="A41" s="89" t="s">
        <v>235</v>
      </c>
      <c r="B41" s="22" t="s">
        <v>230</v>
      </c>
      <c r="C41" s="22" t="s">
        <v>236</v>
      </c>
      <c r="D41" s="23"/>
      <c r="E41" s="23"/>
      <c r="F41" s="21">
        <f>SUM(F42,F48,F58,F80,F90,F100)</f>
        <v>163969.85</v>
      </c>
    </row>
    <row r="42" spans="1:7" s="54" customFormat="1" ht="31.5" x14ac:dyDescent="0.25">
      <c r="A42" s="87" t="s">
        <v>335</v>
      </c>
      <c r="B42" s="22" t="s">
        <v>230</v>
      </c>
      <c r="C42" s="22" t="s">
        <v>236</v>
      </c>
      <c r="D42" s="4" t="s">
        <v>35</v>
      </c>
      <c r="E42" s="23"/>
      <c r="F42" s="21">
        <f t="shared" ref="F42:F46" si="0">SUM(F43)</f>
        <v>5.6</v>
      </c>
      <c r="G42" s="21"/>
    </row>
    <row r="43" spans="1:7" s="54" customFormat="1" ht="31.5" x14ac:dyDescent="0.25">
      <c r="A43" s="87" t="s">
        <v>343</v>
      </c>
      <c r="B43" s="22" t="s">
        <v>230</v>
      </c>
      <c r="C43" s="22" t="s">
        <v>236</v>
      </c>
      <c r="D43" s="53" t="s">
        <v>36</v>
      </c>
      <c r="E43" s="23"/>
      <c r="F43" s="21">
        <f t="shared" si="0"/>
        <v>5.6</v>
      </c>
      <c r="G43" s="21"/>
    </row>
    <row r="44" spans="1:7" s="54" customFormat="1" ht="47.25" x14ac:dyDescent="0.25">
      <c r="A44" s="91" t="s">
        <v>495</v>
      </c>
      <c r="B44" s="22" t="s">
        <v>230</v>
      </c>
      <c r="C44" s="22" t="s">
        <v>236</v>
      </c>
      <c r="D44" s="53" t="s">
        <v>79</v>
      </c>
      <c r="E44" s="23"/>
      <c r="F44" s="21">
        <f t="shared" si="0"/>
        <v>5.6</v>
      </c>
      <c r="G44" s="21"/>
    </row>
    <row r="45" spans="1:7" s="54" customFormat="1" ht="31.5" x14ac:dyDescent="0.25">
      <c r="A45" s="91" t="s">
        <v>524</v>
      </c>
      <c r="B45" s="22" t="s">
        <v>230</v>
      </c>
      <c r="C45" s="22" t="s">
        <v>236</v>
      </c>
      <c r="D45" s="53" t="s">
        <v>525</v>
      </c>
      <c r="E45" s="23"/>
      <c r="F45" s="21">
        <f t="shared" si="0"/>
        <v>5.6</v>
      </c>
      <c r="G45" s="21"/>
    </row>
    <row r="46" spans="1:7" s="54" customFormat="1" ht="31.5" x14ac:dyDescent="0.25">
      <c r="A46" s="88" t="s">
        <v>330</v>
      </c>
      <c r="B46" s="22" t="s">
        <v>230</v>
      </c>
      <c r="C46" s="22" t="s">
        <v>236</v>
      </c>
      <c r="D46" s="53" t="s">
        <v>525</v>
      </c>
      <c r="E46" s="25">
        <v>200</v>
      </c>
      <c r="F46" s="21">
        <f t="shared" si="0"/>
        <v>5.6</v>
      </c>
      <c r="G46" s="21"/>
    </row>
    <row r="47" spans="1:7" s="54" customFormat="1" ht="31.5" x14ac:dyDescent="0.25">
      <c r="A47" s="88" t="s">
        <v>237</v>
      </c>
      <c r="B47" s="22" t="s">
        <v>230</v>
      </c>
      <c r="C47" s="22" t="s">
        <v>236</v>
      </c>
      <c r="D47" s="53" t="s">
        <v>525</v>
      </c>
      <c r="E47" s="25">
        <v>240</v>
      </c>
      <c r="F47" s="21">
        <v>5.6</v>
      </c>
      <c r="G47" s="21"/>
    </row>
    <row r="48" spans="1:7" s="54" customFormat="1" ht="31.5" x14ac:dyDescent="0.25">
      <c r="A48" s="87" t="s">
        <v>336</v>
      </c>
      <c r="B48" s="22" t="s">
        <v>230</v>
      </c>
      <c r="C48" s="22" t="s">
        <v>236</v>
      </c>
      <c r="D48" s="4" t="s">
        <v>41</v>
      </c>
      <c r="E48" s="23"/>
      <c r="F48" s="21">
        <f>SUM(F49)</f>
        <v>2209</v>
      </c>
    </row>
    <row r="49" spans="1:6" s="54" customFormat="1" ht="15.75" x14ac:dyDescent="0.25">
      <c r="A49" s="92" t="s">
        <v>532</v>
      </c>
      <c r="B49" s="22" t="s">
        <v>230</v>
      </c>
      <c r="C49" s="22" t="s">
        <v>236</v>
      </c>
      <c r="D49" s="4" t="s">
        <v>533</v>
      </c>
      <c r="E49" s="28"/>
      <c r="F49" s="21">
        <f>SUM(F50)</f>
        <v>2209</v>
      </c>
    </row>
    <row r="50" spans="1:6" s="54" customFormat="1" ht="63" x14ac:dyDescent="0.25">
      <c r="A50" s="87" t="s">
        <v>534</v>
      </c>
      <c r="B50" s="22" t="s">
        <v>230</v>
      </c>
      <c r="C50" s="22" t="s">
        <v>236</v>
      </c>
      <c r="D50" s="53" t="s">
        <v>535</v>
      </c>
      <c r="E50" s="23"/>
      <c r="F50" s="21">
        <f>SUM(F51)</f>
        <v>2209</v>
      </c>
    </row>
    <row r="51" spans="1:6" s="54" customFormat="1" ht="63" x14ac:dyDescent="0.25">
      <c r="A51" s="85" t="s">
        <v>188</v>
      </c>
      <c r="B51" s="22" t="s">
        <v>230</v>
      </c>
      <c r="C51" s="22" t="s">
        <v>236</v>
      </c>
      <c r="D51" s="53" t="s">
        <v>536</v>
      </c>
      <c r="E51" s="25"/>
      <c r="F51" s="21">
        <f>SUM(F53,F55)</f>
        <v>2209</v>
      </c>
    </row>
    <row r="52" spans="1:6" s="54" customFormat="1" ht="63" x14ac:dyDescent="0.25">
      <c r="A52" s="88" t="s">
        <v>233</v>
      </c>
      <c r="B52" s="22" t="s">
        <v>230</v>
      </c>
      <c r="C52" s="22" t="s">
        <v>236</v>
      </c>
      <c r="D52" s="53" t="s">
        <v>536</v>
      </c>
      <c r="E52" s="25">
        <v>100</v>
      </c>
      <c r="F52" s="21">
        <f>SUM(F53)</f>
        <v>1847.7</v>
      </c>
    </row>
    <row r="53" spans="1:6" s="54" customFormat="1" ht="31.5" x14ac:dyDescent="0.25">
      <c r="A53" s="88" t="s">
        <v>234</v>
      </c>
      <c r="B53" s="22" t="s">
        <v>230</v>
      </c>
      <c r="C53" s="22" t="s">
        <v>236</v>
      </c>
      <c r="D53" s="53" t="s">
        <v>536</v>
      </c>
      <c r="E53" s="25">
        <v>120</v>
      </c>
      <c r="F53" s="21">
        <v>1847.7</v>
      </c>
    </row>
    <row r="54" spans="1:6" s="54" customFormat="1" ht="15.75" x14ac:dyDescent="0.25">
      <c r="A54" s="87" t="s">
        <v>241</v>
      </c>
      <c r="B54" s="22" t="s">
        <v>230</v>
      </c>
      <c r="C54" s="22" t="s">
        <v>236</v>
      </c>
      <c r="D54" s="53" t="s">
        <v>536</v>
      </c>
      <c r="E54" s="25">
        <v>120</v>
      </c>
      <c r="F54" s="21">
        <v>1847.7</v>
      </c>
    </row>
    <row r="55" spans="1:6" s="54" customFormat="1" ht="31.5" x14ac:dyDescent="0.25">
      <c r="A55" s="88" t="s">
        <v>330</v>
      </c>
      <c r="B55" s="22" t="s">
        <v>230</v>
      </c>
      <c r="C55" s="22" t="s">
        <v>236</v>
      </c>
      <c r="D55" s="53" t="s">
        <v>536</v>
      </c>
      <c r="E55" s="25">
        <v>200</v>
      </c>
      <c r="F55" s="21">
        <f>SUM(F56)</f>
        <v>361.3</v>
      </c>
    </row>
    <row r="56" spans="1:6" s="54" customFormat="1" ht="31.5" x14ac:dyDescent="0.25">
      <c r="A56" s="88" t="s">
        <v>237</v>
      </c>
      <c r="B56" s="22" t="s">
        <v>230</v>
      </c>
      <c r="C56" s="22" t="s">
        <v>236</v>
      </c>
      <c r="D56" s="53" t="s">
        <v>536</v>
      </c>
      <c r="E56" s="25">
        <v>240</v>
      </c>
      <c r="F56" s="21">
        <v>361.3</v>
      </c>
    </row>
    <row r="57" spans="1:6" s="54" customFormat="1" ht="15.75" x14ac:dyDescent="0.25">
      <c r="A57" s="88" t="s">
        <v>240</v>
      </c>
      <c r="B57" s="22" t="s">
        <v>230</v>
      </c>
      <c r="C57" s="22" t="s">
        <v>236</v>
      </c>
      <c r="D57" s="53" t="s">
        <v>536</v>
      </c>
      <c r="E57" s="25">
        <v>240</v>
      </c>
      <c r="F57" s="21">
        <v>361.3</v>
      </c>
    </row>
    <row r="58" spans="1:6" ht="47.25" x14ac:dyDescent="0.25">
      <c r="A58" s="87" t="s">
        <v>607</v>
      </c>
      <c r="B58" s="22" t="s">
        <v>230</v>
      </c>
      <c r="C58" s="22" t="s">
        <v>236</v>
      </c>
      <c r="D58" s="4" t="s">
        <v>42</v>
      </c>
      <c r="E58" s="23"/>
      <c r="F58" s="21">
        <f>SUM(F59,F64)</f>
        <v>134538.12</v>
      </c>
    </row>
    <row r="59" spans="1:6" s="54" customFormat="1" ht="31.5" x14ac:dyDescent="0.25">
      <c r="A59" s="87" t="s">
        <v>627</v>
      </c>
      <c r="B59" s="22" t="s">
        <v>230</v>
      </c>
      <c r="C59" s="22" t="s">
        <v>236</v>
      </c>
      <c r="D59" s="53" t="s">
        <v>44</v>
      </c>
      <c r="E59" s="27"/>
      <c r="F59" s="21">
        <f>SUM(F60)</f>
        <v>80</v>
      </c>
    </row>
    <row r="60" spans="1:6" s="54" customFormat="1" ht="31.5" x14ac:dyDescent="0.25">
      <c r="A60" s="90" t="s">
        <v>628</v>
      </c>
      <c r="B60" s="22" t="s">
        <v>230</v>
      </c>
      <c r="C60" s="22" t="s">
        <v>236</v>
      </c>
      <c r="D60" s="53" t="s">
        <v>629</v>
      </c>
      <c r="E60" s="27"/>
      <c r="F60" s="21">
        <f>SUM(F61)</f>
        <v>80</v>
      </c>
    </row>
    <row r="61" spans="1:6" s="54" customFormat="1" ht="31.5" x14ac:dyDescent="0.25">
      <c r="A61" s="87" t="s">
        <v>630</v>
      </c>
      <c r="B61" s="22" t="s">
        <v>230</v>
      </c>
      <c r="C61" s="22" t="s">
        <v>236</v>
      </c>
      <c r="D61" s="53" t="s">
        <v>631</v>
      </c>
      <c r="E61" s="3"/>
      <c r="F61" s="21">
        <f>SUM(F62)</f>
        <v>80</v>
      </c>
    </row>
    <row r="62" spans="1:6" s="54" customFormat="1" ht="31.5" x14ac:dyDescent="0.25">
      <c r="A62" s="88" t="s">
        <v>330</v>
      </c>
      <c r="B62" s="22" t="s">
        <v>230</v>
      </c>
      <c r="C62" s="22" t="s">
        <v>236</v>
      </c>
      <c r="D62" s="53" t="s">
        <v>631</v>
      </c>
      <c r="E62" s="25">
        <v>200</v>
      </c>
      <c r="F62" s="21">
        <f>SUM(F63)</f>
        <v>80</v>
      </c>
    </row>
    <row r="63" spans="1:6" s="54" customFormat="1" ht="31.5" x14ac:dyDescent="0.25">
      <c r="A63" s="88" t="s">
        <v>237</v>
      </c>
      <c r="B63" s="22" t="s">
        <v>230</v>
      </c>
      <c r="C63" s="22" t="s">
        <v>236</v>
      </c>
      <c r="D63" s="53" t="s">
        <v>631</v>
      </c>
      <c r="E63" s="25">
        <v>240</v>
      </c>
      <c r="F63" s="21">
        <v>80</v>
      </c>
    </row>
    <row r="64" spans="1:6" ht="15.75" x14ac:dyDescent="0.25">
      <c r="A64" s="87" t="s">
        <v>638</v>
      </c>
      <c r="B64" s="22" t="s">
        <v>230</v>
      </c>
      <c r="C64" s="22" t="s">
        <v>236</v>
      </c>
      <c r="D64" s="53" t="s">
        <v>639</v>
      </c>
      <c r="E64" s="23"/>
      <c r="F64" s="21">
        <f>SUM(F65)</f>
        <v>134458.12</v>
      </c>
    </row>
    <row r="65" spans="1:6" ht="47.25" x14ac:dyDescent="0.25">
      <c r="A65" s="87" t="s">
        <v>640</v>
      </c>
      <c r="B65" s="22" t="s">
        <v>230</v>
      </c>
      <c r="C65" s="22" t="s">
        <v>236</v>
      </c>
      <c r="D65" s="53" t="s">
        <v>641</v>
      </c>
      <c r="E65" s="23"/>
      <c r="F65" s="21">
        <f>SUM(F66,F73)</f>
        <v>134458.12</v>
      </c>
    </row>
    <row r="66" spans="1:6" ht="15.75" x14ac:dyDescent="0.25">
      <c r="A66" s="87" t="s">
        <v>10</v>
      </c>
      <c r="B66" s="22" t="s">
        <v>230</v>
      </c>
      <c r="C66" s="22" t="s">
        <v>236</v>
      </c>
      <c r="D66" s="53" t="s">
        <v>642</v>
      </c>
      <c r="E66" s="3"/>
      <c r="F66" s="21">
        <f>SUM(F67,F69,F71)</f>
        <v>133584.12</v>
      </c>
    </row>
    <row r="67" spans="1:6" ht="63" x14ac:dyDescent="0.25">
      <c r="A67" s="88" t="s">
        <v>233</v>
      </c>
      <c r="B67" s="22" t="s">
        <v>230</v>
      </c>
      <c r="C67" s="22" t="s">
        <v>236</v>
      </c>
      <c r="D67" s="53" t="s">
        <v>642</v>
      </c>
      <c r="E67" s="25">
        <v>100</v>
      </c>
      <c r="F67" s="21">
        <f>SUM(F68)</f>
        <v>105158.7</v>
      </c>
    </row>
    <row r="68" spans="1:6" ht="31.5" x14ac:dyDescent="0.25">
      <c r="A68" s="88" t="s">
        <v>234</v>
      </c>
      <c r="B68" s="22" t="s">
        <v>230</v>
      </c>
      <c r="C68" s="22" t="s">
        <v>236</v>
      </c>
      <c r="D68" s="53" t="s">
        <v>642</v>
      </c>
      <c r="E68" s="25">
        <v>120</v>
      </c>
      <c r="F68" s="21">
        <v>105158.7</v>
      </c>
    </row>
    <row r="69" spans="1:6" ht="31.5" x14ac:dyDescent="0.25">
      <c r="A69" s="88" t="s">
        <v>330</v>
      </c>
      <c r="B69" s="22" t="s">
        <v>230</v>
      </c>
      <c r="C69" s="22" t="s">
        <v>236</v>
      </c>
      <c r="D69" s="53" t="s">
        <v>642</v>
      </c>
      <c r="E69" s="25">
        <v>200</v>
      </c>
      <c r="F69" s="21">
        <f>SUM(F70)</f>
        <v>27200.42</v>
      </c>
    </row>
    <row r="70" spans="1:6" ht="31.5" x14ac:dyDescent="0.25">
      <c r="A70" s="88" t="s">
        <v>237</v>
      </c>
      <c r="B70" s="22" t="s">
        <v>230</v>
      </c>
      <c r="C70" s="22" t="s">
        <v>236</v>
      </c>
      <c r="D70" s="53" t="s">
        <v>642</v>
      </c>
      <c r="E70" s="25">
        <v>240</v>
      </c>
      <c r="F70" s="59">
        <v>27200.42</v>
      </c>
    </row>
    <row r="71" spans="1:6" ht="15.75" x14ac:dyDescent="0.25">
      <c r="A71" s="88" t="s">
        <v>238</v>
      </c>
      <c r="B71" s="22" t="s">
        <v>230</v>
      </c>
      <c r="C71" s="22" t="s">
        <v>236</v>
      </c>
      <c r="D71" s="53" t="s">
        <v>642</v>
      </c>
      <c r="E71" s="25">
        <v>800</v>
      </c>
      <c r="F71" s="21">
        <f>SUM(F72)</f>
        <v>1225</v>
      </c>
    </row>
    <row r="72" spans="1:6" ht="15.75" x14ac:dyDescent="0.25">
      <c r="A72" s="88" t="s">
        <v>239</v>
      </c>
      <c r="B72" s="22" t="s">
        <v>230</v>
      </c>
      <c r="C72" s="22" t="s">
        <v>236</v>
      </c>
      <c r="D72" s="53" t="s">
        <v>642</v>
      </c>
      <c r="E72" s="25">
        <v>850</v>
      </c>
      <c r="F72" s="59">
        <v>1225</v>
      </c>
    </row>
    <row r="73" spans="1:6" ht="78.75" x14ac:dyDescent="0.25">
      <c r="A73" s="88" t="s">
        <v>219</v>
      </c>
      <c r="B73" s="22" t="s">
        <v>230</v>
      </c>
      <c r="C73" s="22" t="s">
        <v>236</v>
      </c>
      <c r="D73" s="4" t="s">
        <v>643</v>
      </c>
      <c r="E73" s="25"/>
      <c r="F73" s="21">
        <f>SUM(F74,F77)</f>
        <v>874</v>
      </c>
    </row>
    <row r="74" spans="1:6" ht="63" x14ac:dyDescent="0.25">
      <c r="A74" s="88" t="s">
        <v>233</v>
      </c>
      <c r="B74" s="22" t="s">
        <v>230</v>
      </c>
      <c r="C74" s="22" t="s">
        <v>236</v>
      </c>
      <c r="D74" s="4" t="s">
        <v>643</v>
      </c>
      <c r="E74" s="25">
        <v>100</v>
      </c>
      <c r="F74" s="21">
        <f>SUM(F75)</f>
        <v>167.5</v>
      </c>
    </row>
    <row r="75" spans="1:6" ht="31.5" x14ac:dyDescent="0.25">
      <c r="A75" s="88" t="s">
        <v>234</v>
      </c>
      <c r="B75" s="22" t="s">
        <v>230</v>
      </c>
      <c r="C75" s="22" t="s">
        <v>236</v>
      </c>
      <c r="D75" s="4" t="s">
        <v>643</v>
      </c>
      <c r="E75" s="25">
        <v>120</v>
      </c>
      <c r="F75" s="21">
        <v>167.5</v>
      </c>
    </row>
    <row r="76" spans="1:6" ht="15.75" x14ac:dyDescent="0.25">
      <c r="A76" s="88" t="s">
        <v>240</v>
      </c>
      <c r="B76" s="22" t="s">
        <v>230</v>
      </c>
      <c r="C76" s="22" t="s">
        <v>236</v>
      </c>
      <c r="D76" s="4" t="s">
        <v>643</v>
      </c>
      <c r="E76" s="25">
        <v>120</v>
      </c>
      <c r="F76" s="21">
        <v>167.5</v>
      </c>
    </row>
    <row r="77" spans="1:6" ht="31.5" x14ac:dyDescent="0.25">
      <c r="A77" s="88" t="s">
        <v>330</v>
      </c>
      <c r="B77" s="22" t="s">
        <v>230</v>
      </c>
      <c r="C77" s="22" t="s">
        <v>236</v>
      </c>
      <c r="D77" s="4" t="s">
        <v>643</v>
      </c>
      <c r="E77" s="25">
        <v>200</v>
      </c>
      <c r="F77" s="21">
        <f>SUM(F78)</f>
        <v>706.5</v>
      </c>
    </row>
    <row r="78" spans="1:6" ht="31.5" x14ac:dyDescent="0.25">
      <c r="A78" s="88" t="s">
        <v>237</v>
      </c>
      <c r="B78" s="22" t="s">
        <v>230</v>
      </c>
      <c r="C78" s="22" t="s">
        <v>236</v>
      </c>
      <c r="D78" s="4" t="s">
        <v>643</v>
      </c>
      <c r="E78" s="25">
        <v>240</v>
      </c>
      <c r="F78" s="21">
        <v>706.5</v>
      </c>
    </row>
    <row r="79" spans="1:6" ht="15.75" x14ac:dyDescent="0.25">
      <c r="A79" s="88" t="s">
        <v>240</v>
      </c>
      <c r="B79" s="22" t="s">
        <v>230</v>
      </c>
      <c r="C79" s="22" t="s">
        <v>236</v>
      </c>
      <c r="D79" s="4" t="s">
        <v>643</v>
      </c>
      <c r="E79" s="25">
        <v>240</v>
      </c>
      <c r="F79" s="21">
        <v>706.5</v>
      </c>
    </row>
    <row r="80" spans="1:6" ht="31.5" x14ac:dyDescent="0.25">
      <c r="A80" s="87" t="s">
        <v>339</v>
      </c>
      <c r="B80" s="22" t="s">
        <v>230</v>
      </c>
      <c r="C80" s="22" t="s">
        <v>236</v>
      </c>
      <c r="D80" s="4" t="s">
        <v>52</v>
      </c>
      <c r="E80" s="28"/>
      <c r="F80" s="21">
        <f>SUM(F81)</f>
        <v>2748</v>
      </c>
    </row>
    <row r="81" spans="1:6" ht="47.25" x14ac:dyDescent="0.25">
      <c r="A81" s="87" t="s">
        <v>23</v>
      </c>
      <c r="B81" s="22" t="s">
        <v>230</v>
      </c>
      <c r="C81" s="22" t="s">
        <v>236</v>
      </c>
      <c r="D81" s="2" t="s">
        <v>56</v>
      </c>
      <c r="E81" s="25"/>
      <c r="F81" s="29">
        <f>SUM(F82)</f>
        <v>2748</v>
      </c>
    </row>
    <row r="82" spans="1:6" ht="47.25" x14ac:dyDescent="0.25">
      <c r="A82" s="87" t="s">
        <v>586</v>
      </c>
      <c r="B82" s="22" t="s">
        <v>230</v>
      </c>
      <c r="C82" s="22" t="s">
        <v>236</v>
      </c>
      <c r="D82" s="2" t="s">
        <v>105</v>
      </c>
      <c r="E82" s="25"/>
      <c r="F82" s="29">
        <f>SUM(F83)</f>
        <v>2748</v>
      </c>
    </row>
    <row r="83" spans="1:6" ht="31.5" x14ac:dyDescent="0.25">
      <c r="A83" s="90" t="s">
        <v>11</v>
      </c>
      <c r="B83" s="22" t="s">
        <v>230</v>
      </c>
      <c r="C83" s="22" t="s">
        <v>236</v>
      </c>
      <c r="D83" s="2" t="s">
        <v>202</v>
      </c>
      <c r="E83" s="25"/>
      <c r="F83" s="21">
        <f>SUM(F84,F87)</f>
        <v>2748</v>
      </c>
    </row>
    <row r="84" spans="1:6" ht="63" x14ac:dyDescent="0.25">
      <c r="A84" s="88" t="s">
        <v>233</v>
      </c>
      <c r="B84" s="22" t="s">
        <v>230</v>
      </c>
      <c r="C84" s="22" t="s">
        <v>236</v>
      </c>
      <c r="D84" s="2" t="s">
        <v>202</v>
      </c>
      <c r="E84" s="25">
        <v>100</v>
      </c>
      <c r="F84" s="29">
        <f>SUM(F85)</f>
        <v>2010.1</v>
      </c>
    </row>
    <row r="85" spans="1:6" ht="31.5" x14ac:dyDescent="0.25">
      <c r="A85" s="88" t="s">
        <v>234</v>
      </c>
      <c r="B85" s="22" t="s">
        <v>230</v>
      </c>
      <c r="C85" s="22" t="s">
        <v>236</v>
      </c>
      <c r="D85" s="2" t="s">
        <v>202</v>
      </c>
      <c r="E85" s="25">
        <v>120</v>
      </c>
      <c r="F85" s="29">
        <v>2010.1</v>
      </c>
    </row>
    <row r="86" spans="1:6" ht="15.75" x14ac:dyDescent="0.25">
      <c r="A86" s="87" t="s">
        <v>241</v>
      </c>
      <c r="B86" s="22" t="s">
        <v>230</v>
      </c>
      <c r="C86" s="22" t="s">
        <v>236</v>
      </c>
      <c r="D86" s="2" t="s">
        <v>202</v>
      </c>
      <c r="E86" s="25">
        <v>120</v>
      </c>
      <c r="F86" s="29">
        <v>2010.1</v>
      </c>
    </row>
    <row r="87" spans="1:6" ht="31.5" x14ac:dyDescent="0.25">
      <c r="A87" s="88" t="s">
        <v>330</v>
      </c>
      <c r="B87" s="22" t="s">
        <v>230</v>
      </c>
      <c r="C87" s="22" t="s">
        <v>236</v>
      </c>
      <c r="D87" s="2" t="s">
        <v>202</v>
      </c>
      <c r="E87" s="25">
        <v>200</v>
      </c>
      <c r="F87" s="29">
        <f>SUM(F88)</f>
        <v>737.9</v>
      </c>
    </row>
    <row r="88" spans="1:6" ht="31.5" x14ac:dyDescent="0.25">
      <c r="A88" s="88" t="s">
        <v>237</v>
      </c>
      <c r="B88" s="22" t="s">
        <v>230</v>
      </c>
      <c r="C88" s="22" t="s">
        <v>236</v>
      </c>
      <c r="D88" s="2" t="s">
        <v>202</v>
      </c>
      <c r="E88" s="25">
        <v>240</v>
      </c>
      <c r="F88" s="29">
        <v>737.9</v>
      </c>
    </row>
    <row r="89" spans="1:6" ht="15.75" x14ac:dyDescent="0.25">
      <c r="A89" s="87" t="s">
        <v>241</v>
      </c>
      <c r="B89" s="22" t="s">
        <v>230</v>
      </c>
      <c r="C89" s="22" t="s">
        <v>236</v>
      </c>
      <c r="D89" s="2" t="s">
        <v>202</v>
      </c>
      <c r="E89" s="25">
        <v>240</v>
      </c>
      <c r="F89" s="29">
        <v>737.9</v>
      </c>
    </row>
    <row r="90" spans="1:6" ht="31.5" x14ac:dyDescent="0.25">
      <c r="A90" s="87" t="s">
        <v>340</v>
      </c>
      <c r="B90" s="22" t="s">
        <v>230</v>
      </c>
      <c r="C90" s="22" t="s">
        <v>236</v>
      </c>
      <c r="D90" s="4" t="s">
        <v>122</v>
      </c>
      <c r="E90" s="25"/>
      <c r="F90" s="21">
        <f>SUM(F91)</f>
        <v>3506</v>
      </c>
    </row>
    <row r="91" spans="1:6" ht="15.75" x14ac:dyDescent="0.25">
      <c r="A91" s="87" t="s">
        <v>7</v>
      </c>
      <c r="B91" s="22" t="s">
        <v>230</v>
      </c>
      <c r="C91" s="22" t="s">
        <v>236</v>
      </c>
      <c r="D91" s="2" t="s">
        <v>130</v>
      </c>
      <c r="E91" s="25"/>
      <c r="F91" s="21">
        <f>SUM(F92)</f>
        <v>3506</v>
      </c>
    </row>
    <row r="92" spans="1:6" ht="63" x14ac:dyDescent="0.25">
      <c r="A92" s="93" t="s">
        <v>587</v>
      </c>
      <c r="B92" s="22" t="s">
        <v>230</v>
      </c>
      <c r="C92" s="22" t="s">
        <v>236</v>
      </c>
      <c r="D92" s="2" t="s">
        <v>145</v>
      </c>
      <c r="E92" s="25"/>
      <c r="F92" s="21">
        <f>SUM(F93)</f>
        <v>3506</v>
      </c>
    </row>
    <row r="93" spans="1:6" ht="63" x14ac:dyDescent="0.25">
      <c r="A93" s="85" t="s">
        <v>588</v>
      </c>
      <c r="B93" s="22" t="s">
        <v>230</v>
      </c>
      <c r="C93" s="22" t="s">
        <v>236</v>
      </c>
      <c r="D93" s="2" t="s">
        <v>210</v>
      </c>
      <c r="E93" s="25"/>
      <c r="F93" s="21">
        <f>SUM(F94,F97)</f>
        <v>3506</v>
      </c>
    </row>
    <row r="94" spans="1:6" s="54" customFormat="1" ht="63" x14ac:dyDescent="0.25">
      <c r="A94" s="88" t="s">
        <v>233</v>
      </c>
      <c r="B94" s="22" t="s">
        <v>230</v>
      </c>
      <c r="C94" s="22" t="s">
        <v>236</v>
      </c>
      <c r="D94" s="53" t="s">
        <v>210</v>
      </c>
      <c r="E94" s="25">
        <v>100</v>
      </c>
      <c r="F94" s="21">
        <f>SUM(F95)</f>
        <v>3056.5</v>
      </c>
    </row>
    <row r="95" spans="1:6" s="54" customFormat="1" ht="31.5" x14ac:dyDescent="0.25">
      <c r="A95" s="88" t="s">
        <v>234</v>
      </c>
      <c r="B95" s="22" t="s">
        <v>230</v>
      </c>
      <c r="C95" s="22" t="s">
        <v>236</v>
      </c>
      <c r="D95" s="53" t="s">
        <v>210</v>
      </c>
      <c r="E95" s="25">
        <v>120</v>
      </c>
      <c r="F95" s="21">
        <v>3056.5</v>
      </c>
    </row>
    <row r="96" spans="1:6" s="54" customFormat="1" ht="15.75" x14ac:dyDescent="0.25">
      <c r="A96" s="87" t="s">
        <v>241</v>
      </c>
      <c r="B96" s="22" t="s">
        <v>230</v>
      </c>
      <c r="C96" s="22" t="s">
        <v>236</v>
      </c>
      <c r="D96" s="53" t="s">
        <v>210</v>
      </c>
      <c r="E96" s="25">
        <v>120</v>
      </c>
      <c r="F96" s="21">
        <v>3056.5</v>
      </c>
    </row>
    <row r="97" spans="1:7" s="54" customFormat="1" ht="31.5" x14ac:dyDescent="0.25">
      <c r="A97" s="88" t="s">
        <v>330</v>
      </c>
      <c r="B97" s="22" t="s">
        <v>230</v>
      </c>
      <c r="C97" s="22" t="s">
        <v>236</v>
      </c>
      <c r="D97" s="53" t="s">
        <v>210</v>
      </c>
      <c r="E97" s="25">
        <v>200</v>
      </c>
      <c r="F97" s="29">
        <f>SUM(F98)</f>
        <v>449.5</v>
      </c>
    </row>
    <row r="98" spans="1:7" s="54" customFormat="1" ht="31.5" x14ac:dyDescent="0.25">
      <c r="A98" s="88" t="s">
        <v>237</v>
      </c>
      <c r="B98" s="22" t="s">
        <v>230</v>
      </c>
      <c r="C98" s="22" t="s">
        <v>236</v>
      </c>
      <c r="D98" s="53" t="s">
        <v>210</v>
      </c>
      <c r="E98" s="25">
        <v>240</v>
      </c>
      <c r="F98" s="29">
        <v>449.5</v>
      </c>
    </row>
    <row r="99" spans="1:7" s="54" customFormat="1" ht="15.75" x14ac:dyDescent="0.25">
      <c r="A99" s="87" t="s">
        <v>241</v>
      </c>
      <c r="B99" s="22" t="s">
        <v>230</v>
      </c>
      <c r="C99" s="22" t="s">
        <v>236</v>
      </c>
      <c r="D99" s="53" t="s">
        <v>210</v>
      </c>
      <c r="E99" s="25">
        <v>240</v>
      </c>
      <c r="F99" s="29">
        <v>449.5</v>
      </c>
    </row>
    <row r="100" spans="1:7" ht="47.25" x14ac:dyDescent="0.25">
      <c r="A100" s="87" t="s">
        <v>341</v>
      </c>
      <c r="B100" s="22" t="s">
        <v>230</v>
      </c>
      <c r="C100" s="22" t="s">
        <v>236</v>
      </c>
      <c r="D100" s="4" t="s">
        <v>217</v>
      </c>
      <c r="E100" s="25"/>
      <c r="F100" s="21">
        <f>SUM(F101,F111,)</f>
        <v>20963.13</v>
      </c>
    </row>
    <row r="101" spans="1:7" ht="78.75" x14ac:dyDescent="0.25">
      <c r="A101" s="94" t="s">
        <v>368</v>
      </c>
      <c r="B101" s="22" t="s">
        <v>230</v>
      </c>
      <c r="C101" s="22" t="s">
        <v>236</v>
      </c>
      <c r="D101" s="53" t="s">
        <v>396</v>
      </c>
      <c r="E101" s="25"/>
      <c r="F101" s="21">
        <f>SUM(F102,F105,F108,)</f>
        <v>18307.93</v>
      </c>
    </row>
    <row r="102" spans="1:7" ht="47.25" x14ac:dyDescent="0.25">
      <c r="A102" s="94" t="s">
        <v>370</v>
      </c>
      <c r="B102" s="25" t="s">
        <v>230</v>
      </c>
      <c r="C102" s="22" t="s">
        <v>236</v>
      </c>
      <c r="D102" s="53" t="s">
        <v>398</v>
      </c>
      <c r="E102" s="28"/>
      <c r="F102" s="21">
        <f>SUM(F103)</f>
        <v>17460</v>
      </c>
    </row>
    <row r="103" spans="1:7" ht="31.5" x14ac:dyDescent="0.25">
      <c r="A103" s="88" t="s">
        <v>330</v>
      </c>
      <c r="B103" s="25" t="s">
        <v>230</v>
      </c>
      <c r="C103" s="22" t="s">
        <v>236</v>
      </c>
      <c r="D103" s="53" t="s">
        <v>398</v>
      </c>
      <c r="E103" s="25">
        <v>200</v>
      </c>
      <c r="F103" s="21">
        <f>SUM(F104)</f>
        <v>17460</v>
      </c>
    </row>
    <row r="104" spans="1:7" ht="31.5" x14ac:dyDescent="0.25">
      <c r="A104" s="88" t="s">
        <v>237</v>
      </c>
      <c r="B104" s="25" t="s">
        <v>230</v>
      </c>
      <c r="C104" s="22" t="s">
        <v>236</v>
      </c>
      <c r="D104" s="53" t="s">
        <v>398</v>
      </c>
      <c r="E104" s="25">
        <v>240</v>
      </c>
      <c r="F104" s="21">
        <v>17460</v>
      </c>
    </row>
    <row r="105" spans="1:7" s="54" customFormat="1" ht="63" x14ac:dyDescent="0.25">
      <c r="A105" s="88" t="s">
        <v>748</v>
      </c>
      <c r="B105" s="25" t="s">
        <v>230</v>
      </c>
      <c r="C105" s="22" t="s">
        <v>236</v>
      </c>
      <c r="D105" s="53" t="s">
        <v>749</v>
      </c>
      <c r="E105" s="25"/>
      <c r="F105" s="21">
        <f>SUM(F106)</f>
        <v>40</v>
      </c>
      <c r="G105" s="21"/>
    </row>
    <row r="106" spans="1:7" s="54" customFormat="1" ht="31.5" x14ac:dyDescent="0.25">
      <c r="A106" s="88" t="s">
        <v>330</v>
      </c>
      <c r="B106" s="25" t="s">
        <v>230</v>
      </c>
      <c r="C106" s="22" t="s">
        <v>236</v>
      </c>
      <c r="D106" s="53" t="s">
        <v>749</v>
      </c>
      <c r="E106" s="25">
        <v>200</v>
      </c>
      <c r="F106" s="21">
        <f>SUM(F107)</f>
        <v>40</v>
      </c>
      <c r="G106" s="21"/>
    </row>
    <row r="107" spans="1:7" s="54" customFormat="1" ht="31.5" x14ac:dyDescent="0.25">
      <c r="A107" s="88" t="s">
        <v>237</v>
      </c>
      <c r="B107" s="25" t="s">
        <v>230</v>
      </c>
      <c r="C107" s="22" t="s">
        <v>236</v>
      </c>
      <c r="D107" s="53" t="s">
        <v>749</v>
      </c>
      <c r="E107" s="25">
        <v>240</v>
      </c>
      <c r="F107" s="21">
        <v>40</v>
      </c>
      <c r="G107" s="21"/>
    </row>
    <row r="108" spans="1:7" ht="47.25" x14ac:dyDescent="0.25">
      <c r="A108" s="94" t="s">
        <v>372</v>
      </c>
      <c r="B108" s="22" t="s">
        <v>230</v>
      </c>
      <c r="C108" s="22" t="s">
        <v>236</v>
      </c>
      <c r="D108" s="53" t="s">
        <v>399</v>
      </c>
      <c r="E108" s="25"/>
      <c r="F108" s="21">
        <f>SUM(F109)</f>
        <v>807.93</v>
      </c>
    </row>
    <row r="109" spans="1:7" ht="31.5" x14ac:dyDescent="0.25">
      <c r="A109" s="88" t="s">
        <v>330</v>
      </c>
      <c r="B109" s="22" t="s">
        <v>230</v>
      </c>
      <c r="C109" s="22" t="s">
        <v>236</v>
      </c>
      <c r="D109" s="53" t="s">
        <v>399</v>
      </c>
      <c r="E109" s="25">
        <v>200</v>
      </c>
      <c r="F109" s="21">
        <f>SUM(F110)</f>
        <v>807.93</v>
      </c>
    </row>
    <row r="110" spans="1:7" ht="31.5" x14ac:dyDescent="0.25">
      <c r="A110" s="88" t="s">
        <v>237</v>
      </c>
      <c r="B110" s="22" t="s">
        <v>230</v>
      </c>
      <c r="C110" s="22" t="s">
        <v>236</v>
      </c>
      <c r="D110" s="53" t="s">
        <v>399</v>
      </c>
      <c r="E110" s="25">
        <v>240</v>
      </c>
      <c r="F110" s="21">
        <v>807.93</v>
      </c>
    </row>
    <row r="111" spans="1:7" s="54" customFormat="1" ht="31.5" x14ac:dyDescent="0.25">
      <c r="A111" s="87" t="s">
        <v>817</v>
      </c>
      <c r="B111" s="22" t="s">
        <v>230</v>
      </c>
      <c r="C111" s="22" t="s">
        <v>236</v>
      </c>
      <c r="D111" s="53" t="s">
        <v>400</v>
      </c>
      <c r="E111" s="25"/>
      <c r="F111" s="21">
        <f>SUM(F112,F115,F118)</f>
        <v>2655.2</v>
      </c>
    </row>
    <row r="112" spans="1:7" s="54" customFormat="1" ht="63" x14ac:dyDescent="0.25">
      <c r="A112" s="94" t="s">
        <v>374</v>
      </c>
      <c r="B112" s="22" t="s">
        <v>230</v>
      </c>
      <c r="C112" s="22" t="s">
        <v>236</v>
      </c>
      <c r="D112" s="53" t="s">
        <v>401</v>
      </c>
      <c r="E112" s="25"/>
      <c r="F112" s="21">
        <f>SUM(F113)</f>
        <v>100</v>
      </c>
    </row>
    <row r="113" spans="1:9" s="54" customFormat="1" ht="31.5" x14ac:dyDescent="0.25">
      <c r="A113" s="88" t="s">
        <v>330</v>
      </c>
      <c r="B113" s="22" t="s">
        <v>230</v>
      </c>
      <c r="C113" s="22" t="s">
        <v>236</v>
      </c>
      <c r="D113" s="53" t="s">
        <v>401</v>
      </c>
      <c r="E113" s="25">
        <v>200</v>
      </c>
      <c r="F113" s="21">
        <f>SUM(F114)</f>
        <v>100</v>
      </c>
    </row>
    <row r="114" spans="1:9" s="54" customFormat="1" ht="31.5" x14ac:dyDescent="0.25">
      <c r="A114" s="88" t="s">
        <v>237</v>
      </c>
      <c r="B114" s="22" t="s">
        <v>230</v>
      </c>
      <c r="C114" s="22" t="s">
        <v>236</v>
      </c>
      <c r="D114" s="53" t="s">
        <v>401</v>
      </c>
      <c r="E114" s="25">
        <v>240</v>
      </c>
      <c r="F114" s="21">
        <v>100</v>
      </c>
    </row>
    <row r="115" spans="1:9" s="54" customFormat="1" ht="129" customHeight="1" x14ac:dyDescent="0.25">
      <c r="A115" s="94" t="s">
        <v>403</v>
      </c>
      <c r="B115" s="22" t="s">
        <v>230</v>
      </c>
      <c r="C115" s="22" t="s">
        <v>236</v>
      </c>
      <c r="D115" s="53" t="s">
        <v>818</v>
      </c>
      <c r="E115" s="25"/>
      <c r="F115" s="21">
        <f>SUM(F116)</f>
        <v>1971.1</v>
      </c>
    </row>
    <row r="116" spans="1:9" s="54" customFormat="1" ht="31.5" x14ac:dyDescent="0.25">
      <c r="A116" s="88" t="s">
        <v>330</v>
      </c>
      <c r="B116" s="22" t="s">
        <v>230</v>
      </c>
      <c r="C116" s="22" t="s">
        <v>236</v>
      </c>
      <c r="D116" s="53" t="s">
        <v>818</v>
      </c>
      <c r="E116" s="25">
        <v>200</v>
      </c>
      <c r="F116" s="21">
        <f>SUM(F117)</f>
        <v>1971.1</v>
      </c>
    </row>
    <row r="117" spans="1:9" s="54" customFormat="1" ht="31.5" x14ac:dyDescent="0.25">
      <c r="A117" s="88" t="s">
        <v>237</v>
      </c>
      <c r="B117" s="22" t="s">
        <v>230</v>
      </c>
      <c r="C117" s="22" t="s">
        <v>236</v>
      </c>
      <c r="D117" s="53" t="s">
        <v>818</v>
      </c>
      <c r="E117" s="25">
        <v>240</v>
      </c>
      <c r="F117" s="59">
        <v>1971.1</v>
      </c>
    </row>
    <row r="118" spans="1:9" s="54" customFormat="1" ht="47.25" x14ac:dyDescent="0.25">
      <c r="A118" s="94" t="s">
        <v>373</v>
      </c>
      <c r="B118" s="22" t="s">
        <v>230</v>
      </c>
      <c r="C118" s="22" t="s">
        <v>236</v>
      </c>
      <c r="D118" s="53" t="s">
        <v>819</v>
      </c>
      <c r="E118" s="25"/>
      <c r="F118" s="21">
        <f>SUM(F119)</f>
        <v>584.1</v>
      </c>
    </row>
    <row r="119" spans="1:9" s="54" customFormat="1" ht="31.5" x14ac:dyDescent="0.25">
      <c r="A119" s="88" t="s">
        <v>330</v>
      </c>
      <c r="B119" s="22" t="s">
        <v>230</v>
      </c>
      <c r="C119" s="22" t="s">
        <v>236</v>
      </c>
      <c r="D119" s="53" t="s">
        <v>819</v>
      </c>
      <c r="E119" s="25">
        <v>200</v>
      </c>
      <c r="F119" s="21">
        <f>SUM(F120)</f>
        <v>584.1</v>
      </c>
    </row>
    <row r="120" spans="1:9" s="54" customFormat="1" ht="31.5" x14ac:dyDescent="0.25">
      <c r="A120" s="88" t="s">
        <v>237</v>
      </c>
      <c r="B120" s="22" t="s">
        <v>230</v>
      </c>
      <c r="C120" s="22" t="s">
        <v>236</v>
      </c>
      <c r="D120" s="53" t="s">
        <v>819</v>
      </c>
      <c r="E120" s="25">
        <v>240</v>
      </c>
      <c r="F120" s="21">
        <v>584.1</v>
      </c>
    </row>
    <row r="121" spans="1:9" s="54" customFormat="1" ht="31.5" x14ac:dyDescent="0.25">
      <c r="A121" s="87" t="s">
        <v>320</v>
      </c>
      <c r="B121" s="22" t="s">
        <v>230</v>
      </c>
      <c r="C121" s="22" t="s">
        <v>278</v>
      </c>
      <c r="D121" s="25"/>
      <c r="E121" s="25"/>
      <c r="F121" s="43">
        <f>SUM(F122,F137)</f>
        <v>26420.129999999997</v>
      </c>
      <c r="I121" s="46"/>
    </row>
    <row r="122" spans="1:9" s="54" customFormat="1" ht="47.25" x14ac:dyDescent="0.25">
      <c r="A122" s="87" t="s">
        <v>607</v>
      </c>
      <c r="B122" s="22" t="s">
        <v>230</v>
      </c>
      <c r="C122" s="22" t="s">
        <v>278</v>
      </c>
      <c r="D122" s="4" t="s">
        <v>42</v>
      </c>
      <c r="E122" s="25"/>
      <c r="F122" s="29">
        <f>SUM(F123,F128)</f>
        <v>21532.829999999998</v>
      </c>
    </row>
    <row r="123" spans="1:9" s="54" customFormat="1" ht="31.5" x14ac:dyDescent="0.25">
      <c r="A123" s="87" t="s">
        <v>627</v>
      </c>
      <c r="B123" s="19" t="s">
        <v>230</v>
      </c>
      <c r="C123" s="19" t="s">
        <v>278</v>
      </c>
      <c r="D123" s="53" t="s">
        <v>44</v>
      </c>
      <c r="E123" s="27"/>
      <c r="F123" s="21">
        <f>SUM(F124)</f>
        <v>15</v>
      </c>
    </row>
    <row r="124" spans="1:9" s="54" customFormat="1" ht="31.5" x14ac:dyDescent="0.25">
      <c r="A124" s="90" t="s">
        <v>628</v>
      </c>
      <c r="B124" s="19" t="s">
        <v>230</v>
      </c>
      <c r="C124" s="19" t="s">
        <v>278</v>
      </c>
      <c r="D124" s="53" t="s">
        <v>629</v>
      </c>
      <c r="E124" s="27"/>
      <c r="F124" s="21">
        <f>SUM(F125)</f>
        <v>15</v>
      </c>
    </row>
    <row r="125" spans="1:9" s="54" customFormat="1" ht="31.5" x14ac:dyDescent="0.25">
      <c r="A125" s="87" t="s">
        <v>630</v>
      </c>
      <c r="B125" s="19" t="s">
        <v>230</v>
      </c>
      <c r="C125" s="19" t="s">
        <v>278</v>
      </c>
      <c r="D125" s="53" t="s">
        <v>631</v>
      </c>
      <c r="E125" s="3"/>
      <c r="F125" s="21">
        <f>SUM(F126)</f>
        <v>15</v>
      </c>
    </row>
    <row r="126" spans="1:9" s="54" customFormat="1" ht="31.5" x14ac:dyDescent="0.25">
      <c r="A126" s="88" t="s">
        <v>330</v>
      </c>
      <c r="B126" s="19" t="s">
        <v>230</v>
      </c>
      <c r="C126" s="19" t="s">
        <v>278</v>
      </c>
      <c r="D126" s="53" t="s">
        <v>631</v>
      </c>
      <c r="E126" s="25">
        <v>200</v>
      </c>
      <c r="F126" s="21">
        <f>SUM(F127)</f>
        <v>15</v>
      </c>
    </row>
    <row r="127" spans="1:9" s="54" customFormat="1" ht="31.5" x14ac:dyDescent="0.25">
      <c r="A127" s="88" t="s">
        <v>237</v>
      </c>
      <c r="B127" s="19" t="s">
        <v>230</v>
      </c>
      <c r="C127" s="19" t="s">
        <v>278</v>
      </c>
      <c r="D127" s="53" t="s">
        <v>631</v>
      </c>
      <c r="E127" s="25">
        <v>240</v>
      </c>
      <c r="F127" s="21">
        <v>15</v>
      </c>
    </row>
    <row r="128" spans="1:9" s="54" customFormat="1" ht="15.75" x14ac:dyDescent="0.25">
      <c r="A128" s="87" t="s">
        <v>638</v>
      </c>
      <c r="B128" s="22" t="s">
        <v>230</v>
      </c>
      <c r="C128" s="22" t="s">
        <v>278</v>
      </c>
      <c r="D128" s="53" t="s">
        <v>639</v>
      </c>
      <c r="E128" s="25"/>
      <c r="F128" s="29">
        <f>SUM(F129)</f>
        <v>21517.829999999998</v>
      </c>
    </row>
    <row r="129" spans="1:6" s="54" customFormat="1" ht="47.25" x14ac:dyDescent="0.25">
      <c r="A129" s="87" t="s">
        <v>640</v>
      </c>
      <c r="B129" s="22" t="s">
        <v>230</v>
      </c>
      <c r="C129" s="22" t="s">
        <v>278</v>
      </c>
      <c r="D129" s="53" t="s">
        <v>641</v>
      </c>
      <c r="E129" s="25"/>
      <c r="F129" s="29">
        <f>SUM(F130)</f>
        <v>21517.829999999998</v>
      </c>
    </row>
    <row r="130" spans="1:6" s="54" customFormat="1" ht="15.75" x14ac:dyDescent="0.25">
      <c r="A130" s="87" t="s">
        <v>10</v>
      </c>
      <c r="B130" s="22" t="s">
        <v>230</v>
      </c>
      <c r="C130" s="22" t="s">
        <v>278</v>
      </c>
      <c r="D130" s="53" t="s">
        <v>642</v>
      </c>
      <c r="E130" s="3"/>
      <c r="F130" s="29">
        <f>SUM(F131,F133,F135)</f>
        <v>21517.829999999998</v>
      </c>
    </row>
    <row r="131" spans="1:6" s="54" customFormat="1" ht="63" x14ac:dyDescent="0.25">
      <c r="A131" s="88" t="s">
        <v>233</v>
      </c>
      <c r="B131" s="19" t="s">
        <v>230</v>
      </c>
      <c r="C131" s="19" t="s">
        <v>278</v>
      </c>
      <c r="D131" s="53" t="s">
        <v>642</v>
      </c>
      <c r="E131" s="25">
        <v>100</v>
      </c>
      <c r="F131" s="29">
        <f>SUM(F132)</f>
        <v>16875.3</v>
      </c>
    </row>
    <row r="132" spans="1:6" s="54" customFormat="1" ht="31.5" x14ac:dyDescent="0.25">
      <c r="A132" s="88" t="s">
        <v>234</v>
      </c>
      <c r="B132" s="19" t="s">
        <v>230</v>
      </c>
      <c r="C132" s="19" t="s">
        <v>278</v>
      </c>
      <c r="D132" s="53" t="s">
        <v>642</v>
      </c>
      <c r="E132" s="25">
        <v>120</v>
      </c>
      <c r="F132" s="43">
        <v>16875.3</v>
      </c>
    </row>
    <row r="133" spans="1:6" s="54" customFormat="1" ht="31.5" x14ac:dyDescent="0.25">
      <c r="A133" s="88" t="s">
        <v>330</v>
      </c>
      <c r="B133" s="19" t="s">
        <v>230</v>
      </c>
      <c r="C133" s="19" t="s">
        <v>278</v>
      </c>
      <c r="D133" s="53" t="s">
        <v>642</v>
      </c>
      <c r="E133" s="25">
        <v>200</v>
      </c>
      <c r="F133" s="29">
        <f>SUM(F134)</f>
        <v>4472.8999999999996</v>
      </c>
    </row>
    <row r="134" spans="1:6" s="54" customFormat="1" ht="31.5" x14ac:dyDescent="0.25">
      <c r="A134" s="88" t="s">
        <v>237</v>
      </c>
      <c r="B134" s="19" t="s">
        <v>230</v>
      </c>
      <c r="C134" s="19" t="s">
        <v>278</v>
      </c>
      <c r="D134" s="53" t="s">
        <v>642</v>
      </c>
      <c r="E134" s="25">
        <v>240</v>
      </c>
      <c r="F134" s="43">
        <v>4472.8999999999996</v>
      </c>
    </row>
    <row r="135" spans="1:6" s="54" customFormat="1" ht="15.75" x14ac:dyDescent="0.25">
      <c r="A135" s="6" t="s">
        <v>238</v>
      </c>
      <c r="B135" s="22" t="s">
        <v>230</v>
      </c>
      <c r="C135" s="19" t="s">
        <v>278</v>
      </c>
      <c r="D135" s="53" t="s">
        <v>642</v>
      </c>
      <c r="E135" s="25">
        <v>800</v>
      </c>
      <c r="F135" s="43">
        <f>F136</f>
        <v>169.63</v>
      </c>
    </row>
    <row r="136" spans="1:6" s="54" customFormat="1" ht="15.75" x14ac:dyDescent="0.25">
      <c r="A136" s="6" t="s">
        <v>239</v>
      </c>
      <c r="B136" s="22" t="s">
        <v>230</v>
      </c>
      <c r="C136" s="19" t="s">
        <v>278</v>
      </c>
      <c r="D136" s="53" t="s">
        <v>642</v>
      </c>
      <c r="E136" s="25">
        <v>850</v>
      </c>
      <c r="F136" s="43">
        <v>169.63</v>
      </c>
    </row>
    <row r="137" spans="1:6" s="54" customFormat="1" ht="31.5" x14ac:dyDescent="0.25">
      <c r="A137" s="88" t="s">
        <v>118</v>
      </c>
      <c r="B137" s="19" t="s">
        <v>230</v>
      </c>
      <c r="C137" s="19" t="s">
        <v>278</v>
      </c>
      <c r="D137" s="4" t="s">
        <v>119</v>
      </c>
      <c r="E137" s="3"/>
      <c r="F137" s="29">
        <f>SUM(F138)</f>
        <v>4887.3</v>
      </c>
    </row>
    <row r="138" spans="1:6" s="54" customFormat="1" ht="15.75" x14ac:dyDescent="0.25">
      <c r="A138" s="89" t="s">
        <v>307</v>
      </c>
      <c r="B138" s="19" t="s">
        <v>230</v>
      </c>
      <c r="C138" s="19" t="s">
        <v>278</v>
      </c>
      <c r="D138" s="4" t="s">
        <v>308</v>
      </c>
      <c r="E138" s="3"/>
      <c r="F138" s="29">
        <f>SUM(F139,F141,F143)</f>
        <v>4887.3</v>
      </c>
    </row>
    <row r="139" spans="1:6" s="54" customFormat="1" ht="63" x14ac:dyDescent="0.25">
      <c r="A139" s="88" t="s">
        <v>233</v>
      </c>
      <c r="B139" s="19" t="s">
        <v>230</v>
      </c>
      <c r="C139" s="19" t="s">
        <v>278</v>
      </c>
      <c r="D139" s="4" t="s">
        <v>308</v>
      </c>
      <c r="E139" s="25">
        <v>100</v>
      </c>
      <c r="F139" s="29">
        <f>SUM(F140)</f>
        <v>4700.1000000000004</v>
      </c>
    </row>
    <row r="140" spans="1:6" s="54" customFormat="1" ht="31.5" x14ac:dyDescent="0.25">
      <c r="A140" s="88" t="s">
        <v>234</v>
      </c>
      <c r="B140" s="19" t="s">
        <v>230</v>
      </c>
      <c r="C140" s="19" t="s">
        <v>278</v>
      </c>
      <c r="D140" s="4" t="s">
        <v>308</v>
      </c>
      <c r="E140" s="25">
        <v>120</v>
      </c>
      <c r="F140" s="43">
        <v>4700.1000000000004</v>
      </c>
    </row>
    <row r="141" spans="1:6" s="54" customFormat="1" ht="31.5" x14ac:dyDescent="0.25">
      <c r="A141" s="88" t="s">
        <v>330</v>
      </c>
      <c r="B141" s="19" t="s">
        <v>230</v>
      </c>
      <c r="C141" s="19" t="s">
        <v>278</v>
      </c>
      <c r="D141" s="4" t="s">
        <v>308</v>
      </c>
      <c r="E141" s="25">
        <v>200</v>
      </c>
      <c r="F141" s="29">
        <f>SUM(F142)</f>
        <v>186.2</v>
      </c>
    </row>
    <row r="142" spans="1:6" s="54" customFormat="1" ht="31.5" x14ac:dyDescent="0.25">
      <c r="A142" s="88" t="s">
        <v>237</v>
      </c>
      <c r="B142" s="19" t="s">
        <v>230</v>
      </c>
      <c r="C142" s="19" t="s">
        <v>278</v>
      </c>
      <c r="D142" s="4" t="s">
        <v>308</v>
      </c>
      <c r="E142" s="25">
        <v>240</v>
      </c>
      <c r="F142" s="43">
        <v>186.2</v>
      </c>
    </row>
    <row r="143" spans="1:6" s="54" customFormat="1" ht="15.75" x14ac:dyDescent="0.25">
      <c r="A143" s="6" t="s">
        <v>238</v>
      </c>
      <c r="B143" s="22" t="s">
        <v>230</v>
      </c>
      <c r="C143" s="19" t="s">
        <v>278</v>
      </c>
      <c r="D143" s="4" t="s">
        <v>308</v>
      </c>
      <c r="E143" s="25">
        <v>800</v>
      </c>
      <c r="F143" s="43">
        <f>F144</f>
        <v>1</v>
      </c>
    </row>
    <row r="144" spans="1:6" s="54" customFormat="1" ht="15.75" x14ac:dyDescent="0.25">
      <c r="A144" s="6" t="s">
        <v>239</v>
      </c>
      <c r="B144" s="22" t="s">
        <v>230</v>
      </c>
      <c r="C144" s="19" t="s">
        <v>278</v>
      </c>
      <c r="D144" s="4" t="s">
        <v>308</v>
      </c>
      <c r="E144" s="25">
        <v>850</v>
      </c>
      <c r="F144" s="43">
        <v>1</v>
      </c>
    </row>
    <row r="145" spans="1:6" s="54" customFormat="1" ht="15.75" x14ac:dyDescent="0.25">
      <c r="A145" s="95" t="s">
        <v>322</v>
      </c>
      <c r="B145" s="19" t="s">
        <v>230</v>
      </c>
      <c r="C145" s="19" t="s">
        <v>281</v>
      </c>
      <c r="D145" s="25"/>
      <c r="E145" s="25"/>
      <c r="F145" s="21">
        <f>SUM(F146,)</f>
        <v>2033.4</v>
      </c>
    </row>
    <row r="146" spans="1:6" s="54" customFormat="1" ht="31.5" x14ac:dyDescent="0.25">
      <c r="A146" s="88" t="s">
        <v>118</v>
      </c>
      <c r="B146" s="19" t="s">
        <v>230</v>
      </c>
      <c r="C146" s="19" t="s">
        <v>281</v>
      </c>
      <c r="D146" s="4" t="s">
        <v>119</v>
      </c>
      <c r="E146" s="3"/>
      <c r="F146" s="21">
        <f>SUM(F147)</f>
        <v>2033.4</v>
      </c>
    </row>
    <row r="147" spans="1:6" s="54" customFormat="1" ht="15.75" x14ac:dyDescent="0.25">
      <c r="A147" s="88" t="s">
        <v>323</v>
      </c>
      <c r="B147" s="19" t="s">
        <v>230</v>
      </c>
      <c r="C147" s="19" t="s">
        <v>281</v>
      </c>
      <c r="D147" s="4" t="s">
        <v>324</v>
      </c>
      <c r="E147" s="25"/>
      <c r="F147" s="21">
        <f>SUM(F148)</f>
        <v>2033.4</v>
      </c>
    </row>
    <row r="148" spans="1:6" s="54" customFormat="1" ht="63" x14ac:dyDescent="0.25">
      <c r="A148" s="92" t="s">
        <v>233</v>
      </c>
      <c r="B148" s="57" t="s">
        <v>230</v>
      </c>
      <c r="C148" s="57" t="s">
        <v>281</v>
      </c>
      <c r="D148" s="58" t="s">
        <v>324</v>
      </c>
      <c r="E148" s="31">
        <v>100</v>
      </c>
      <c r="F148" s="59">
        <f>SUM(F149)</f>
        <v>2033.4</v>
      </c>
    </row>
    <row r="149" spans="1:6" s="54" customFormat="1" ht="31.5" x14ac:dyDescent="0.25">
      <c r="A149" s="88" t="s">
        <v>234</v>
      </c>
      <c r="B149" s="19" t="s">
        <v>230</v>
      </c>
      <c r="C149" s="19" t="s">
        <v>281</v>
      </c>
      <c r="D149" s="4" t="s">
        <v>324</v>
      </c>
      <c r="E149" s="25">
        <v>120</v>
      </c>
      <c r="F149" s="29">
        <v>2033.4</v>
      </c>
    </row>
    <row r="150" spans="1:6" ht="15.75" x14ac:dyDescent="0.25">
      <c r="A150" s="89" t="s">
        <v>242</v>
      </c>
      <c r="B150" s="22" t="s">
        <v>230</v>
      </c>
      <c r="C150" s="22">
        <v>11</v>
      </c>
      <c r="D150" s="22"/>
      <c r="E150" s="22"/>
      <c r="F150" s="21">
        <f t="shared" ref="F150:F155" si="1">SUM(F151)</f>
        <v>32811.800000000003</v>
      </c>
    </row>
    <row r="151" spans="1:6" ht="31.5" x14ac:dyDescent="0.25">
      <c r="A151" s="87" t="s">
        <v>335</v>
      </c>
      <c r="B151" s="22" t="s">
        <v>230</v>
      </c>
      <c r="C151" s="22">
        <v>11</v>
      </c>
      <c r="D151" s="4" t="s">
        <v>35</v>
      </c>
      <c r="E151" s="22"/>
      <c r="F151" s="21">
        <f t="shared" si="1"/>
        <v>32811.800000000003</v>
      </c>
    </row>
    <row r="152" spans="1:6" ht="47.25" x14ac:dyDescent="0.25">
      <c r="A152" s="87" t="s">
        <v>344</v>
      </c>
      <c r="B152" s="25" t="s">
        <v>230</v>
      </c>
      <c r="C152" s="25">
        <v>11</v>
      </c>
      <c r="D152" s="4" t="s">
        <v>37</v>
      </c>
      <c r="E152" s="22"/>
      <c r="F152" s="21">
        <f t="shared" si="1"/>
        <v>32811.800000000003</v>
      </c>
    </row>
    <row r="153" spans="1:6" ht="31.5" x14ac:dyDescent="0.25">
      <c r="A153" s="89" t="s">
        <v>570</v>
      </c>
      <c r="B153" s="25" t="s">
        <v>230</v>
      </c>
      <c r="C153" s="25">
        <v>11</v>
      </c>
      <c r="D153" s="4" t="s">
        <v>349</v>
      </c>
      <c r="E153" s="22"/>
      <c r="F153" s="21">
        <f t="shared" si="1"/>
        <v>32811.800000000003</v>
      </c>
    </row>
    <row r="154" spans="1:6" ht="47.25" x14ac:dyDescent="0.25">
      <c r="A154" s="89" t="s">
        <v>571</v>
      </c>
      <c r="B154" s="25" t="s">
        <v>230</v>
      </c>
      <c r="C154" s="25">
        <v>11</v>
      </c>
      <c r="D154" s="4" t="s">
        <v>456</v>
      </c>
      <c r="E154" s="25"/>
      <c r="F154" s="21">
        <f t="shared" si="1"/>
        <v>32811.800000000003</v>
      </c>
    </row>
    <row r="155" spans="1:6" ht="15.75" x14ac:dyDescent="0.25">
      <c r="A155" s="88" t="s">
        <v>238</v>
      </c>
      <c r="B155" s="25" t="s">
        <v>230</v>
      </c>
      <c r="C155" s="25">
        <v>11</v>
      </c>
      <c r="D155" s="4" t="s">
        <v>456</v>
      </c>
      <c r="E155" s="25">
        <v>800</v>
      </c>
      <c r="F155" s="21">
        <f t="shared" si="1"/>
        <v>32811.800000000003</v>
      </c>
    </row>
    <row r="156" spans="1:6" ht="15.75" x14ac:dyDescent="0.25">
      <c r="A156" s="88" t="s">
        <v>243</v>
      </c>
      <c r="B156" s="25" t="s">
        <v>230</v>
      </c>
      <c r="C156" s="25">
        <v>11</v>
      </c>
      <c r="D156" s="4" t="s">
        <v>456</v>
      </c>
      <c r="E156" s="25">
        <v>870</v>
      </c>
      <c r="F156" s="30">
        <v>32811.800000000003</v>
      </c>
    </row>
    <row r="157" spans="1:6" ht="15.75" x14ac:dyDescent="0.25">
      <c r="A157" s="87" t="s">
        <v>244</v>
      </c>
      <c r="B157" s="19" t="s">
        <v>230</v>
      </c>
      <c r="C157" s="19">
        <v>13</v>
      </c>
      <c r="D157" s="19"/>
      <c r="E157" s="19"/>
      <c r="F157" s="21">
        <f>SUM(F158,F176,F234,F240)</f>
        <v>184950.53000000003</v>
      </c>
    </row>
    <row r="158" spans="1:6" ht="31.5" x14ac:dyDescent="0.25">
      <c r="A158" s="87" t="s">
        <v>335</v>
      </c>
      <c r="B158" s="19" t="s">
        <v>230</v>
      </c>
      <c r="C158" s="19">
        <v>13</v>
      </c>
      <c r="D158" s="4" t="s">
        <v>35</v>
      </c>
      <c r="E158" s="25"/>
      <c r="F158" s="21">
        <f>SUM(F159,F170)</f>
        <v>1581.7</v>
      </c>
    </row>
    <row r="159" spans="1:6" ht="31.5" x14ac:dyDescent="0.25">
      <c r="A159" s="87" t="s">
        <v>343</v>
      </c>
      <c r="B159" s="19" t="s">
        <v>230</v>
      </c>
      <c r="C159" s="19">
        <v>13</v>
      </c>
      <c r="D159" s="2" t="s">
        <v>36</v>
      </c>
      <c r="E159" s="25"/>
      <c r="F159" s="21">
        <f>SUM(F160,F165)</f>
        <v>1222.9000000000001</v>
      </c>
    </row>
    <row r="160" spans="1:6" ht="47.25" x14ac:dyDescent="0.25">
      <c r="A160" s="87" t="s">
        <v>568</v>
      </c>
      <c r="B160" s="19" t="s">
        <v>230</v>
      </c>
      <c r="C160" s="19">
        <v>13</v>
      </c>
      <c r="D160" s="2" t="s">
        <v>75</v>
      </c>
      <c r="E160" s="25"/>
      <c r="F160" s="21">
        <f>SUM(F161)</f>
        <v>1122.9000000000001</v>
      </c>
    </row>
    <row r="161" spans="1:7" ht="63" x14ac:dyDescent="0.25">
      <c r="A161" s="94" t="s">
        <v>379</v>
      </c>
      <c r="B161" s="19" t="s">
        <v>230</v>
      </c>
      <c r="C161" s="19">
        <v>13</v>
      </c>
      <c r="D161" s="2" t="s">
        <v>80</v>
      </c>
      <c r="E161" s="25"/>
      <c r="F161" s="21">
        <f>SUM(F162)</f>
        <v>1122.9000000000001</v>
      </c>
    </row>
    <row r="162" spans="1:7" ht="31.5" x14ac:dyDescent="0.25">
      <c r="A162" s="92" t="s">
        <v>245</v>
      </c>
      <c r="B162" s="19" t="s">
        <v>230</v>
      </c>
      <c r="C162" s="19">
        <v>13</v>
      </c>
      <c r="D162" s="2" t="s">
        <v>80</v>
      </c>
      <c r="E162" s="25">
        <v>600</v>
      </c>
      <c r="F162" s="21">
        <f>SUM(F163)</f>
        <v>1122.9000000000001</v>
      </c>
    </row>
    <row r="163" spans="1:7" ht="15.75" x14ac:dyDescent="0.25">
      <c r="A163" s="92" t="s">
        <v>246</v>
      </c>
      <c r="B163" s="19" t="s">
        <v>230</v>
      </c>
      <c r="C163" s="19">
        <v>13</v>
      </c>
      <c r="D163" s="2" t="s">
        <v>80</v>
      </c>
      <c r="E163" s="25">
        <v>610</v>
      </c>
      <c r="F163" s="21">
        <f>SUM(F164)</f>
        <v>1122.9000000000001</v>
      </c>
    </row>
    <row r="164" spans="1:7" ht="15.75" x14ac:dyDescent="0.25">
      <c r="A164" s="92" t="s">
        <v>250</v>
      </c>
      <c r="B164" s="19" t="s">
        <v>230</v>
      </c>
      <c r="C164" s="19">
        <v>13</v>
      </c>
      <c r="D164" s="53" t="s">
        <v>80</v>
      </c>
      <c r="E164" s="28">
        <v>612</v>
      </c>
      <c r="F164" s="21">
        <v>1122.9000000000001</v>
      </c>
    </row>
    <row r="165" spans="1:7" s="54" customFormat="1" ht="63" x14ac:dyDescent="0.25">
      <c r="A165" s="91" t="s">
        <v>180</v>
      </c>
      <c r="B165" s="19" t="s">
        <v>230</v>
      </c>
      <c r="C165" s="19">
        <v>13</v>
      </c>
      <c r="D165" s="53" t="s">
        <v>76</v>
      </c>
      <c r="E165" s="28"/>
      <c r="F165" s="21">
        <f>SUM(F166)</f>
        <v>100</v>
      </c>
      <c r="G165" s="62"/>
    </row>
    <row r="166" spans="1:7" s="54" customFormat="1" ht="31.5" x14ac:dyDescent="0.25">
      <c r="A166" s="91" t="s">
        <v>78</v>
      </c>
      <c r="B166" s="19" t="s">
        <v>230</v>
      </c>
      <c r="C166" s="19">
        <v>13</v>
      </c>
      <c r="D166" s="53" t="s">
        <v>82</v>
      </c>
      <c r="E166" s="28"/>
      <c r="F166" s="21">
        <f>SUM(F167)</f>
        <v>100</v>
      </c>
      <c r="G166" s="61"/>
    </row>
    <row r="167" spans="1:7" s="54" customFormat="1" ht="31.5" x14ac:dyDescent="0.25">
      <c r="A167" s="92" t="s">
        <v>245</v>
      </c>
      <c r="B167" s="19" t="s">
        <v>230</v>
      </c>
      <c r="C167" s="19">
        <v>13</v>
      </c>
      <c r="D167" s="53" t="s">
        <v>82</v>
      </c>
      <c r="E167" s="31">
        <v>600</v>
      </c>
      <c r="F167" s="21">
        <f>SUM(F168)</f>
        <v>100</v>
      </c>
    </row>
    <row r="168" spans="1:7" s="54" customFormat="1" ht="15.75" x14ac:dyDescent="0.25">
      <c r="A168" s="92" t="s">
        <v>246</v>
      </c>
      <c r="B168" s="19" t="s">
        <v>230</v>
      </c>
      <c r="C168" s="19">
        <v>13</v>
      </c>
      <c r="D168" s="53" t="s">
        <v>82</v>
      </c>
      <c r="E168" s="28">
        <v>610</v>
      </c>
      <c r="F168" s="21">
        <f>SUM(F169)</f>
        <v>100</v>
      </c>
    </row>
    <row r="169" spans="1:7" s="54" customFormat="1" ht="15.75" x14ac:dyDescent="0.25">
      <c r="A169" s="92" t="s">
        <v>250</v>
      </c>
      <c r="B169" s="19" t="s">
        <v>230</v>
      </c>
      <c r="C169" s="19">
        <v>13</v>
      </c>
      <c r="D169" s="53" t="s">
        <v>82</v>
      </c>
      <c r="E169" s="28">
        <v>612</v>
      </c>
      <c r="F169" s="21">
        <v>100</v>
      </c>
    </row>
    <row r="170" spans="1:7" s="54" customFormat="1" ht="31.5" x14ac:dyDescent="0.25">
      <c r="A170" s="87" t="s">
        <v>352</v>
      </c>
      <c r="B170" s="19" t="s">
        <v>230</v>
      </c>
      <c r="C170" s="19">
        <v>13</v>
      </c>
      <c r="D170" s="4" t="s">
        <v>39</v>
      </c>
      <c r="E170" s="25"/>
      <c r="F170" s="21">
        <f>SUM(F171,)</f>
        <v>358.8</v>
      </c>
      <c r="G170" s="62"/>
    </row>
    <row r="171" spans="1:7" s="54" customFormat="1" ht="31.5" x14ac:dyDescent="0.25">
      <c r="A171" s="92" t="s">
        <v>468</v>
      </c>
      <c r="B171" s="19" t="s">
        <v>230</v>
      </c>
      <c r="C171" s="19">
        <v>13</v>
      </c>
      <c r="D171" s="4" t="s">
        <v>469</v>
      </c>
      <c r="E171" s="20"/>
      <c r="F171" s="21">
        <f t="shared" ref="F171:F174" si="2">SUM(F172)</f>
        <v>358.8</v>
      </c>
      <c r="G171" s="62"/>
    </row>
    <row r="172" spans="1:7" s="54" customFormat="1" ht="31.5" x14ac:dyDescent="0.25">
      <c r="A172" s="92" t="s">
        <v>470</v>
      </c>
      <c r="B172" s="19" t="s">
        <v>230</v>
      </c>
      <c r="C172" s="19">
        <v>13</v>
      </c>
      <c r="D172" s="4" t="s">
        <v>471</v>
      </c>
      <c r="E172" s="25"/>
      <c r="F172" s="21">
        <f t="shared" si="2"/>
        <v>358.8</v>
      </c>
    </row>
    <row r="173" spans="1:7" s="54" customFormat="1" ht="31.5" x14ac:dyDescent="0.25">
      <c r="A173" s="92" t="s">
        <v>245</v>
      </c>
      <c r="B173" s="19" t="s">
        <v>230</v>
      </c>
      <c r="C173" s="19">
        <v>13</v>
      </c>
      <c r="D173" s="4" t="s">
        <v>471</v>
      </c>
      <c r="E173" s="7">
        <v>600</v>
      </c>
      <c r="F173" s="21">
        <f t="shared" si="2"/>
        <v>358.8</v>
      </c>
    </row>
    <row r="174" spans="1:7" s="54" customFormat="1" ht="15.75" x14ac:dyDescent="0.25">
      <c r="A174" s="92" t="s">
        <v>246</v>
      </c>
      <c r="B174" s="19" t="s">
        <v>230</v>
      </c>
      <c r="C174" s="19">
        <v>13</v>
      </c>
      <c r="D174" s="4" t="s">
        <v>471</v>
      </c>
      <c r="E174" s="28">
        <v>610</v>
      </c>
      <c r="F174" s="21">
        <f t="shared" si="2"/>
        <v>358.8</v>
      </c>
    </row>
    <row r="175" spans="1:7" s="54" customFormat="1" ht="15.75" x14ac:dyDescent="0.25">
      <c r="A175" s="92" t="s">
        <v>250</v>
      </c>
      <c r="B175" s="19" t="s">
        <v>230</v>
      </c>
      <c r="C175" s="19">
        <v>13</v>
      </c>
      <c r="D175" s="4" t="s">
        <v>471</v>
      </c>
      <c r="E175" s="28">
        <v>612</v>
      </c>
      <c r="F175" s="21">
        <v>358.8</v>
      </c>
    </row>
    <row r="176" spans="1:7" ht="47.25" x14ac:dyDescent="0.25">
      <c r="A176" s="87" t="s">
        <v>607</v>
      </c>
      <c r="B176" s="19" t="s">
        <v>230</v>
      </c>
      <c r="C176" s="19">
        <v>13</v>
      </c>
      <c r="D176" s="4" t="s">
        <v>42</v>
      </c>
      <c r="E176" s="19"/>
      <c r="F176" s="21">
        <f>SUM(F177,F186,F209,F214)</f>
        <v>135361.90000000002</v>
      </c>
    </row>
    <row r="177" spans="1:6" s="44" customFormat="1" ht="31.5" x14ac:dyDescent="0.25">
      <c r="A177" s="87" t="s">
        <v>646</v>
      </c>
      <c r="B177" s="19" t="s">
        <v>230</v>
      </c>
      <c r="C177" s="19">
        <v>13</v>
      </c>
      <c r="D177" s="53" t="s">
        <v>43</v>
      </c>
      <c r="E177" s="23"/>
      <c r="F177" s="21">
        <f>SUM(F178,F182)</f>
        <v>2055</v>
      </c>
    </row>
    <row r="178" spans="1:6" s="54" customFormat="1" ht="47.25" x14ac:dyDescent="0.25">
      <c r="A178" s="87" t="s">
        <v>615</v>
      </c>
      <c r="B178" s="19" t="s">
        <v>230</v>
      </c>
      <c r="C178" s="19">
        <v>13</v>
      </c>
      <c r="D178" s="53" t="s">
        <v>93</v>
      </c>
      <c r="E178" s="22"/>
      <c r="F178" s="21">
        <f>SUM(F179,)</f>
        <v>850</v>
      </c>
    </row>
    <row r="179" spans="1:6" s="54" customFormat="1" ht="31.5" x14ac:dyDescent="0.25">
      <c r="A179" s="87" t="s">
        <v>167</v>
      </c>
      <c r="B179" s="19" t="s">
        <v>230</v>
      </c>
      <c r="C179" s="19">
        <v>13</v>
      </c>
      <c r="D179" s="53" t="s">
        <v>616</v>
      </c>
      <c r="E179" s="22"/>
      <c r="F179" s="21">
        <f>SUM(F180,)</f>
        <v>850</v>
      </c>
    </row>
    <row r="180" spans="1:6" s="54" customFormat="1" ht="31.5" x14ac:dyDescent="0.25">
      <c r="A180" s="88" t="s">
        <v>330</v>
      </c>
      <c r="B180" s="22" t="s">
        <v>230</v>
      </c>
      <c r="C180" s="22">
        <v>13</v>
      </c>
      <c r="D180" s="53" t="s">
        <v>616</v>
      </c>
      <c r="E180" s="25">
        <v>200</v>
      </c>
      <c r="F180" s="21">
        <f>SUM(F181)</f>
        <v>850</v>
      </c>
    </row>
    <row r="181" spans="1:6" s="54" customFormat="1" ht="31.5" x14ac:dyDescent="0.25">
      <c r="A181" s="88" t="s">
        <v>237</v>
      </c>
      <c r="B181" s="22" t="s">
        <v>230</v>
      </c>
      <c r="C181" s="22">
        <v>13</v>
      </c>
      <c r="D181" s="53" t="s">
        <v>616</v>
      </c>
      <c r="E181" s="25">
        <v>240</v>
      </c>
      <c r="F181" s="21">
        <v>850</v>
      </c>
    </row>
    <row r="182" spans="1:6" s="54" customFormat="1" ht="47.25" x14ac:dyDescent="0.25">
      <c r="A182" s="88" t="s">
        <v>608</v>
      </c>
      <c r="B182" s="22" t="s">
        <v>230</v>
      </c>
      <c r="C182" s="22">
        <v>13</v>
      </c>
      <c r="D182" s="53" t="s">
        <v>609</v>
      </c>
      <c r="E182" s="25"/>
      <c r="F182" s="21">
        <f>SUM(F183)</f>
        <v>1205</v>
      </c>
    </row>
    <row r="183" spans="1:6" s="54" customFormat="1" ht="15.75" x14ac:dyDescent="0.25">
      <c r="A183" s="87" t="s">
        <v>169</v>
      </c>
      <c r="B183" s="22" t="s">
        <v>230</v>
      </c>
      <c r="C183" s="22">
        <v>13</v>
      </c>
      <c r="D183" s="53" t="s">
        <v>617</v>
      </c>
      <c r="E183" s="25"/>
      <c r="F183" s="21">
        <f>SUM(F184)</f>
        <v>1205</v>
      </c>
    </row>
    <row r="184" spans="1:6" s="54" customFormat="1" ht="31.5" x14ac:dyDescent="0.25">
      <c r="A184" s="88" t="s">
        <v>330</v>
      </c>
      <c r="B184" s="22" t="s">
        <v>230</v>
      </c>
      <c r="C184" s="22">
        <v>13</v>
      </c>
      <c r="D184" s="53" t="s">
        <v>617</v>
      </c>
      <c r="E184" s="25">
        <v>200</v>
      </c>
      <c r="F184" s="21">
        <f>SUM(F185)</f>
        <v>1205</v>
      </c>
    </row>
    <row r="185" spans="1:6" s="54" customFormat="1" ht="31.5" x14ac:dyDescent="0.25">
      <c r="A185" s="88" t="s">
        <v>237</v>
      </c>
      <c r="B185" s="22" t="s">
        <v>230</v>
      </c>
      <c r="C185" s="22">
        <v>13</v>
      </c>
      <c r="D185" s="53" t="s">
        <v>617</v>
      </c>
      <c r="E185" s="25">
        <v>240</v>
      </c>
      <c r="F185" s="21">
        <v>1205</v>
      </c>
    </row>
    <row r="186" spans="1:6" ht="31.5" x14ac:dyDescent="0.25">
      <c r="A186" s="87" t="s">
        <v>618</v>
      </c>
      <c r="B186" s="25" t="s">
        <v>230</v>
      </c>
      <c r="C186" s="19">
        <v>13</v>
      </c>
      <c r="D186" s="4" t="s">
        <v>619</v>
      </c>
      <c r="E186" s="28"/>
      <c r="F186" s="21">
        <f>SUM(F187,F197)</f>
        <v>115934.40000000001</v>
      </c>
    </row>
    <row r="187" spans="1:6" s="54" customFormat="1" ht="31.5" x14ac:dyDescent="0.25">
      <c r="A187" s="87" t="s">
        <v>182</v>
      </c>
      <c r="B187" s="25" t="s">
        <v>230</v>
      </c>
      <c r="C187" s="19">
        <v>13</v>
      </c>
      <c r="D187" s="53" t="s">
        <v>620</v>
      </c>
      <c r="E187" s="28"/>
      <c r="F187" s="21">
        <f>SUM(F188,F193)</f>
        <v>55704.3</v>
      </c>
    </row>
    <row r="188" spans="1:6" s="54" customFormat="1" ht="15.75" x14ac:dyDescent="0.25">
      <c r="A188" s="93" t="s">
        <v>186</v>
      </c>
      <c r="B188" s="25" t="s">
        <v>230</v>
      </c>
      <c r="C188" s="19">
        <v>13</v>
      </c>
      <c r="D188" s="53" t="s">
        <v>621</v>
      </c>
      <c r="E188" s="28"/>
      <c r="F188" s="21">
        <f>SUM(F189,F191,)</f>
        <v>12385</v>
      </c>
    </row>
    <row r="189" spans="1:6" s="54" customFormat="1" ht="63" x14ac:dyDescent="0.25">
      <c r="A189" s="88" t="s">
        <v>233</v>
      </c>
      <c r="B189" s="25" t="s">
        <v>230</v>
      </c>
      <c r="C189" s="19">
        <v>13</v>
      </c>
      <c r="D189" s="53" t="s">
        <v>621</v>
      </c>
      <c r="E189" s="25">
        <v>100</v>
      </c>
      <c r="F189" s="21">
        <f>SUM(F190)</f>
        <v>11922.5</v>
      </c>
    </row>
    <row r="190" spans="1:6" s="54" customFormat="1" ht="15.75" x14ac:dyDescent="0.25">
      <c r="A190" s="88" t="s">
        <v>249</v>
      </c>
      <c r="B190" s="25" t="s">
        <v>230</v>
      </c>
      <c r="C190" s="19">
        <v>13</v>
      </c>
      <c r="D190" s="53" t="s">
        <v>621</v>
      </c>
      <c r="E190" s="25">
        <v>110</v>
      </c>
      <c r="F190" s="21">
        <v>11922.5</v>
      </c>
    </row>
    <row r="191" spans="1:6" s="54" customFormat="1" ht="31.5" x14ac:dyDescent="0.25">
      <c r="A191" s="88" t="s">
        <v>330</v>
      </c>
      <c r="B191" s="25" t="s">
        <v>230</v>
      </c>
      <c r="C191" s="19">
        <v>13</v>
      </c>
      <c r="D191" s="53" t="s">
        <v>621</v>
      </c>
      <c r="E191" s="25">
        <v>200</v>
      </c>
      <c r="F191" s="21">
        <f>SUM(F192)</f>
        <v>462.5</v>
      </c>
    </row>
    <row r="192" spans="1:6" s="54" customFormat="1" ht="31.5" x14ac:dyDescent="0.25">
      <c r="A192" s="88" t="s">
        <v>237</v>
      </c>
      <c r="B192" s="25" t="s">
        <v>230</v>
      </c>
      <c r="C192" s="19">
        <v>13</v>
      </c>
      <c r="D192" s="53" t="s">
        <v>621</v>
      </c>
      <c r="E192" s="25">
        <v>240</v>
      </c>
      <c r="F192" s="21">
        <v>462.5</v>
      </c>
    </row>
    <row r="193" spans="1:6" s="54" customFormat="1" ht="31.5" x14ac:dyDescent="0.25">
      <c r="A193" s="93" t="s">
        <v>184</v>
      </c>
      <c r="B193" s="25" t="s">
        <v>230</v>
      </c>
      <c r="C193" s="19">
        <v>13</v>
      </c>
      <c r="D193" s="53" t="s">
        <v>622</v>
      </c>
      <c r="E193" s="25"/>
      <c r="F193" s="21">
        <f>SUM(F194)</f>
        <v>43319.3</v>
      </c>
    </row>
    <row r="194" spans="1:6" s="54" customFormat="1" ht="31.5" x14ac:dyDescent="0.25">
      <c r="A194" s="92" t="s">
        <v>245</v>
      </c>
      <c r="B194" s="25" t="s">
        <v>230</v>
      </c>
      <c r="C194" s="19">
        <v>13</v>
      </c>
      <c r="D194" s="53" t="s">
        <v>622</v>
      </c>
      <c r="E194" s="31">
        <v>600</v>
      </c>
      <c r="F194" s="21">
        <f>SUM(F195)</f>
        <v>43319.3</v>
      </c>
    </row>
    <row r="195" spans="1:6" s="54" customFormat="1" ht="15.75" x14ac:dyDescent="0.25">
      <c r="A195" s="92" t="s">
        <v>246</v>
      </c>
      <c r="B195" s="25" t="s">
        <v>230</v>
      </c>
      <c r="C195" s="19">
        <v>13</v>
      </c>
      <c r="D195" s="53" t="s">
        <v>622</v>
      </c>
      <c r="E195" s="28">
        <v>610</v>
      </c>
      <c r="F195" s="21">
        <f>SUM(F196,)</f>
        <v>43319.3</v>
      </c>
    </row>
    <row r="196" spans="1:6" s="54" customFormat="1" ht="47.25" x14ac:dyDescent="0.25">
      <c r="A196" s="92" t="s">
        <v>247</v>
      </c>
      <c r="B196" s="25" t="s">
        <v>230</v>
      </c>
      <c r="C196" s="19">
        <v>13</v>
      </c>
      <c r="D196" s="53" t="s">
        <v>622</v>
      </c>
      <c r="E196" s="28">
        <v>611</v>
      </c>
      <c r="F196" s="21">
        <v>43319.3</v>
      </c>
    </row>
    <row r="197" spans="1:6" s="54" customFormat="1" ht="47.25" x14ac:dyDescent="0.25">
      <c r="A197" s="92" t="s">
        <v>623</v>
      </c>
      <c r="B197" s="25" t="s">
        <v>230</v>
      </c>
      <c r="C197" s="19">
        <v>13</v>
      </c>
      <c r="D197" s="53" t="s">
        <v>624</v>
      </c>
      <c r="E197" s="28"/>
      <c r="F197" s="21">
        <f>SUM(F198,F205)</f>
        <v>60230.100000000006</v>
      </c>
    </row>
    <row r="198" spans="1:6" s="54" customFormat="1" ht="47.25" x14ac:dyDescent="0.25">
      <c r="A198" s="93" t="s">
        <v>185</v>
      </c>
      <c r="B198" s="25" t="s">
        <v>230</v>
      </c>
      <c r="C198" s="19">
        <v>13</v>
      </c>
      <c r="D198" s="53" t="s">
        <v>625</v>
      </c>
      <c r="E198" s="25"/>
      <c r="F198" s="21">
        <f>SUM(F199,F201,F203)</f>
        <v>58664.100000000006</v>
      </c>
    </row>
    <row r="199" spans="1:6" s="54" customFormat="1" ht="63" x14ac:dyDescent="0.25">
      <c r="A199" s="88" t="s">
        <v>233</v>
      </c>
      <c r="B199" s="25" t="s">
        <v>230</v>
      </c>
      <c r="C199" s="19">
        <v>13</v>
      </c>
      <c r="D199" s="53" t="s">
        <v>625</v>
      </c>
      <c r="E199" s="25">
        <v>100</v>
      </c>
      <c r="F199" s="21">
        <f>SUM(F200)</f>
        <v>54427.8</v>
      </c>
    </row>
    <row r="200" spans="1:6" s="54" customFormat="1" ht="15.75" x14ac:dyDescent="0.25">
      <c r="A200" s="88" t="s">
        <v>249</v>
      </c>
      <c r="B200" s="25" t="s">
        <v>230</v>
      </c>
      <c r="C200" s="19">
        <v>13</v>
      </c>
      <c r="D200" s="53" t="s">
        <v>625</v>
      </c>
      <c r="E200" s="25">
        <v>110</v>
      </c>
      <c r="F200" s="21">
        <v>54427.8</v>
      </c>
    </row>
    <row r="201" spans="1:6" s="54" customFormat="1" ht="31.5" x14ac:dyDescent="0.25">
      <c r="A201" s="88" t="s">
        <v>330</v>
      </c>
      <c r="B201" s="25" t="s">
        <v>230</v>
      </c>
      <c r="C201" s="19">
        <v>13</v>
      </c>
      <c r="D201" s="53" t="s">
        <v>625</v>
      </c>
      <c r="E201" s="25">
        <v>200</v>
      </c>
      <c r="F201" s="21">
        <f>SUM(F202)</f>
        <v>4206.3</v>
      </c>
    </row>
    <row r="202" spans="1:6" s="54" customFormat="1" ht="31.5" x14ac:dyDescent="0.25">
      <c r="A202" s="88" t="s">
        <v>237</v>
      </c>
      <c r="B202" s="25" t="s">
        <v>230</v>
      </c>
      <c r="C202" s="19">
        <v>13</v>
      </c>
      <c r="D202" s="53" t="s">
        <v>625</v>
      </c>
      <c r="E202" s="25">
        <v>240</v>
      </c>
      <c r="F202" s="21">
        <v>4206.3</v>
      </c>
    </row>
    <row r="203" spans="1:6" s="54" customFormat="1" ht="15.75" x14ac:dyDescent="0.25">
      <c r="A203" s="88" t="s">
        <v>238</v>
      </c>
      <c r="B203" s="25" t="s">
        <v>230</v>
      </c>
      <c r="C203" s="19">
        <v>13</v>
      </c>
      <c r="D203" s="53" t="s">
        <v>625</v>
      </c>
      <c r="E203" s="25">
        <v>800</v>
      </c>
      <c r="F203" s="21">
        <f>SUM(F204)</f>
        <v>30</v>
      </c>
    </row>
    <row r="204" spans="1:6" s="54" customFormat="1" ht="15.75" x14ac:dyDescent="0.25">
      <c r="A204" s="88" t="s">
        <v>239</v>
      </c>
      <c r="B204" s="25" t="s">
        <v>230</v>
      </c>
      <c r="C204" s="19">
        <v>13</v>
      </c>
      <c r="D204" s="53" t="s">
        <v>625</v>
      </c>
      <c r="E204" s="25">
        <v>850</v>
      </c>
      <c r="F204" s="29">
        <v>30</v>
      </c>
    </row>
    <row r="205" spans="1:6" s="54" customFormat="1" ht="63" x14ac:dyDescent="0.25">
      <c r="A205" s="88" t="s">
        <v>20</v>
      </c>
      <c r="B205" s="25" t="s">
        <v>230</v>
      </c>
      <c r="C205" s="19">
        <v>13</v>
      </c>
      <c r="D205" s="53" t="s">
        <v>626</v>
      </c>
      <c r="E205" s="25"/>
      <c r="F205" s="21">
        <f t="shared" ref="F205:F206" si="3">SUM(F206)</f>
        <v>1566</v>
      </c>
    </row>
    <row r="206" spans="1:6" s="54" customFormat="1" ht="63" x14ac:dyDescent="0.25">
      <c r="A206" s="87" t="s">
        <v>233</v>
      </c>
      <c r="B206" s="25" t="s">
        <v>230</v>
      </c>
      <c r="C206" s="19">
        <v>13</v>
      </c>
      <c r="D206" s="53" t="s">
        <v>626</v>
      </c>
      <c r="E206" s="22">
        <v>100</v>
      </c>
      <c r="F206" s="21">
        <f t="shared" si="3"/>
        <v>1566</v>
      </c>
    </row>
    <row r="207" spans="1:6" s="54" customFormat="1" ht="15.75" x14ac:dyDescent="0.25">
      <c r="A207" s="88" t="s">
        <v>249</v>
      </c>
      <c r="B207" s="25" t="s">
        <v>230</v>
      </c>
      <c r="C207" s="19">
        <v>13</v>
      </c>
      <c r="D207" s="53" t="s">
        <v>626</v>
      </c>
      <c r="E207" s="22">
        <v>110</v>
      </c>
      <c r="F207" s="21">
        <v>1566</v>
      </c>
    </row>
    <row r="208" spans="1:6" s="54" customFormat="1" ht="15.75" x14ac:dyDescent="0.25">
      <c r="A208" s="88" t="s">
        <v>240</v>
      </c>
      <c r="B208" s="25" t="s">
        <v>230</v>
      </c>
      <c r="C208" s="19">
        <v>13</v>
      </c>
      <c r="D208" s="53" t="s">
        <v>626</v>
      </c>
      <c r="E208" s="22">
        <v>110</v>
      </c>
      <c r="F208" s="21">
        <v>1566</v>
      </c>
    </row>
    <row r="209" spans="1:6" s="54" customFormat="1" ht="31.5" x14ac:dyDescent="0.25">
      <c r="A209" s="87" t="s">
        <v>627</v>
      </c>
      <c r="B209" s="19" t="s">
        <v>230</v>
      </c>
      <c r="C209" s="19">
        <v>13</v>
      </c>
      <c r="D209" s="53" t="s">
        <v>44</v>
      </c>
      <c r="E209" s="27"/>
      <c r="F209" s="21">
        <f>SUM(F210)</f>
        <v>50</v>
      </c>
    </row>
    <row r="210" spans="1:6" s="54" customFormat="1" ht="31.5" x14ac:dyDescent="0.25">
      <c r="A210" s="90" t="s">
        <v>628</v>
      </c>
      <c r="B210" s="19" t="s">
        <v>230</v>
      </c>
      <c r="C210" s="19">
        <v>13</v>
      </c>
      <c r="D210" s="53" t="s">
        <v>629</v>
      </c>
      <c r="E210" s="27"/>
      <c r="F210" s="21">
        <f>SUM(F211)</f>
        <v>50</v>
      </c>
    </row>
    <row r="211" spans="1:6" s="54" customFormat="1" ht="31.5" x14ac:dyDescent="0.25">
      <c r="A211" s="87" t="s">
        <v>630</v>
      </c>
      <c r="B211" s="19" t="s">
        <v>230</v>
      </c>
      <c r="C211" s="19">
        <v>13</v>
      </c>
      <c r="D211" s="53" t="s">
        <v>631</v>
      </c>
      <c r="E211" s="3"/>
      <c r="F211" s="21">
        <f>SUM(F212)</f>
        <v>50</v>
      </c>
    </row>
    <row r="212" spans="1:6" s="54" customFormat="1" ht="31.5" x14ac:dyDescent="0.25">
      <c r="A212" s="88" t="s">
        <v>330</v>
      </c>
      <c r="B212" s="19" t="s">
        <v>230</v>
      </c>
      <c r="C212" s="19">
        <v>13</v>
      </c>
      <c r="D212" s="53" t="s">
        <v>631</v>
      </c>
      <c r="E212" s="25">
        <v>200</v>
      </c>
      <c r="F212" s="21">
        <f>SUM(F213)</f>
        <v>50</v>
      </c>
    </row>
    <row r="213" spans="1:6" s="54" customFormat="1" ht="31.5" x14ac:dyDescent="0.25">
      <c r="A213" s="88" t="s">
        <v>237</v>
      </c>
      <c r="B213" s="19" t="s">
        <v>230</v>
      </c>
      <c r="C213" s="19">
        <v>13</v>
      </c>
      <c r="D213" s="53" t="s">
        <v>631</v>
      </c>
      <c r="E213" s="25">
        <v>240</v>
      </c>
      <c r="F213" s="21">
        <v>50</v>
      </c>
    </row>
    <row r="214" spans="1:6" s="54" customFormat="1" ht="15.75" x14ac:dyDescent="0.25">
      <c r="A214" s="87" t="s">
        <v>638</v>
      </c>
      <c r="B214" s="25" t="s">
        <v>230</v>
      </c>
      <c r="C214" s="19">
        <v>13</v>
      </c>
      <c r="D214" s="53" t="s">
        <v>639</v>
      </c>
      <c r="E214" s="19"/>
      <c r="F214" s="21">
        <f>SUM(F215,F220,F227)</f>
        <v>17322.5</v>
      </c>
    </row>
    <row r="215" spans="1:6" s="54" customFormat="1" ht="47.25" x14ac:dyDescent="0.25">
      <c r="A215" s="87" t="s">
        <v>640</v>
      </c>
      <c r="B215" s="25" t="s">
        <v>230</v>
      </c>
      <c r="C215" s="19">
        <v>13</v>
      </c>
      <c r="D215" s="53" t="s">
        <v>641</v>
      </c>
      <c r="E215" s="19"/>
      <c r="F215" s="21">
        <f>SUM(F216,)</f>
        <v>499.9</v>
      </c>
    </row>
    <row r="216" spans="1:6" s="54" customFormat="1" ht="31.5" x14ac:dyDescent="0.25">
      <c r="A216" s="87" t="s">
        <v>9</v>
      </c>
      <c r="B216" s="19" t="s">
        <v>230</v>
      </c>
      <c r="C216" s="19">
        <v>13</v>
      </c>
      <c r="D216" s="53" t="s">
        <v>644</v>
      </c>
      <c r="E216" s="25"/>
      <c r="F216" s="21">
        <f>SUM(F217)</f>
        <v>499.9</v>
      </c>
    </row>
    <row r="217" spans="1:6" s="54" customFormat="1" ht="15.75" x14ac:dyDescent="0.25">
      <c r="A217" s="88" t="s">
        <v>238</v>
      </c>
      <c r="B217" s="19" t="s">
        <v>230</v>
      </c>
      <c r="C217" s="19">
        <v>13</v>
      </c>
      <c r="D217" s="53" t="s">
        <v>644</v>
      </c>
      <c r="E217" s="25">
        <v>800</v>
      </c>
      <c r="F217" s="21">
        <f>SUM(F218,F219)</f>
        <v>499.9</v>
      </c>
    </row>
    <row r="218" spans="1:6" s="54" customFormat="1" ht="15.75" x14ac:dyDescent="0.25">
      <c r="A218" s="88" t="s">
        <v>239</v>
      </c>
      <c r="B218" s="19" t="s">
        <v>230</v>
      </c>
      <c r="C218" s="19">
        <v>13</v>
      </c>
      <c r="D218" s="53" t="s">
        <v>644</v>
      </c>
      <c r="E218" s="25">
        <v>850</v>
      </c>
      <c r="F218" s="29">
        <v>403.9</v>
      </c>
    </row>
    <row r="219" spans="1:6" s="54" customFormat="1" ht="31.5" x14ac:dyDescent="0.25">
      <c r="A219" s="88" t="s">
        <v>248</v>
      </c>
      <c r="B219" s="19" t="s">
        <v>230</v>
      </c>
      <c r="C219" s="19">
        <v>13</v>
      </c>
      <c r="D219" s="53" t="s">
        <v>644</v>
      </c>
      <c r="E219" s="25">
        <v>860</v>
      </c>
      <c r="F219" s="29">
        <v>96</v>
      </c>
    </row>
    <row r="220" spans="1:6" s="54" customFormat="1" ht="15.75" x14ac:dyDescent="0.25">
      <c r="A220" s="87" t="s">
        <v>10</v>
      </c>
      <c r="B220" s="22" t="s">
        <v>230</v>
      </c>
      <c r="C220" s="22">
        <v>13</v>
      </c>
      <c r="D220" s="53" t="s">
        <v>642</v>
      </c>
      <c r="E220" s="25"/>
      <c r="F220" s="21">
        <f>SUM(F221,F223,F225)</f>
        <v>14200.6</v>
      </c>
    </row>
    <row r="221" spans="1:6" s="54" customFormat="1" ht="63" x14ac:dyDescent="0.25">
      <c r="A221" s="88" t="s">
        <v>233</v>
      </c>
      <c r="B221" s="22" t="s">
        <v>230</v>
      </c>
      <c r="C221" s="19">
        <v>13</v>
      </c>
      <c r="D221" s="53" t="s">
        <v>642</v>
      </c>
      <c r="E221" s="25">
        <v>100</v>
      </c>
      <c r="F221" s="21">
        <f>SUM(F222)</f>
        <v>13583.6</v>
      </c>
    </row>
    <row r="222" spans="1:6" s="54" customFormat="1" ht="31.5" x14ac:dyDescent="0.25">
      <c r="A222" s="88" t="s">
        <v>234</v>
      </c>
      <c r="B222" s="22" t="s">
        <v>230</v>
      </c>
      <c r="C222" s="19">
        <v>13</v>
      </c>
      <c r="D222" s="53" t="s">
        <v>642</v>
      </c>
      <c r="E222" s="25">
        <v>120</v>
      </c>
      <c r="F222" s="29">
        <v>13583.6</v>
      </c>
    </row>
    <row r="223" spans="1:6" s="54" customFormat="1" ht="31.5" x14ac:dyDescent="0.25">
      <c r="A223" s="88" t="s">
        <v>330</v>
      </c>
      <c r="B223" s="22" t="s">
        <v>230</v>
      </c>
      <c r="C223" s="19">
        <v>13</v>
      </c>
      <c r="D223" s="53" t="s">
        <v>642</v>
      </c>
      <c r="E223" s="25">
        <v>200</v>
      </c>
      <c r="F223" s="21">
        <f>SUM(F224)</f>
        <v>612</v>
      </c>
    </row>
    <row r="224" spans="1:6" s="54" customFormat="1" ht="31.5" x14ac:dyDescent="0.25">
      <c r="A224" s="88" t="s">
        <v>237</v>
      </c>
      <c r="B224" s="22" t="s">
        <v>230</v>
      </c>
      <c r="C224" s="19">
        <v>13</v>
      </c>
      <c r="D224" s="53" t="s">
        <v>642</v>
      </c>
      <c r="E224" s="25">
        <v>240</v>
      </c>
      <c r="F224" s="21">
        <v>612</v>
      </c>
    </row>
    <row r="225" spans="1:6" s="54" customFormat="1" ht="15.75" x14ac:dyDescent="0.25">
      <c r="A225" s="88" t="s">
        <v>238</v>
      </c>
      <c r="B225" s="22" t="s">
        <v>230</v>
      </c>
      <c r="C225" s="19">
        <v>13</v>
      </c>
      <c r="D225" s="53" t="s">
        <v>642</v>
      </c>
      <c r="E225" s="25">
        <v>800</v>
      </c>
      <c r="F225" s="21">
        <f>SUM(F226)</f>
        <v>5</v>
      </c>
    </row>
    <row r="226" spans="1:6" s="54" customFormat="1" ht="15.75" x14ac:dyDescent="0.25">
      <c r="A226" s="88" t="s">
        <v>239</v>
      </c>
      <c r="B226" s="22" t="s">
        <v>230</v>
      </c>
      <c r="C226" s="19">
        <v>13</v>
      </c>
      <c r="D226" s="53" t="s">
        <v>642</v>
      </c>
      <c r="E226" s="25">
        <v>850</v>
      </c>
      <c r="F226" s="21">
        <v>5</v>
      </c>
    </row>
    <row r="227" spans="1:6" s="54" customFormat="1" ht="31.5" x14ac:dyDescent="0.25">
      <c r="A227" s="88" t="s">
        <v>452</v>
      </c>
      <c r="B227" s="22" t="s">
        <v>230</v>
      </c>
      <c r="C227" s="19">
        <v>13</v>
      </c>
      <c r="D227" s="4" t="s">
        <v>645</v>
      </c>
      <c r="E227" s="25"/>
      <c r="F227" s="21">
        <f>SUM(F228,F231)</f>
        <v>2622</v>
      </c>
    </row>
    <row r="228" spans="1:6" s="54" customFormat="1" ht="63" x14ac:dyDescent="0.25">
      <c r="A228" s="88" t="s">
        <v>233</v>
      </c>
      <c r="B228" s="22" t="s">
        <v>230</v>
      </c>
      <c r="C228" s="19">
        <v>13</v>
      </c>
      <c r="D228" s="4" t="s">
        <v>645</v>
      </c>
      <c r="E228" s="25">
        <v>100</v>
      </c>
      <c r="F228" s="21">
        <f t="shared" ref="F228" si="4">SUM(F229)</f>
        <v>2506.1999999999998</v>
      </c>
    </row>
    <row r="229" spans="1:6" s="54" customFormat="1" ht="31.5" x14ac:dyDescent="0.25">
      <c r="A229" s="88" t="s">
        <v>234</v>
      </c>
      <c r="B229" s="22" t="s">
        <v>230</v>
      </c>
      <c r="C229" s="19">
        <v>13</v>
      </c>
      <c r="D229" s="4" t="s">
        <v>645</v>
      </c>
      <c r="E229" s="25">
        <v>120</v>
      </c>
      <c r="F229" s="21">
        <v>2506.1999999999998</v>
      </c>
    </row>
    <row r="230" spans="1:6" s="54" customFormat="1" ht="15.75" x14ac:dyDescent="0.25">
      <c r="A230" s="88" t="s">
        <v>499</v>
      </c>
      <c r="B230" s="22" t="s">
        <v>230</v>
      </c>
      <c r="C230" s="19">
        <v>13</v>
      </c>
      <c r="D230" s="4" t="s">
        <v>645</v>
      </c>
      <c r="E230" s="25">
        <v>120</v>
      </c>
      <c r="F230" s="21">
        <v>2506.1999999999998</v>
      </c>
    </row>
    <row r="231" spans="1:6" s="54" customFormat="1" ht="31.5" x14ac:dyDescent="0.25">
      <c r="A231" s="88" t="s">
        <v>330</v>
      </c>
      <c r="B231" s="22" t="s">
        <v>230</v>
      </c>
      <c r="C231" s="19">
        <v>13</v>
      </c>
      <c r="D231" s="4" t="s">
        <v>645</v>
      </c>
      <c r="E231" s="25">
        <v>200</v>
      </c>
      <c r="F231" s="21">
        <f t="shared" ref="F231" si="5">SUM(F232)</f>
        <v>115.8</v>
      </c>
    </row>
    <row r="232" spans="1:6" s="54" customFormat="1" ht="31.5" x14ac:dyDescent="0.25">
      <c r="A232" s="88" t="s">
        <v>237</v>
      </c>
      <c r="B232" s="22" t="s">
        <v>230</v>
      </c>
      <c r="C232" s="19">
        <v>13</v>
      </c>
      <c r="D232" s="4" t="s">
        <v>645</v>
      </c>
      <c r="E232" s="25">
        <v>240</v>
      </c>
      <c r="F232" s="21">
        <v>115.8</v>
      </c>
    </row>
    <row r="233" spans="1:6" s="54" customFormat="1" ht="15.75" x14ac:dyDescent="0.25">
      <c r="A233" s="88" t="s">
        <v>499</v>
      </c>
      <c r="B233" s="22" t="s">
        <v>230</v>
      </c>
      <c r="C233" s="19">
        <v>13</v>
      </c>
      <c r="D233" s="4" t="s">
        <v>645</v>
      </c>
      <c r="E233" s="25">
        <v>240</v>
      </c>
      <c r="F233" s="21">
        <v>115.8</v>
      </c>
    </row>
    <row r="234" spans="1:6" s="54" customFormat="1" ht="47.25" x14ac:dyDescent="0.25">
      <c r="A234" s="87" t="s">
        <v>341</v>
      </c>
      <c r="B234" s="19" t="s">
        <v>230</v>
      </c>
      <c r="C234" s="19">
        <v>13</v>
      </c>
      <c r="D234" s="4" t="s">
        <v>217</v>
      </c>
      <c r="E234" s="25"/>
      <c r="F234" s="21">
        <f>SUM(F235)</f>
        <v>1482.4</v>
      </c>
    </row>
    <row r="235" spans="1:6" s="54" customFormat="1" ht="87" customHeight="1" x14ac:dyDescent="0.25">
      <c r="A235" s="121" t="s">
        <v>368</v>
      </c>
      <c r="B235" s="19" t="s">
        <v>230</v>
      </c>
      <c r="C235" s="19">
        <v>13</v>
      </c>
      <c r="D235" s="53" t="s">
        <v>396</v>
      </c>
      <c r="E235" s="25"/>
      <c r="F235" s="21">
        <f>SUM(F236)</f>
        <v>1482.4</v>
      </c>
    </row>
    <row r="236" spans="1:6" s="54" customFormat="1" ht="63" x14ac:dyDescent="0.25">
      <c r="A236" s="94" t="s">
        <v>371</v>
      </c>
      <c r="B236" s="22" t="s">
        <v>230</v>
      </c>
      <c r="C236" s="19">
        <v>13</v>
      </c>
      <c r="D236" s="53" t="s">
        <v>402</v>
      </c>
      <c r="E236" s="25"/>
      <c r="F236" s="21">
        <f>SUM(F237)</f>
        <v>1482.4</v>
      </c>
    </row>
    <row r="237" spans="1:6" s="54" customFormat="1" ht="31.5" x14ac:dyDescent="0.25">
      <c r="A237" s="92" t="s">
        <v>245</v>
      </c>
      <c r="B237" s="19" t="s">
        <v>230</v>
      </c>
      <c r="C237" s="19">
        <v>13</v>
      </c>
      <c r="D237" s="53" t="s">
        <v>402</v>
      </c>
      <c r="E237" s="31">
        <v>600</v>
      </c>
      <c r="F237" s="21">
        <f>SUM(F238)</f>
        <v>1482.4</v>
      </c>
    </row>
    <row r="238" spans="1:6" s="54" customFormat="1" ht="15.75" x14ac:dyDescent="0.25">
      <c r="A238" s="92" t="s">
        <v>246</v>
      </c>
      <c r="B238" s="19" t="s">
        <v>230</v>
      </c>
      <c r="C238" s="19">
        <v>13</v>
      </c>
      <c r="D238" s="53" t="s">
        <v>402</v>
      </c>
      <c r="E238" s="28">
        <v>610</v>
      </c>
      <c r="F238" s="21">
        <f>SUM(F239)</f>
        <v>1482.4</v>
      </c>
    </row>
    <row r="239" spans="1:6" s="54" customFormat="1" ht="47.25" x14ac:dyDescent="0.25">
      <c r="A239" s="92" t="s">
        <v>247</v>
      </c>
      <c r="B239" s="19" t="s">
        <v>230</v>
      </c>
      <c r="C239" s="19">
        <v>13</v>
      </c>
      <c r="D239" s="53" t="s">
        <v>402</v>
      </c>
      <c r="E239" s="28">
        <v>611</v>
      </c>
      <c r="F239" s="21">
        <v>1482.4</v>
      </c>
    </row>
    <row r="240" spans="1:6" s="54" customFormat="1" ht="31.5" x14ac:dyDescent="0.25">
      <c r="A240" s="87" t="s">
        <v>537</v>
      </c>
      <c r="B240" s="19" t="s">
        <v>230</v>
      </c>
      <c r="C240" s="19">
        <v>13</v>
      </c>
      <c r="D240" s="4" t="s">
        <v>218</v>
      </c>
      <c r="E240" s="25"/>
      <c r="F240" s="21">
        <f>SUM(F241)</f>
        <v>46524.53</v>
      </c>
    </row>
    <row r="241" spans="1:7" s="54" customFormat="1" ht="78.75" x14ac:dyDescent="0.25">
      <c r="A241" s="87" t="s">
        <v>548</v>
      </c>
      <c r="B241" s="22" t="s">
        <v>230</v>
      </c>
      <c r="C241" s="22">
        <v>13</v>
      </c>
      <c r="D241" s="53" t="s">
        <v>549</v>
      </c>
      <c r="E241" s="9"/>
      <c r="F241" s="21">
        <f>SUM(F242)</f>
        <v>46524.53</v>
      </c>
    </row>
    <row r="242" spans="1:7" s="54" customFormat="1" ht="15.75" x14ac:dyDescent="0.25">
      <c r="A242" s="93" t="s">
        <v>790</v>
      </c>
      <c r="B242" s="19" t="s">
        <v>230</v>
      </c>
      <c r="C242" s="19">
        <v>13</v>
      </c>
      <c r="D242" s="53" t="s">
        <v>550</v>
      </c>
      <c r="E242" s="9"/>
      <c r="F242" s="21">
        <f>SUM(F243,F247,F251)</f>
        <v>46524.53</v>
      </c>
    </row>
    <row r="243" spans="1:7" s="54" customFormat="1" ht="31.5" x14ac:dyDescent="0.25">
      <c r="A243" s="93" t="s">
        <v>516</v>
      </c>
      <c r="B243" s="25" t="s">
        <v>230</v>
      </c>
      <c r="C243" s="19">
        <v>13</v>
      </c>
      <c r="D243" s="53" t="s">
        <v>551</v>
      </c>
      <c r="E243" s="25"/>
      <c r="F243" s="21">
        <f>SUM(F244)</f>
        <v>43516.53</v>
      </c>
    </row>
    <row r="244" spans="1:7" s="54" customFormat="1" ht="31.5" x14ac:dyDescent="0.25">
      <c r="A244" s="92" t="s">
        <v>245</v>
      </c>
      <c r="B244" s="25" t="s">
        <v>230</v>
      </c>
      <c r="C244" s="19">
        <v>13</v>
      </c>
      <c r="D244" s="53" t="s">
        <v>551</v>
      </c>
      <c r="E244" s="31">
        <v>600</v>
      </c>
      <c r="F244" s="21">
        <f>SUM(F245)</f>
        <v>43516.53</v>
      </c>
    </row>
    <row r="245" spans="1:7" s="54" customFormat="1" ht="15.75" x14ac:dyDescent="0.25">
      <c r="A245" s="92" t="s">
        <v>246</v>
      </c>
      <c r="B245" s="25" t="s">
        <v>230</v>
      </c>
      <c r="C245" s="19">
        <v>13</v>
      </c>
      <c r="D245" s="53" t="s">
        <v>551</v>
      </c>
      <c r="E245" s="28">
        <v>610</v>
      </c>
      <c r="F245" s="21">
        <f>SUM(F246,)</f>
        <v>43516.53</v>
      </c>
    </row>
    <row r="246" spans="1:7" s="54" customFormat="1" ht="47.25" x14ac:dyDescent="0.25">
      <c r="A246" s="92" t="s">
        <v>247</v>
      </c>
      <c r="B246" s="25" t="s">
        <v>230</v>
      </c>
      <c r="C246" s="19">
        <v>13</v>
      </c>
      <c r="D246" s="53" t="s">
        <v>551</v>
      </c>
      <c r="E246" s="28">
        <v>611</v>
      </c>
      <c r="F246" s="21">
        <v>43516.53</v>
      </c>
    </row>
    <row r="247" spans="1:7" s="54" customFormat="1" ht="128.25" customHeight="1" x14ac:dyDescent="0.25">
      <c r="A247" s="92" t="s">
        <v>677</v>
      </c>
      <c r="B247" s="25" t="s">
        <v>230</v>
      </c>
      <c r="C247" s="19">
        <v>13</v>
      </c>
      <c r="D247" s="53" t="s">
        <v>678</v>
      </c>
      <c r="E247" s="28"/>
      <c r="F247" s="21">
        <f>SUM(F248)</f>
        <v>2979</v>
      </c>
      <c r="G247" s="21"/>
    </row>
    <row r="248" spans="1:7" s="54" customFormat="1" ht="31.5" x14ac:dyDescent="0.25">
      <c r="A248" s="92" t="s">
        <v>245</v>
      </c>
      <c r="B248" s="25" t="s">
        <v>230</v>
      </c>
      <c r="C248" s="19">
        <v>13</v>
      </c>
      <c r="D248" s="53" t="s">
        <v>678</v>
      </c>
      <c r="E248" s="31">
        <v>600</v>
      </c>
      <c r="F248" s="21">
        <f>SUM(F249)</f>
        <v>2979</v>
      </c>
      <c r="G248" s="21"/>
    </row>
    <row r="249" spans="1:7" s="54" customFormat="1" ht="15.75" x14ac:dyDescent="0.25">
      <c r="A249" s="92" t="s">
        <v>246</v>
      </c>
      <c r="B249" s="25" t="s">
        <v>230</v>
      </c>
      <c r="C249" s="19">
        <v>13</v>
      </c>
      <c r="D249" s="53" t="s">
        <v>678</v>
      </c>
      <c r="E249" s="28">
        <v>610</v>
      </c>
      <c r="F249" s="21">
        <f>SUM(F250,)</f>
        <v>2979</v>
      </c>
      <c r="G249" s="21"/>
    </row>
    <row r="250" spans="1:7" s="54" customFormat="1" ht="47.25" x14ac:dyDescent="0.25">
      <c r="A250" s="92" t="s">
        <v>247</v>
      </c>
      <c r="B250" s="25" t="s">
        <v>230</v>
      </c>
      <c r="C250" s="19">
        <v>13</v>
      </c>
      <c r="D250" s="53" t="s">
        <v>678</v>
      </c>
      <c r="E250" s="28">
        <v>611</v>
      </c>
      <c r="F250" s="21">
        <v>2979</v>
      </c>
      <c r="G250" s="21"/>
    </row>
    <row r="251" spans="1:7" s="54" customFormat="1" ht="126.75" customHeight="1" x14ac:dyDescent="0.25">
      <c r="A251" s="92" t="s">
        <v>679</v>
      </c>
      <c r="B251" s="25" t="s">
        <v>230</v>
      </c>
      <c r="C251" s="19">
        <v>13</v>
      </c>
      <c r="D251" s="53" t="s">
        <v>680</v>
      </c>
      <c r="E251" s="28"/>
      <c r="F251" s="21">
        <f>SUM(F252)</f>
        <v>29</v>
      </c>
      <c r="G251" s="21"/>
    </row>
    <row r="252" spans="1:7" s="54" customFormat="1" ht="31.5" x14ac:dyDescent="0.25">
      <c r="A252" s="92" t="s">
        <v>245</v>
      </c>
      <c r="B252" s="25" t="s">
        <v>230</v>
      </c>
      <c r="C252" s="19">
        <v>13</v>
      </c>
      <c r="D252" s="53" t="s">
        <v>680</v>
      </c>
      <c r="E252" s="31">
        <v>600</v>
      </c>
      <c r="F252" s="21">
        <f>SUM(F253)</f>
        <v>29</v>
      </c>
      <c r="G252" s="21"/>
    </row>
    <row r="253" spans="1:7" s="54" customFormat="1" ht="15.75" x14ac:dyDescent="0.25">
      <c r="A253" s="92" t="s">
        <v>246</v>
      </c>
      <c r="B253" s="25" t="s">
        <v>230</v>
      </c>
      <c r="C253" s="19">
        <v>13</v>
      </c>
      <c r="D253" s="53" t="s">
        <v>680</v>
      </c>
      <c r="E253" s="28">
        <v>610</v>
      </c>
      <c r="F253" s="21">
        <f>SUM(F254,)</f>
        <v>29</v>
      </c>
      <c r="G253" s="21"/>
    </row>
    <row r="254" spans="1:7" s="54" customFormat="1" ht="47.25" x14ac:dyDescent="0.25">
      <c r="A254" s="92" t="s">
        <v>247</v>
      </c>
      <c r="B254" s="25" t="s">
        <v>230</v>
      </c>
      <c r="C254" s="19">
        <v>13</v>
      </c>
      <c r="D254" s="53" t="s">
        <v>680</v>
      </c>
      <c r="E254" s="28">
        <v>611</v>
      </c>
      <c r="F254" s="21">
        <v>29</v>
      </c>
      <c r="G254" s="21"/>
    </row>
    <row r="255" spans="1:7" s="54" customFormat="1" ht="15.75" x14ac:dyDescent="0.25">
      <c r="A255" s="92"/>
      <c r="B255" s="25"/>
      <c r="C255" s="19"/>
      <c r="D255" s="53"/>
      <c r="E255" s="28"/>
      <c r="F255" s="21"/>
    </row>
    <row r="256" spans="1:7" ht="15.75" x14ac:dyDescent="0.25">
      <c r="A256" s="96" t="s">
        <v>253</v>
      </c>
      <c r="B256" s="67" t="s">
        <v>232</v>
      </c>
      <c r="C256" s="67"/>
      <c r="D256" s="48"/>
      <c r="E256" s="48"/>
      <c r="F256" s="68">
        <f>SUM(F257,F266)</f>
        <v>6181</v>
      </c>
    </row>
    <row r="257" spans="1:10" ht="15.75" x14ac:dyDescent="0.25">
      <c r="A257" s="89" t="s">
        <v>254</v>
      </c>
      <c r="B257" s="32" t="s">
        <v>232</v>
      </c>
      <c r="C257" s="32" t="s">
        <v>255</v>
      </c>
      <c r="D257" s="23"/>
      <c r="E257" s="33"/>
      <c r="F257" s="21">
        <f>SUM(F258)</f>
        <v>6033</v>
      </c>
    </row>
    <row r="258" spans="1:10" ht="15.75" x14ac:dyDescent="0.25">
      <c r="A258" s="97" t="s">
        <v>251</v>
      </c>
      <c r="B258" s="32" t="s">
        <v>232</v>
      </c>
      <c r="C258" s="32" t="s">
        <v>255</v>
      </c>
      <c r="D258" s="4" t="s">
        <v>252</v>
      </c>
      <c r="E258" s="33"/>
      <c r="F258" s="21">
        <f>SUM(F259)</f>
        <v>6033</v>
      </c>
    </row>
    <row r="259" spans="1:10" ht="31.5" x14ac:dyDescent="0.25">
      <c r="A259" s="97" t="s">
        <v>256</v>
      </c>
      <c r="B259" s="25" t="s">
        <v>232</v>
      </c>
      <c r="C259" s="25" t="s">
        <v>255</v>
      </c>
      <c r="D259" s="4" t="s">
        <v>257</v>
      </c>
      <c r="E259" s="25"/>
      <c r="F259" s="21">
        <f>SUM(F260,F263)</f>
        <v>6033</v>
      </c>
    </row>
    <row r="260" spans="1:10" ht="63" x14ac:dyDescent="0.25">
      <c r="A260" s="88" t="s">
        <v>233</v>
      </c>
      <c r="B260" s="25" t="s">
        <v>232</v>
      </c>
      <c r="C260" s="25" t="s">
        <v>255</v>
      </c>
      <c r="D260" s="4" t="s">
        <v>257</v>
      </c>
      <c r="E260" s="25">
        <v>100</v>
      </c>
      <c r="F260" s="21">
        <f>SUM(F261)</f>
        <v>5809.9</v>
      </c>
    </row>
    <row r="261" spans="1:10" ht="31.5" x14ac:dyDescent="0.25">
      <c r="A261" s="88" t="s">
        <v>234</v>
      </c>
      <c r="B261" s="25" t="s">
        <v>232</v>
      </c>
      <c r="C261" s="25" t="s">
        <v>255</v>
      </c>
      <c r="D261" s="4" t="s">
        <v>257</v>
      </c>
      <c r="E261" s="25">
        <v>120</v>
      </c>
      <c r="F261" s="21">
        <v>5809.9</v>
      </c>
    </row>
    <row r="262" spans="1:10" ht="15.75" x14ac:dyDescent="0.25">
      <c r="A262" s="89" t="s">
        <v>240</v>
      </c>
      <c r="B262" s="25" t="s">
        <v>232</v>
      </c>
      <c r="C262" s="25" t="s">
        <v>255</v>
      </c>
      <c r="D262" s="4" t="s">
        <v>257</v>
      </c>
      <c r="E262" s="25">
        <v>120</v>
      </c>
      <c r="F262" s="21">
        <v>5809.9</v>
      </c>
      <c r="J262" s="5"/>
    </row>
    <row r="263" spans="1:10" s="54" customFormat="1" ht="31.5" x14ac:dyDescent="0.25">
      <c r="A263" s="88" t="s">
        <v>330</v>
      </c>
      <c r="B263" s="25" t="s">
        <v>232</v>
      </c>
      <c r="C263" s="25" t="s">
        <v>255</v>
      </c>
      <c r="D263" s="4" t="s">
        <v>257</v>
      </c>
      <c r="E263" s="25">
        <v>200</v>
      </c>
      <c r="F263" s="21">
        <f t="shared" ref="F263" si="6">SUM(F264)</f>
        <v>223.1</v>
      </c>
    </row>
    <row r="264" spans="1:10" s="54" customFormat="1" ht="31.5" x14ac:dyDescent="0.25">
      <c r="A264" s="88" t="s">
        <v>237</v>
      </c>
      <c r="B264" s="25" t="s">
        <v>232</v>
      </c>
      <c r="C264" s="25" t="s">
        <v>255</v>
      </c>
      <c r="D264" s="4" t="s">
        <v>257</v>
      </c>
      <c r="E264" s="25">
        <v>240</v>
      </c>
      <c r="F264" s="21">
        <v>223.1</v>
      </c>
    </row>
    <row r="265" spans="1:10" s="54" customFormat="1" ht="15.75" x14ac:dyDescent="0.25">
      <c r="A265" s="89" t="s">
        <v>240</v>
      </c>
      <c r="B265" s="25" t="s">
        <v>232</v>
      </c>
      <c r="C265" s="25" t="s">
        <v>255</v>
      </c>
      <c r="D265" s="4" t="s">
        <v>257</v>
      </c>
      <c r="E265" s="25">
        <v>240</v>
      </c>
      <c r="F265" s="21">
        <v>223.1</v>
      </c>
    </row>
    <row r="266" spans="1:10" ht="15.75" x14ac:dyDescent="0.25">
      <c r="A266" s="89" t="s">
        <v>258</v>
      </c>
      <c r="B266" s="19" t="s">
        <v>232</v>
      </c>
      <c r="C266" s="19" t="s">
        <v>236</v>
      </c>
      <c r="D266" s="23"/>
      <c r="E266" s="23"/>
      <c r="F266" s="21">
        <f>SUM(F267)</f>
        <v>148</v>
      </c>
      <c r="J266" s="34"/>
    </row>
    <row r="267" spans="1:10" ht="15.75" x14ac:dyDescent="0.25">
      <c r="A267" s="97" t="s">
        <v>251</v>
      </c>
      <c r="B267" s="22" t="s">
        <v>232</v>
      </c>
      <c r="C267" s="22" t="s">
        <v>236</v>
      </c>
      <c r="D267" s="4" t="s">
        <v>252</v>
      </c>
      <c r="E267" s="23"/>
      <c r="F267" s="21">
        <f>SUM(F268)</f>
        <v>148</v>
      </c>
      <c r="J267" s="34"/>
    </row>
    <row r="268" spans="1:10" ht="31.5" x14ac:dyDescent="0.25">
      <c r="A268" s="89" t="s">
        <v>259</v>
      </c>
      <c r="B268" s="22" t="s">
        <v>232</v>
      </c>
      <c r="C268" s="22" t="s">
        <v>236</v>
      </c>
      <c r="D268" s="4" t="s">
        <v>260</v>
      </c>
      <c r="E268" s="25"/>
      <c r="F268" s="21">
        <f>SUM(F269)</f>
        <v>148</v>
      </c>
      <c r="J268" s="34"/>
    </row>
    <row r="269" spans="1:10" ht="31.5" x14ac:dyDescent="0.25">
      <c r="A269" s="88" t="s">
        <v>330</v>
      </c>
      <c r="B269" s="22" t="s">
        <v>232</v>
      </c>
      <c r="C269" s="22" t="s">
        <v>236</v>
      </c>
      <c r="D269" s="4" t="s">
        <v>260</v>
      </c>
      <c r="E269" s="25">
        <v>200</v>
      </c>
      <c r="F269" s="21">
        <f>SUM(F270)</f>
        <v>148</v>
      </c>
      <c r="J269" s="34"/>
    </row>
    <row r="270" spans="1:10" ht="31.5" x14ac:dyDescent="0.25">
      <c r="A270" s="88" t="s">
        <v>237</v>
      </c>
      <c r="B270" s="22" t="s">
        <v>232</v>
      </c>
      <c r="C270" s="22" t="s">
        <v>236</v>
      </c>
      <c r="D270" s="4" t="s">
        <v>260</v>
      </c>
      <c r="E270" s="25">
        <v>240</v>
      </c>
      <c r="F270" s="21">
        <v>148</v>
      </c>
      <c r="J270" s="34"/>
    </row>
    <row r="271" spans="1:10" s="54" customFormat="1" ht="15.75" x14ac:dyDescent="0.25">
      <c r="A271" s="88"/>
      <c r="B271" s="22"/>
      <c r="C271" s="22"/>
      <c r="D271" s="4"/>
      <c r="E271" s="25"/>
      <c r="F271" s="21"/>
      <c r="J271" s="34"/>
    </row>
    <row r="272" spans="1:10" ht="15.75" x14ac:dyDescent="0.25">
      <c r="A272" s="96" t="s">
        <v>261</v>
      </c>
      <c r="B272" s="67" t="s">
        <v>255</v>
      </c>
      <c r="C272" s="67"/>
      <c r="D272" s="48"/>
      <c r="E272" s="48"/>
      <c r="F272" s="68">
        <f>SUM(F273,F289)</f>
        <v>38047.81</v>
      </c>
      <c r="J272" s="6"/>
    </row>
    <row r="273" spans="1:10" ht="31.5" x14ac:dyDescent="0.25">
      <c r="A273" s="89" t="s">
        <v>262</v>
      </c>
      <c r="B273" s="22" t="s">
        <v>255</v>
      </c>
      <c r="C273" s="22" t="s">
        <v>263</v>
      </c>
      <c r="D273" s="23"/>
      <c r="E273" s="23"/>
      <c r="F273" s="21">
        <f>SUM(F274,)</f>
        <v>22932.2</v>
      </c>
      <c r="J273" s="6"/>
    </row>
    <row r="274" spans="1:10" ht="31.5" x14ac:dyDescent="0.25">
      <c r="A274" s="87" t="s">
        <v>335</v>
      </c>
      <c r="B274" s="25" t="s">
        <v>255</v>
      </c>
      <c r="C274" s="25" t="s">
        <v>263</v>
      </c>
      <c r="D274" s="4" t="s">
        <v>35</v>
      </c>
      <c r="E274" s="25"/>
      <c r="F274" s="21">
        <f>SUM(F275,F284)</f>
        <v>22932.2</v>
      </c>
      <c r="J274" s="5"/>
    </row>
    <row r="275" spans="1:10" ht="47.25" x14ac:dyDescent="0.25">
      <c r="A275" s="87" t="s">
        <v>344</v>
      </c>
      <c r="B275" s="22" t="s">
        <v>255</v>
      </c>
      <c r="C275" s="22" t="s">
        <v>263</v>
      </c>
      <c r="D275" s="4" t="s">
        <v>37</v>
      </c>
      <c r="E275" s="25"/>
      <c r="F275" s="21">
        <f>SUM(F276)</f>
        <v>22641.200000000001</v>
      </c>
    </row>
    <row r="276" spans="1:10" ht="47.25" x14ac:dyDescent="0.25">
      <c r="A276" s="89" t="s">
        <v>572</v>
      </c>
      <c r="B276" s="22" t="s">
        <v>255</v>
      </c>
      <c r="C276" s="22" t="s">
        <v>263</v>
      </c>
      <c r="D276" s="4" t="s">
        <v>367</v>
      </c>
      <c r="E276" s="25"/>
      <c r="F276" s="21">
        <f t="shared" ref="F276" si="7">SUM(F277)</f>
        <v>22641.200000000001</v>
      </c>
      <c r="G276" s="56"/>
    </row>
    <row r="277" spans="1:10" ht="47.25" x14ac:dyDescent="0.25">
      <c r="A277" s="93" t="s">
        <v>453</v>
      </c>
      <c r="B277" s="22" t="s">
        <v>255</v>
      </c>
      <c r="C277" s="22" t="s">
        <v>263</v>
      </c>
      <c r="D277" s="4" t="s">
        <v>454</v>
      </c>
      <c r="E277" s="25"/>
      <c r="F277" s="21">
        <f>SUM(F279,F281,F282)</f>
        <v>22641.200000000001</v>
      </c>
      <c r="G277" s="21"/>
    </row>
    <row r="278" spans="1:10" ht="63" x14ac:dyDescent="0.25">
      <c r="A278" s="88" t="s">
        <v>233</v>
      </c>
      <c r="B278" s="22" t="s">
        <v>255</v>
      </c>
      <c r="C278" s="22" t="s">
        <v>263</v>
      </c>
      <c r="D278" s="4" t="s">
        <v>454</v>
      </c>
      <c r="E278" s="25">
        <v>100</v>
      </c>
      <c r="F278" s="21">
        <f>SUM(F279)</f>
        <v>18395.3</v>
      </c>
      <c r="G278" s="21"/>
    </row>
    <row r="279" spans="1:10" ht="15.75" x14ac:dyDescent="0.25">
      <c r="A279" s="88" t="s">
        <v>249</v>
      </c>
      <c r="B279" s="22" t="s">
        <v>255</v>
      </c>
      <c r="C279" s="22" t="s">
        <v>263</v>
      </c>
      <c r="D279" s="4" t="s">
        <v>454</v>
      </c>
      <c r="E279" s="25">
        <v>110</v>
      </c>
      <c r="F279" s="21">
        <v>18395.3</v>
      </c>
      <c r="G279" s="21"/>
    </row>
    <row r="280" spans="1:10" ht="31.5" x14ac:dyDescent="0.25">
      <c r="A280" s="88" t="s">
        <v>330</v>
      </c>
      <c r="B280" s="22" t="s">
        <v>255</v>
      </c>
      <c r="C280" s="22" t="s">
        <v>263</v>
      </c>
      <c r="D280" s="4" t="s">
        <v>454</v>
      </c>
      <c r="E280" s="25">
        <v>200</v>
      </c>
      <c r="F280" s="21">
        <f>SUM(F281)</f>
        <v>4243.2</v>
      </c>
      <c r="G280" s="21"/>
    </row>
    <row r="281" spans="1:10" ht="31.5" x14ac:dyDescent="0.25">
      <c r="A281" s="88" t="s">
        <v>237</v>
      </c>
      <c r="B281" s="22" t="s">
        <v>255</v>
      </c>
      <c r="C281" s="22" t="s">
        <v>263</v>
      </c>
      <c r="D281" s="4" t="s">
        <v>454</v>
      </c>
      <c r="E281" s="25">
        <v>240</v>
      </c>
      <c r="F281" s="21">
        <v>4243.2</v>
      </c>
      <c r="G281" s="21"/>
    </row>
    <row r="282" spans="1:10" ht="15.75" x14ac:dyDescent="0.25">
      <c r="A282" s="88" t="s">
        <v>238</v>
      </c>
      <c r="B282" s="22" t="s">
        <v>255</v>
      </c>
      <c r="C282" s="22" t="s">
        <v>263</v>
      </c>
      <c r="D282" s="4" t="s">
        <v>454</v>
      </c>
      <c r="E282" s="25">
        <v>800</v>
      </c>
      <c r="F282" s="21">
        <f>SUM(F283)</f>
        <v>2.7</v>
      </c>
      <c r="G282" s="21"/>
    </row>
    <row r="283" spans="1:10" ht="15.75" x14ac:dyDescent="0.25">
      <c r="A283" s="88" t="s">
        <v>239</v>
      </c>
      <c r="B283" s="22" t="s">
        <v>255</v>
      </c>
      <c r="C283" s="22" t="s">
        <v>263</v>
      </c>
      <c r="D283" s="4" t="s">
        <v>454</v>
      </c>
      <c r="E283" s="25">
        <v>850</v>
      </c>
      <c r="F283" s="21">
        <v>2.7</v>
      </c>
      <c r="G283" s="21"/>
    </row>
    <row r="284" spans="1:10" ht="31.5" x14ac:dyDescent="0.25">
      <c r="A284" s="87" t="s">
        <v>353</v>
      </c>
      <c r="B284" s="25" t="s">
        <v>255</v>
      </c>
      <c r="C284" s="25" t="s">
        <v>263</v>
      </c>
      <c r="D284" s="2" t="s">
        <v>40</v>
      </c>
      <c r="E284" s="25"/>
      <c r="F284" s="21">
        <f>SUM(F285)</f>
        <v>291</v>
      </c>
      <c r="J284" s="5"/>
    </row>
    <row r="285" spans="1:10" ht="47.25" x14ac:dyDescent="0.25">
      <c r="A285" s="87" t="s">
        <v>500</v>
      </c>
      <c r="B285" s="25" t="s">
        <v>255</v>
      </c>
      <c r="C285" s="25" t="s">
        <v>263</v>
      </c>
      <c r="D285" s="53" t="s">
        <v>501</v>
      </c>
      <c r="E285" s="25"/>
      <c r="F285" s="21">
        <f>SUM(F286)</f>
        <v>291</v>
      </c>
      <c r="J285" s="5"/>
    </row>
    <row r="286" spans="1:10" ht="15.75" x14ac:dyDescent="0.25">
      <c r="A286" s="89" t="s">
        <v>88</v>
      </c>
      <c r="B286" s="25" t="s">
        <v>255</v>
      </c>
      <c r="C286" s="25" t="s">
        <v>263</v>
      </c>
      <c r="D286" s="53" t="s">
        <v>502</v>
      </c>
      <c r="E286" s="25"/>
      <c r="F286" s="21">
        <f>SUM(F287)</f>
        <v>291</v>
      </c>
      <c r="J286" s="6"/>
    </row>
    <row r="287" spans="1:10" ht="31.5" x14ac:dyDescent="0.25">
      <c r="A287" s="88" t="s">
        <v>330</v>
      </c>
      <c r="B287" s="22" t="s">
        <v>255</v>
      </c>
      <c r="C287" s="22" t="s">
        <v>263</v>
      </c>
      <c r="D287" s="53" t="s">
        <v>502</v>
      </c>
      <c r="E287" s="25">
        <v>200</v>
      </c>
      <c r="F287" s="21">
        <f>SUM(F288)</f>
        <v>291</v>
      </c>
      <c r="J287" s="6"/>
    </row>
    <row r="288" spans="1:10" ht="31.5" x14ac:dyDescent="0.25">
      <c r="A288" s="88" t="s">
        <v>237</v>
      </c>
      <c r="B288" s="22" t="s">
        <v>255</v>
      </c>
      <c r="C288" s="22" t="s">
        <v>263</v>
      </c>
      <c r="D288" s="53" t="s">
        <v>502</v>
      </c>
      <c r="E288" s="25">
        <v>240</v>
      </c>
      <c r="F288" s="21">
        <v>291</v>
      </c>
      <c r="J288" s="5"/>
    </row>
    <row r="289" spans="1:6" ht="31.5" x14ac:dyDescent="0.25">
      <c r="A289" s="89" t="s">
        <v>264</v>
      </c>
      <c r="B289" s="25" t="s">
        <v>255</v>
      </c>
      <c r="C289" s="25" t="s">
        <v>265</v>
      </c>
      <c r="D289" s="22"/>
      <c r="E289" s="22"/>
      <c r="F289" s="21">
        <f>SUM(F290)</f>
        <v>15115.61</v>
      </c>
    </row>
    <row r="290" spans="1:6" ht="31.5" x14ac:dyDescent="0.25">
      <c r="A290" s="87" t="s">
        <v>335</v>
      </c>
      <c r="B290" s="22" t="s">
        <v>255</v>
      </c>
      <c r="C290" s="25">
        <v>14</v>
      </c>
      <c r="D290" s="4" t="s">
        <v>35</v>
      </c>
      <c r="E290" s="25"/>
      <c r="F290" s="21">
        <f>SUM(F291,F313,F330,F345)</f>
        <v>15115.61</v>
      </c>
    </row>
    <row r="291" spans="1:6" ht="31.5" x14ac:dyDescent="0.25">
      <c r="A291" s="87" t="s">
        <v>343</v>
      </c>
      <c r="B291" s="22" t="s">
        <v>255</v>
      </c>
      <c r="C291" s="25">
        <v>14</v>
      </c>
      <c r="D291" s="2" t="s">
        <v>36</v>
      </c>
      <c r="E291" s="25"/>
      <c r="F291" s="21">
        <f>SUM(F292,F299,F309)</f>
        <v>10300.450000000001</v>
      </c>
    </row>
    <row r="292" spans="1:6" ht="47.25" x14ac:dyDescent="0.25">
      <c r="A292" s="87" t="s">
        <v>568</v>
      </c>
      <c r="B292" s="22" t="s">
        <v>255</v>
      </c>
      <c r="C292" s="25">
        <v>14</v>
      </c>
      <c r="D292" s="2" t="s">
        <v>75</v>
      </c>
      <c r="E292" s="25"/>
      <c r="F292" s="21">
        <f>SUM(F293,F296)</f>
        <v>4482</v>
      </c>
    </row>
    <row r="293" spans="1:6" s="54" customFormat="1" ht="63" x14ac:dyDescent="0.25">
      <c r="A293" s="94" t="s">
        <v>379</v>
      </c>
      <c r="B293" s="22" t="s">
        <v>255</v>
      </c>
      <c r="C293" s="25">
        <v>14</v>
      </c>
      <c r="D293" s="53" t="s">
        <v>80</v>
      </c>
      <c r="E293" s="25"/>
      <c r="F293" s="21">
        <f>SUM(F294)</f>
        <v>4450</v>
      </c>
    </row>
    <row r="294" spans="1:6" s="54" customFormat="1" ht="31.5" x14ac:dyDescent="0.25">
      <c r="A294" s="88" t="s">
        <v>330</v>
      </c>
      <c r="B294" s="22" t="s">
        <v>255</v>
      </c>
      <c r="C294" s="25">
        <v>14</v>
      </c>
      <c r="D294" s="53" t="s">
        <v>80</v>
      </c>
      <c r="E294" s="25">
        <v>200</v>
      </c>
      <c r="F294" s="21">
        <f>SUM(F295)</f>
        <v>4450</v>
      </c>
    </row>
    <row r="295" spans="1:6" s="54" customFormat="1" ht="31.5" x14ac:dyDescent="0.25">
      <c r="A295" s="88" t="s">
        <v>237</v>
      </c>
      <c r="B295" s="22" t="s">
        <v>255</v>
      </c>
      <c r="C295" s="25">
        <v>14</v>
      </c>
      <c r="D295" s="53" t="s">
        <v>80</v>
      </c>
      <c r="E295" s="25">
        <v>240</v>
      </c>
      <c r="F295" s="21">
        <v>4450</v>
      </c>
    </row>
    <row r="296" spans="1:6" ht="47.25" x14ac:dyDescent="0.25">
      <c r="A296" s="91" t="s">
        <v>569</v>
      </c>
      <c r="B296" s="22" t="s">
        <v>255</v>
      </c>
      <c r="C296" s="25">
        <v>14</v>
      </c>
      <c r="D296" s="2" t="s">
        <v>81</v>
      </c>
      <c r="E296" s="25"/>
      <c r="F296" s="21">
        <f>SUM(F297)</f>
        <v>32</v>
      </c>
    </row>
    <row r="297" spans="1:6" ht="31.5" x14ac:dyDescent="0.25">
      <c r="A297" s="88" t="s">
        <v>330</v>
      </c>
      <c r="B297" s="25" t="s">
        <v>255</v>
      </c>
      <c r="C297" s="25" t="s">
        <v>265</v>
      </c>
      <c r="D297" s="2" t="s">
        <v>81</v>
      </c>
      <c r="E297" s="25">
        <v>200</v>
      </c>
      <c r="F297" s="21">
        <f>SUM(F298)</f>
        <v>32</v>
      </c>
    </row>
    <row r="298" spans="1:6" ht="31.5" x14ac:dyDescent="0.25">
      <c r="A298" s="88" t="s">
        <v>237</v>
      </c>
      <c r="B298" s="25" t="s">
        <v>255</v>
      </c>
      <c r="C298" s="25" t="s">
        <v>265</v>
      </c>
      <c r="D298" s="2" t="s">
        <v>81</v>
      </c>
      <c r="E298" s="25">
        <v>240</v>
      </c>
      <c r="F298" s="21">
        <v>32</v>
      </c>
    </row>
    <row r="299" spans="1:6" ht="63" x14ac:dyDescent="0.25">
      <c r="A299" s="91" t="s">
        <v>180</v>
      </c>
      <c r="B299" s="25" t="s">
        <v>255</v>
      </c>
      <c r="C299" s="25" t="s">
        <v>265</v>
      </c>
      <c r="D299" s="2" t="s">
        <v>76</v>
      </c>
      <c r="E299" s="25"/>
      <c r="F299" s="21">
        <f>SUM(F300,F303,F306)</f>
        <v>5768.45</v>
      </c>
    </row>
    <row r="300" spans="1:6" ht="31.5" x14ac:dyDescent="0.25">
      <c r="A300" s="91" t="s">
        <v>380</v>
      </c>
      <c r="B300" s="25" t="s">
        <v>255</v>
      </c>
      <c r="C300" s="25" t="s">
        <v>265</v>
      </c>
      <c r="D300" s="2" t="s">
        <v>163</v>
      </c>
      <c r="E300" s="25"/>
      <c r="F300" s="21">
        <f>SUM(F301)</f>
        <v>5</v>
      </c>
    </row>
    <row r="301" spans="1:6" ht="31.5" x14ac:dyDescent="0.25">
      <c r="A301" s="88" t="s">
        <v>330</v>
      </c>
      <c r="B301" s="25" t="s">
        <v>255</v>
      </c>
      <c r="C301" s="25" t="s">
        <v>265</v>
      </c>
      <c r="D301" s="2" t="s">
        <v>163</v>
      </c>
      <c r="E301" s="25">
        <v>200</v>
      </c>
      <c r="F301" s="21">
        <f>SUM(F302)</f>
        <v>5</v>
      </c>
    </row>
    <row r="302" spans="1:6" ht="31.5" x14ac:dyDescent="0.25">
      <c r="A302" s="88" t="s">
        <v>237</v>
      </c>
      <c r="B302" s="25" t="s">
        <v>255</v>
      </c>
      <c r="C302" s="25" t="s">
        <v>265</v>
      </c>
      <c r="D302" s="2" t="s">
        <v>163</v>
      </c>
      <c r="E302" s="25">
        <v>240</v>
      </c>
      <c r="F302" s="21">
        <v>5</v>
      </c>
    </row>
    <row r="303" spans="1:6" ht="31.5" x14ac:dyDescent="0.25">
      <c r="A303" s="91" t="s">
        <v>77</v>
      </c>
      <c r="B303" s="25" t="s">
        <v>255</v>
      </c>
      <c r="C303" s="25" t="s">
        <v>265</v>
      </c>
      <c r="D303" s="2" t="s">
        <v>164</v>
      </c>
      <c r="E303" s="25"/>
      <c r="F303" s="21">
        <f>SUM(F304)</f>
        <v>585</v>
      </c>
    </row>
    <row r="304" spans="1:6" ht="31.5" x14ac:dyDescent="0.25">
      <c r="A304" s="88" t="s">
        <v>330</v>
      </c>
      <c r="B304" s="25" t="s">
        <v>255</v>
      </c>
      <c r="C304" s="25" t="s">
        <v>265</v>
      </c>
      <c r="D304" s="2" t="s">
        <v>164</v>
      </c>
      <c r="E304" s="25">
        <v>200</v>
      </c>
      <c r="F304" s="21">
        <f>SUM(F305)</f>
        <v>585</v>
      </c>
    </row>
    <row r="305" spans="1:6" ht="31.5" x14ac:dyDescent="0.25">
      <c r="A305" s="88" t="s">
        <v>237</v>
      </c>
      <c r="B305" s="25" t="s">
        <v>255</v>
      </c>
      <c r="C305" s="25" t="s">
        <v>265</v>
      </c>
      <c r="D305" s="2" t="s">
        <v>164</v>
      </c>
      <c r="E305" s="25">
        <v>240</v>
      </c>
      <c r="F305" s="21">
        <v>585</v>
      </c>
    </row>
    <row r="306" spans="1:6" s="54" customFormat="1" ht="31.5" x14ac:dyDescent="0.25">
      <c r="A306" s="91" t="s">
        <v>78</v>
      </c>
      <c r="B306" s="25" t="s">
        <v>255</v>
      </c>
      <c r="C306" s="25" t="s">
        <v>265</v>
      </c>
      <c r="D306" s="53" t="s">
        <v>82</v>
      </c>
      <c r="E306" s="25"/>
      <c r="F306" s="21">
        <f>SUM(F307)</f>
        <v>5178.45</v>
      </c>
    </row>
    <row r="307" spans="1:6" s="54" customFormat="1" ht="31.5" x14ac:dyDescent="0.25">
      <c r="A307" s="88" t="s">
        <v>330</v>
      </c>
      <c r="B307" s="25" t="s">
        <v>255</v>
      </c>
      <c r="C307" s="25" t="s">
        <v>265</v>
      </c>
      <c r="D307" s="53" t="s">
        <v>82</v>
      </c>
      <c r="E307" s="25">
        <v>200</v>
      </c>
      <c r="F307" s="21">
        <f>SUM(F308)</f>
        <v>5178.45</v>
      </c>
    </row>
    <row r="308" spans="1:6" s="54" customFormat="1" ht="31.5" x14ac:dyDescent="0.25">
      <c r="A308" s="88" t="s">
        <v>237</v>
      </c>
      <c r="B308" s="25" t="s">
        <v>255</v>
      </c>
      <c r="C308" s="25" t="s">
        <v>265</v>
      </c>
      <c r="D308" s="53" t="s">
        <v>82</v>
      </c>
      <c r="E308" s="25">
        <v>240</v>
      </c>
      <c r="F308" s="21">
        <v>5178.45</v>
      </c>
    </row>
    <row r="309" spans="1:6" s="54" customFormat="1" ht="47.25" x14ac:dyDescent="0.25">
      <c r="A309" s="122" t="s">
        <v>495</v>
      </c>
      <c r="B309" s="25" t="s">
        <v>255</v>
      </c>
      <c r="C309" s="25" t="s">
        <v>265</v>
      </c>
      <c r="D309" s="53" t="s">
        <v>79</v>
      </c>
      <c r="E309" s="25"/>
      <c r="F309" s="21">
        <f>F310</f>
        <v>50</v>
      </c>
    </row>
    <row r="310" spans="1:6" s="54" customFormat="1" ht="31.5" x14ac:dyDescent="0.25">
      <c r="A310" s="122" t="s">
        <v>800</v>
      </c>
      <c r="B310" s="25" t="s">
        <v>255</v>
      </c>
      <c r="C310" s="25" t="s">
        <v>265</v>
      </c>
      <c r="D310" s="53" t="s">
        <v>809</v>
      </c>
      <c r="E310" s="25"/>
      <c r="F310" s="21">
        <f>SUM(F311)</f>
        <v>50</v>
      </c>
    </row>
    <row r="311" spans="1:6" s="54" customFormat="1" ht="31.5" x14ac:dyDescent="0.25">
      <c r="A311" s="6" t="s">
        <v>330</v>
      </c>
      <c r="B311" s="25" t="s">
        <v>255</v>
      </c>
      <c r="C311" s="25" t="s">
        <v>265</v>
      </c>
      <c r="D311" s="53" t="s">
        <v>809</v>
      </c>
      <c r="E311" s="25">
        <v>200</v>
      </c>
      <c r="F311" s="21">
        <f>SUM(F312)</f>
        <v>50</v>
      </c>
    </row>
    <row r="312" spans="1:6" s="54" customFormat="1" ht="31.5" x14ac:dyDescent="0.25">
      <c r="A312" s="5" t="s">
        <v>237</v>
      </c>
      <c r="B312" s="25" t="s">
        <v>255</v>
      </c>
      <c r="C312" s="25" t="s">
        <v>265</v>
      </c>
      <c r="D312" s="53" t="s">
        <v>809</v>
      </c>
      <c r="E312" s="25">
        <v>240</v>
      </c>
      <c r="F312" s="21">
        <v>50</v>
      </c>
    </row>
    <row r="313" spans="1:6" ht="47.25" x14ac:dyDescent="0.25">
      <c r="A313" s="87" t="s">
        <v>344</v>
      </c>
      <c r="B313" s="25" t="s">
        <v>255</v>
      </c>
      <c r="C313" s="25" t="s">
        <v>265</v>
      </c>
      <c r="D313" s="4" t="s">
        <v>37</v>
      </c>
      <c r="E313" s="25"/>
      <c r="F313" s="21">
        <f>SUM(F314,F318,F322,F326)</f>
        <v>242</v>
      </c>
    </row>
    <row r="314" spans="1:6" ht="47.25" x14ac:dyDescent="0.25">
      <c r="A314" s="89" t="s">
        <v>190</v>
      </c>
      <c r="B314" s="25" t="s">
        <v>255</v>
      </c>
      <c r="C314" s="25" t="s">
        <v>265</v>
      </c>
      <c r="D314" s="4" t="s">
        <v>89</v>
      </c>
      <c r="E314" s="25"/>
      <c r="F314" s="30">
        <f>SUM(F315)</f>
        <v>93</v>
      </c>
    </row>
    <row r="315" spans="1:6" ht="47.25" x14ac:dyDescent="0.25">
      <c r="A315" s="89" t="s">
        <v>191</v>
      </c>
      <c r="B315" s="25" t="s">
        <v>255</v>
      </c>
      <c r="C315" s="25" t="s">
        <v>265</v>
      </c>
      <c r="D315" s="4" t="s">
        <v>90</v>
      </c>
      <c r="E315" s="25"/>
      <c r="F315" s="30">
        <f>SUM(F316)</f>
        <v>93</v>
      </c>
    </row>
    <row r="316" spans="1:6" ht="31.5" x14ac:dyDescent="0.25">
      <c r="A316" s="88" t="s">
        <v>330</v>
      </c>
      <c r="B316" s="22" t="s">
        <v>255</v>
      </c>
      <c r="C316" s="25" t="s">
        <v>265</v>
      </c>
      <c r="D316" s="4" t="s">
        <v>90</v>
      </c>
      <c r="E316" s="25">
        <v>200</v>
      </c>
      <c r="F316" s="21">
        <f>SUM(F317)</f>
        <v>93</v>
      </c>
    </row>
    <row r="317" spans="1:6" ht="31.5" x14ac:dyDescent="0.25">
      <c r="A317" s="88" t="s">
        <v>237</v>
      </c>
      <c r="B317" s="22" t="s">
        <v>255</v>
      </c>
      <c r="C317" s="25" t="s">
        <v>265</v>
      </c>
      <c r="D317" s="4" t="s">
        <v>90</v>
      </c>
      <c r="E317" s="25">
        <v>240</v>
      </c>
      <c r="F317" s="21">
        <v>93</v>
      </c>
    </row>
    <row r="318" spans="1:6" ht="47.25" x14ac:dyDescent="0.25">
      <c r="A318" s="89" t="s">
        <v>192</v>
      </c>
      <c r="B318" s="22" t="s">
        <v>255</v>
      </c>
      <c r="C318" s="25" t="s">
        <v>265</v>
      </c>
      <c r="D318" s="4" t="s">
        <v>345</v>
      </c>
      <c r="E318" s="25"/>
      <c r="F318" s="21">
        <f>SUM(F319)</f>
        <v>72</v>
      </c>
    </row>
    <row r="319" spans="1:6" ht="47.25" x14ac:dyDescent="0.25">
      <c r="A319" s="89" t="s">
        <v>191</v>
      </c>
      <c r="B319" s="22" t="s">
        <v>255</v>
      </c>
      <c r="C319" s="25" t="s">
        <v>265</v>
      </c>
      <c r="D319" s="4" t="s">
        <v>346</v>
      </c>
      <c r="E319" s="25"/>
      <c r="F319" s="21">
        <f>SUM(F320)</f>
        <v>72</v>
      </c>
    </row>
    <row r="320" spans="1:6" ht="31.5" x14ac:dyDescent="0.25">
      <c r="A320" s="88" t="s">
        <v>330</v>
      </c>
      <c r="B320" s="22" t="s">
        <v>255</v>
      </c>
      <c r="C320" s="25" t="s">
        <v>265</v>
      </c>
      <c r="D320" s="4" t="s">
        <v>346</v>
      </c>
      <c r="E320" s="25">
        <v>200</v>
      </c>
      <c r="F320" s="21">
        <f>SUM(F321)</f>
        <v>72</v>
      </c>
    </row>
    <row r="321" spans="1:7" ht="31.5" x14ac:dyDescent="0.25">
      <c r="A321" s="88" t="s">
        <v>237</v>
      </c>
      <c r="B321" s="22" t="s">
        <v>255</v>
      </c>
      <c r="C321" s="25" t="s">
        <v>265</v>
      </c>
      <c r="D321" s="4" t="s">
        <v>346</v>
      </c>
      <c r="E321" s="25">
        <v>240</v>
      </c>
      <c r="F321" s="21">
        <v>72</v>
      </c>
    </row>
    <row r="322" spans="1:7" ht="31.5" x14ac:dyDescent="0.25">
      <c r="A322" s="89" t="s">
        <v>193</v>
      </c>
      <c r="B322" s="22" t="s">
        <v>255</v>
      </c>
      <c r="C322" s="25" t="s">
        <v>265</v>
      </c>
      <c r="D322" s="4" t="s">
        <v>347</v>
      </c>
      <c r="E322" s="25"/>
      <c r="F322" s="21">
        <f>SUM(F323)</f>
        <v>25</v>
      </c>
    </row>
    <row r="323" spans="1:7" ht="47.25" x14ac:dyDescent="0.25">
      <c r="A323" s="89" t="s">
        <v>191</v>
      </c>
      <c r="B323" s="22" t="s">
        <v>255</v>
      </c>
      <c r="C323" s="25" t="s">
        <v>265</v>
      </c>
      <c r="D323" s="4" t="s">
        <v>348</v>
      </c>
      <c r="E323" s="25"/>
      <c r="F323" s="21">
        <f>SUM(F324)</f>
        <v>25</v>
      </c>
    </row>
    <row r="324" spans="1:7" ht="31.5" x14ac:dyDescent="0.25">
      <c r="A324" s="88" t="s">
        <v>330</v>
      </c>
      <c r="B324" s="22" t="s">
        <v>255</v>
      </c>
      <c r="C324" s="25" t="s">
        <v>265</v>
      </c>
      <c r="D324" s="4" t="s">
        <v>348</v>
      </c>
      <c r="E324" s="25">
        <v>200</v>
      </c>
      <c r="F324" s="21">
        <f>SUM(F325)</f>
        <v>25</v>
      </c>
    </row>
    <row r="325" spans="1:7" ht="31.5" x14ac:dyDescent="0.25">
      <c r="A325" s="88" t="s">
        <v>237</v>
      </c>
      <c r="B325" s="22" t="s">
        <v>255</v>
      </c>
      <c r="C325" s="25" t="s">
        <v>265</v>
      </c>
      <c r="D325" s="4" t="s">
        <v>348</v>
      </c>
      <c r="E325" s="25">
        <v>240</v>
      </c>
      <c r="F325" s="21">
        <v>25</v>
      </c>
    </row>
    <row r="326" spans="1:7" ht="31.5" x14ac:dyDescent="0.25">
      <c r="A326" s="89" t="s">
        <v>194</v>
      </c>
      <c r="B326" s="22" t="s">
        <v>255</v>
      </c>
      <c r="C326" s="25" t="s">
        <v>265</v>
      </c>
      <c r="D326" s="4" t="s">
        <v>350</v>
      </c>
      <c r="E326" s="25"/>
      <c r="F326" s="21">
        <f>SUM(F327)</f>
        <v>52</v>
      </c>
    </row>
    <row r="327" spans="1:7" ht="47.25" x14ac:dyDescent="0.25">
      <c r="A327" s="89" t="s">
        <v>191</v>
      </c>
      <c r="B327" s="22" t="s">
        <v>255</v>
      </c>
      <c r="C327" s="25" t="s">
        <v>265</v>
      </c>
      <c r="D327" s="4" t="s">
        <v>455</v>
      </c>
      <c r="E327" s="25"/>
      <c r="F327" s="21">
        <f>SUM(F328)</f>
        <v>52</v>
      </c>
    </row>
    <row r="328" spans="1:7" ht="31.5" x14ac:dyDescent="0.25">
      <c r="A328" s="88" t="s">
        <v>330</v>
      </c>
      <c r="B328" s="22" t="s">
        <v>255</v>
      </c>
      <c r="C328" s="25" t="s">
        <v>265</v>
      </c>
      <c r="D328" s="4" t="s">
        <v>455</v>
      </c>
      <c r="E328" s="25">
        <v>200</v>
      </c>
      <c r="F328" s="21">
        <f>SUM(F329)</f>
        <v>52</v>
      </c>
    </row>
    <row r="329" spans="1:7" ht="31.5" x14ac:dyDescent="0.25">
      <c r="A329" s="88" t="s">
        <v>237</v>
      </c>
      <c r="B329" s="22" t="s">
        <v>255</v>
      </c>
      <c r="C329" s="25" t="s">
        <v>265</v>
      </c>
      <c r="D329" s="4" t="s">
        <v>455</v>
      </c>
      <c r="E329" s="25">
        <v>240</v>
      </c>
      <c r="F329" s="21">
        <v>52</v>
      </c>
    </row>
    <row r="330" spans="1:7" ht="47.25" x14ac:dyDescent="0.25">
      <c r="A330" s="87" t="s">
        <v>351</v>
      </c>
      <c r="B330" s="22" t="s">
        <v>255</v>
      </c>
      <c r="C330" s="25" t="s">
        <v>265</v>
      </c>
      <c r="D330" s="4" t="s">
        <v>38</v>
      </c>
      <c r="E330" s="25"/>
      <c r="F330" s="21">
        <f>SUM(F331,F341)</f>
        <v>3135.96</v>
      </c>
    </row>
    <row r="331" spans="1:7" ht="31.5" x14ac:dyDescent="0.25">
      <c r="A331" s="87" t="s">
        <v>484</v>
      </c>
      <c r="B331" s="22" t="s">
        <v>255</v>
      </c>
      <c r="C331" s="25" t="s">
        <v>265</v>
      </c>
      <c r="D331" s="4" t="s">
        <v>485</v>
      </c>
      <c r="E331" s="25"/>
      <c r="F331" s="21">
        <f>SUM(F332,F335,F338)</f>
        <v>1197</v>
      </c>
    </row>
    <row r="332" spans="1:7" ht="31.5" x14ac:dyDescent="0.25">
      <c r="A332" s="87" t="s">
        <v>486</v>
      </c>
      <c r="B332" s="22" t="s">
        <v>255</v>
      </c>
      <c r="C332" s="25" t="s">
        <v>265</v>
      </c>
      <c r="D332" s="4" t="s">
        <v>487</v>
      </c>
      <c r="E332" s="25"/>
      <c r="F332" s="21">
        <f>SUM(F333)</f>
        <v>228</v>
      </c>
      <c r="G332" s="35"/>
    </row>
    <row r="333" spans="1:7" ht="31.5" x14ac:dyDescent="0.25">
      <c r="A333" s="88" t="s">
        <v>330</v>
      </c>
      <c r="B333" s="22" t="s">
        <v>255</v>
      </c>
      <c r="C333" s="25" t="s">
        <v>265</v>
      </c>
      <c r="D333" s="4" t="s">
        <v>487</v>
      </c>
      <c r="E333" s="25">
        <v>200</v>
      </c>
      <c r="F333" s="21">
        <f>SUM(F334)</f>
        <v>228</v>
      </c>
    </row>
    <row r="334" spans="1:7" ht="31.5" x14ac:dyDescent="0.25">
      <c r="A334" s="88" t="s">
        <v>237</v>
      </c>
      <c r="B334" s="22" t="s">
        <v>255</v>
      </c>
      <c r="C334" s="25" t="s">
        <v>265</v>
      </c>
      <c r="D334" s="4" t="s">
        <v>487</v>
      </c>
      <c r="E334" s="25">
        <v>240</v>
      </c>
      <c r="F334" s="21">
        <v>228</v>
      </c>
    </row>
    <row r="335" spans="1:7" ht="31.5" x14ac:dyDescent="0.25">
      <c r="A335" s="88" t="s">
        <v>488</v>
      </c>
      <c r="B335" s="22" t="s">
        <v>255</v>
      </c>
      <c r="C335" s="25" t="s">
        <v>265</v>
      </c>
      <c r="D335" s="4" t="s">
        <v>489</v>
      </c>
      <c r="E335" s="25"/>
      <c r="F335" s="21">
        <f>SUM(F336)</f>
        <v>689</v>
      </c>
    </row>
    <row r="336" spans="1:7" ht="31.5" x14ac:dyDescent="0.25">
      <c r="A336" s="88" t="s">
        <v>330</v>
      </c>
      <c r="B336" s="22" t="s">
        <v>255</v>
      </c>
      <c r="C336" s="25" t="s">
        <v>265</v>
      </c>
      <c r="D336" s="4" t="s">
        <v>489</v>
      </c>
      <c r="E336" s="25">
        <v>200</v>
      </c>
      <c r="F336" s="21">
        <f>SUM(F337)</f>
        <v>689</v>
      </c>
    </row>
    <row r="337" spans="1:11" ht="31.5" x14ac:dyDescent="0.25">
      <c r="A337" s="88" t="s">
        <v>237</v>
      </c>
      <c r="B337" s="22" t="s">
        <v>255</v>
      </c>
      <c r="C337" s="25" t="s">
        <v>265</v>
      </c>
      <c r="D337" s="4" t="s">
        <v>489</v>
      </c>
      <c r="E337" s="25">
        <v>240</v>
      </c>
      <c r="F337" s="21">
        <v>689</v>
      </c>
    </row>
    <row r="338" spans="1:11" ht="47.25" x14ac:dyDescent="0.25">
      <c r="A338" s="87" t="s">
        <v>181</v>
      </c>
      <c r="B338" s="22" t="s">
        <v>255</v>
      </c>
      <c r="C338" s="25" t="s">
        <v>265</v>
      </c>
      <c r="D338" s="4" t="s">
        <v>490</v>
      </c>
      <c r="E338" s="25"/>
      <c r="F338" s="21">
        <f>SUM(F339)</f>
        <v>280</v>
      </c>
    </row>
    <row r="339" spans="1:11" ht="31.5" x14ac:dyDescent="0.25">
      <c r="A339" s="88" t="s">
        <v>330</v>
      </c>
      <c r="B339" s="22" t="s">
        <v>255</v>
      </c>
      <c r="C339" s="25" t="s">
        <v>265</v>
      </c>
      <c r="D339" s="4" t="s">
        <v>490</v>
      </c>
      <c r="E339" s="25">
        <v>200</v>
      </c>
      <c r="F339" s="21">
        <f>SUM(F340)</f>
        <v>280</v>
      </c>
    </row>
    <row r="340" spans="1:11" s="54" customFormat="1" ht="31.5" x14ac:dyDescent="0.25">
      <c r="A340" s="88" t="s">
        <v>237</v>
      </c>
      <c r="B340" s="22" t="s">
        <v>255</v>
      </c>
      <c r="C340" s="25" t="s">
        <v>265</v>
      </c>
      <c r="D340" s="4" t="s">
        <v>490</v>
      </c>
      <c r="E340" s="25">
        <v>240</v>
      </c>
      <c r="F340" s="21">
        <v>280</v>
      </c>
    </row>
    <row r="341" spans="1:11" s="54" customFormat="1" ht="31.5" x14ac:dyDescent="0.25">
      <c r="A341" s="87" t="s">
        <v>691</v>
      </c>
      <c r="B341" s="22" t="s">
        <v>255</v>
      </c>
      <c r="C341" s="25" t="s">
        <v>265</v>
      </c>
      <c r="D341" s="4" t="s">
        <v>692</v>
      </c>
      <c r="E341" s="25"/>
      <c r="F341" s="21">
        <f>SUM(F342)</f>
        <v>1938.96</v>
      </c>
      <c r="G341" s="21"/>
      <c r="K341" s="5"/>
    </row>
    <row r="342" spans="1:11" s="54" customFormat="1" ht="31.5" x14ac:dyDescent="0.25">
      <c r="A342" s="87" t="s">
        <v>693</v>
      </c>
      <c r="B342" s="22" t="s">
        <v>255</v>
      </c>
      <c r="C342" s="25" t="s">
        <v>265</v>
      </c>
      <c r="D342" s="4" t="s">
        <v>694</v>
      </c>
      <c r="E342" s="25"/>
      <c r="F342" s="21">
        <f>SUM(F343)</f>
        <v>1938.96</v>
      </c>
      <c r="G342" s="21"/>
      <c r="K342" s="5"/>
    </row>
    <row r="343" spans="1:11" s="54" customFormat="1" ht="31.5" x14ac:dyDescent="0.25">
      <c r="A343" s="88" t="s">
        <v>330</v>
      </c>
      <c r="B343" s="22" t="s">
        <v>255</v>
      </c>
      <c r="C343" s="25" t="s">
        <v>265</v>
      </c>
      <c r="D343" s="4" t="s">
        <v>694</v>
      </c>
      <c r="E343" s="25">
        <v>200</v>
      </c>
      <c r="F343" s="21">
        <f>SUM(F344)</f>
        <v>1938.96</v>
      </c>
      <c r="G343" s="21"/>
      <c r="K343" s="5"/>
    </row>
    <row r="344" spans="1:11" s="54" customFormat="1" ht="31.5" x14ac:dyDescent="0.25">
      <c r="A344" s="88" t="s">
        <v>237</v>
      </c>
      <c r="B344" s="22" t="s">
        <v>255</v>
      </c>
      <c r="C344" s="25" t="s">
        <v>265</v>
      </c>
      <c r="D344" s="4" t="s">
        <v>694</v>
      </c>
      <c r="E344" s="25">
        <v>240</v>
      </c>
      <c r="F344" s="21">
        <v>1938.96</v>
      </c>
      <c r="G344" s="21"/>
      <c r="K344" s="5"/>
    </row>
    <row r="345" spans="1:11" ht="31.5" x14ac:dyDescent="0.25">
      <c r="A345" s="87" t="s">
        <v>352</v>
      </c>
      <c r="B345" s="22" t="s">
        <v>255</v>
      </c>
      <c r="C345" s="25" t="s">
        <v>265</v>
      </c>
      <c r="D345" s="4" t="s">
        <v>39</v>
      </c>
      <c r="E345" s="25"/>
      <c r="F345" s="21">
        <f>SUM(F346,F362)</f>
        <v>1437.2</v>
      </c>
    </row>
    <row r="346" spans="1:11" ht="15.75" x14ac:dyDescent="0.25">
      <c r="A346" s="87" t="s">
        <v>472</v>
      </c>
      <c r="B346" s="22" t="s">
        <v>255</v>
      </c>
      <c r="C346" s="25" t="s">
        <v>265</v>
      </c>
      <c r="D346" s="4" t="s">
        <v>91</v>
      </c>
      <c r="E346" s="25"/>
      <c r="F346" s="21">
        <f>SUM(F347,F350,F353,F356,F359,)</f>
        <v>1376.8</v>
      </c>
    </row>
    <row r="347" spans="1:11" s="54" customFormat="1" ht="31.5" x14ac:dyDescent="0.25">
      <c r="A347" s="88" t="s">
        <v>382</v>
      </c>
      <c r="B347" s="22" t="s">
        <v>255</v>
      </c>
      <c r="C347" s="25" t="s">
        <v>265</v>
      </c>
      <c r="D347" s="4" t="s">
        <v>92</v>
      </c>
      <c r="E347" s="25"/>
      <c r="F347" s="21">
        <f>SUM(F348)</f>
        <v>20</v>
      </c>
    </row>
    <row r="348" spans="1:11" s="54" customFormat="1" ht="31.5" x14ac:dyDescent="0.25">
      <c r="A348" s="88" t="s">
        <v>330</v>
      </c>
      <c r="B348" s="22" t="s">
        <v>255</v>
      </c>
      <c r="C348" s="25" t="s">
        <v>265</v>
      </c>
      <c r="D348" s="4" t="s">
        <v>92</v>
      </c>
      <c r="E348" s="25">
        <v>200</v>
      </c>
      <c r="F348" s="21">
        <f>SUM(F349)</f>
        <v>20</v>
      </c>
    </row>
    <row r="349" spans="1:11" s="54" customFormat="1" ht="31.5" x14ac:dyDescent="0.25">
      <c r="A349" s="88" t="s">
        <v>237</v>
      </c>
      <c r="B349" s="22" t="s">
        <v>255</v>
      </c>
      <c r="C349" s="25" t="s">
        <v>265</v>
      </c>
      <c r="D349" s="4" t="s">
        <v>92</v>
      </c>
      <c r="E349" s="25">
        <v>240</v>
      </c>
      <c r="F349" s="21">
        <v>20</v>
      </c>
    </row>
    <row r="350" spans="1:11" s="54" customFormat="1" ht="15.75" x14ac:dyDescent="0.25">
      <c r="A350" s="88" t="s">
        <v>383</v>
      </c>
      <c r="B350" s="22" t="s">
        <v>255</v>
      </c>
      <c r="C350" s="25" t="s">
        <v>265</v>
      </c>
      <c r="D350" s="4" t="s">
        <v>491</v>
      </c>
      <c r="E350" s="25"/>
      <c r="F350" s="21">
        <f>SUM(F351)</f>
        <v>90</v>
      </c>
    </row>
    <row r="351" spans="1:11" s="54" customFormat="1" ht="31.5" x14ac:dyDescent="0.25">
      <c r="A351" s="88" t="s">
        <v>330</v>
      </c>
      <c r="B351" s="22" t="s">
        <v>255</v>
      </c>
      <c r="C351" s="25" t="s">
        <v>265</v>
      </c>
      <c r="D351" s="4" t="s">
        <v>491</v>
      </c>
      <c r="E351" s="25">
        <v>200</v>
      </c>
      <c r="F351" s="21">
        <f>SUM(F352)</f>
        <v>90</v>
      </c>
    </row>
    <row r="352" spans="1:11" s="54" customFormat="1" ht="31.5" x14ac:dyDescent="0.25">
      <c r="A352" s="88" t="s">
        <v>237</v>
      </c>
      <c r="B352" s="22" t="s">
        <v>255</v>
      </c>
      <c r="C352" s="25" t="s">
        <v>265</v>
      </c>
      <c r="D352" s="4" t="s">
        <v>491</v>
      </c>
      <c r="E352" s="25">
        <v>240</v>
      </c>
      <c r="F352" s="21">
        <v>90</v>
      </c>
    </row>
    <row r="353" spans="1:6" s="54" customFormat="1" ht="47.25" x14ac:dyDescent="0.25">
      <c r="A353" s="88" t="s">
        <v>384</v>
      </c>
      <c r="B353" s="22" t="s">
        <v>255</v>
      </c>
      <c r="C353" s="25" t="s">
        <v>265</v>
      </c>
      <c r="D353" s="4" t="s">
        <v>492</v>
      </c>
      <c r="E353" s="25"/>
      <c r="F353" s="21">
        <f>SUM(F354)</f>
        <v>760.8</v>
      </c>
    </row>
    <row r="354" spans="1:6" s="54" customFormat="1" ht="31.5" x14ac:dyDescent="0.25">
      <c r="A354" s="88" t="s">
        <v>330</v>
      </c>
      <c r="B354" s="22" t="s">
        <v>255</v>
      </c>
      <c r="C354" s="25" t="s">
        <v>265</v>
      </c>
      <c r="D354" s="4" t="s">
        <v>492</v>
      </c>
      <c r="E354" s="25">
        <v>200</v>
      </c>
      <c r="F354" s="21">
        <f>SUM(F355)</f>
        <v>760.8</v>
      </c>
    </row>
    <row r="355" spans="1:6" s="54" customFormat="1" ht="31.5" x14ac:dyDescent="0.25">
      <c r="A355" s="88" t="s">
        <v>237</v>
      </c>
      <c r="B355" s="22" t="s">
        <v>255</v>
      </c>
      <c r="C355" s="25" t="s">
        <v>265</v>
      </c>
      <c r="D355" s="4" t="s">
        <v>492</v>
      </c>
      <c r="E355" s="25">
        <v>240</v>
      </c>
      <c r="F355" s="21">
        <v>760.8</v>
      </c>
    </row>
    <row r="356" spans="1:6" s="54" customFormat="1" ht="47.25" x14ac:dyDescent="0.25">
      <c r="A356" s="88" t="s">
        <v>385</v>
      </c>
      <c r="B356" s="22" t="s">
        <v>255</v>
      </c>
      <c r="C356" s="25" t="s">
        <v>265</v>
      </c>
      <c r="D356" s="4" t="s">
        <v>497</v>
      </c>
      <c r="E356" s="25"/>
      <c r="F356" s="21">
        <f>SUM(F357)</f>
        <v>377</v>
      </c>
    </row>
    <row r="357" spans="1:6" s="54" customFormat="1" ht="31.5" x14ac:dyDescent="0.25">
      <c r="A357" s="88" t="s">
        <v>330</v>
      </c>
      <c r="B357" s="22" t="s">
        <v>255</v>
      </c>
      <c r="C357" s="25" t="s">
        <v>265</v>
      </c>
      <c r="D357" s="4" t="s">
        <v>497</v>
      </c>
      <c r="E357" s="25">
        <v>200</v>
      </c>
      <c r="F357" s="21">
        <f>SUM(F358)</f>
        <v>377</v>
      </c>
    </row>
    <row r="358" spans="1:6" s="54" customFormat="1" ht="31.5" x14ac:dyDescent="0.25">
      <c r="A358" s="88" t="s">
        <v>237</v>
      </c>
      <c r="B358" s="22" t="s">
        <v>255</v>
      </c>
      <c r="C358" s="25" t="s">
        <v>265</v>
      </c>
      <c r="D358" s="4" t="s">
        <v>497</v>
      </c>
      <c r="E358" s="25">
        <v>240</v>
      </c>
      <c r="F358" s="21">
        <v>377</v>
      </c>
    </row>
    <row r="359" spans="1:6" s="54" customFormat="1" ht="47.25" x14ac:dyDescent="0.25">
      <c r="A359" s="88" t="s">
        <v>386</v>
      </c>
      <c r="B359" s="22" t="s">
        <v>255</v>
      </c>
      <c r="C359" s="25" t="s">
        <v>265</v>
      </c>
      <c r="D359" s="4" t="s">
        <v>483</v>
      </c>
      <c r="E359" s="25"/>
      <c r="F359" s="21">
        <f>SUM(F360)</f>
        <v>129</v>
      </c>
    </row>
    <row r="360" spans="1:6" s="54" customFormat="1" ht="31.5" x14ac:dyDescent="0.25">
      <c r="A360" s="88" t="s">
        <v>330</v>
      </c>
      <c r="B360" s="22" t="s">
        <v>255</v>
      </c>
      <c r="C360" s="25" t="s">
        <v>265</v>
      </c>
      <c r="D360" s="4" t="s">
        <v>483</v>
      </c>
      <c r="E360" s="25">
        <v>200</v>
      </c>
      <c r="F360" s="21">
        <f>SUM(F361)</f>
        <v>129</v>
      </c>
    </row>
    <row r="361" spans="1:6" s="54" customFormat="1" ht="31.5" x14ac:dyDescent="0.25">
      <c r="A361" s="88" t="s">
        <v>237</v>
      </c>
      <c r="B361" s="22" t="s">
        <v>255</v>
      </c>
      <c r="C361" s="25" t="s">
        <v>265</v>
      </c>
      <c r="D361" s="4" t="s">
        <v>483</v>
      </c>
      <c r="E361" s="25">
        <v>240</v>
      </c>
      <c r="F361" s="21">
        <v>129</v>
      </c>
    </row>
    <row r="362" spans="1:6" s="54" customFormat="1" ht="63" x14ac:dyDescent="0.25">
      <c r="A362" s="92" t="s">
        <v>493</v>
      </c>
      <c r="B362" s="22" t="s">
        <v>255</v>
      </c>
      <c r="C362" s="25" t="s">
        <v>265</v>
      </c>
      <c r="D362" s="4" t="s">
        <v>473</v>
      </c>
      <c r="E362" s="25"/>
      <c r="F362" s="21">
        <f t="shared" ref="F362:F363" si="8">SUM(F363)</f>
        <v>60.4</v>
      </c>
    </row>
    <row r="363" spans="1:6" s="54" customFormat="1" ht="63" x14ac:dyDescent="0.25">
      <c r="A363" s="92" t="s">
        <v>494</v>
      </c>
      <c r="B363" s="22" t="s">
        <v>255</v>
      </c>
      <c r="C363" s="25" t="s">
        <v>265</v>
      </c>
      <c r="D363" s="4" t="s">
        <v>474</v>
      </c>
      <c r="E363" s="25"/>
      <c r="F363" s="21">
        <f t="shared" si="8"/>
        <v>60.4</v>
      </c>
    </row>
    <row r="364" spans="1:6" s="54" customFormat="1" ht="31.5" x14ac:dyDescent="0.25">
      <c r="A364" s="88" t="s">
        <v>330</v>
      </c>
      <c r="B364" s="22" t="s">
        <v>255</v>
      </c>
      <c r="C364" s="25" t="s">
        <v>265</v>
      </c>
      <c r="D364" s="4" t="s">
        <v>474</v>
      </c>
      <c r="E364" s="25">
        <v>200</v>
      </c>
      <c r="F364" s="21">
        <f>SUM(F365)</f>
        <v>60.4</v>
      </c>
    </row>
    <row r="365" spans="1:6" s="54" customFormat="1" ht="31.5" x14ac:dyDescent="0.25">
      <c r="A365" s="88" t="s">
        <v>237</v>
      </c>
      <c r="B365" s="22" t="s">
        <v>255</v>
      </c>
      <c r="C365" s="25" t="s">
        <v>265</v>
      </c>
      <c r="D365" s="4" t="s">
        <v>474</v>
      </c>
      <c r="E365" s="25">
        <v>240</v>
      </c>
      <c r="F365" s="21">
        <v>60.4</v>
      </c>
    </row>
    <row r="366" spans="1:6" s="54" customFormat="1" ht="15.75" x14ac:dyDescent="0.25">
      <c r="A366" s="88"/>
      <c r="B366" s="22"/>
      <c r="C366" s="25"/>
      <c r="D366" s="4"/>
      <c r="E366" s="25"/>
      <c r="F366" s="21"/>
    </row>
    <row r="367" spans="1:6" ht="15.75" x14ac:dyDescent="0.25">
      <c r="A367" s="96" t="s">
        <v>266</v>
      </c>
      <c r="B367" s="67" t="s">
        <v>236</v>
      </c>
      <c r="C367" s="67"/>
      <c r="D367" s="48"/>
      <c r="E367" s="48"/>
      <c r="F367" s="68">
        <f>SUM(F368,F378,F455,F487)</f>
        <v>155638.96000000002</v>
      </c>
    </row>
    <row r="368" spans="1:6" s="54" customFormat="1" ht="15.75" x14ac:dyDescent="0.25">
      <c r="A368" s="87" t="s">
        <v>505</v>
      </c>
      <c r="B368" s="22" t="s">
        <v>236</v>
      </c>
      <c r="C368" s="22" t="s">
        <v>274</v>
      </c>
      <c r="D368" s="48"/>
      <c r="E368" s="48"/>
      <c r="F368" s="21">
        <f t="shared" ref="F368:F370" si="9">SUM(F369)</f>
        <v>1645</v>
      </c>
    </row>
    <row r="369" spans="1:6" s="54" customFormat="1" ht="31.5" x14ac:dyDescent="0.25">
      <c r="A369" s="87" t="s">
        <v>337</v>
      </c>
      <c r="B369" s="22" t="s">
        <v>236</v>
      </c>
      <c r="C369" s="22" t="s">
        <v>274</v>
      </c>
      <c r="D369" s="4" t="s">
        <v>47</v>
      </c>
      <c r="E369" s="48"/>
      <c r="F369" s="21">
        <f t="shared" si="9"/>
        <v>1645</v>
      </c>
    </row>
    <row r="370" spans="1:6" s="54" customFormat="1" ht="31.5" x14ac:dyDescent="0.25">
      <c r="A370" s="88" t="s">
        <v>589</v>
      </c>
      <c r="B370" s="22" t="s">
        <v>236</v>
      </c>
      <c r="C370" s="22" t="s">
        <v>274</v>
      </c>
      <c r="D370" s="4" t="s">
        <v>590</v>
      </c>
      <c r="E370" s="48"/>
      <c r="F370" s="21">
        <f t="shared" si="9"/>
        <v>1645</v>
      </c>
    </row>
    <row r="371" spans="1:6" s="54" customFormat="1" ht="47.25" x14ac:dyDescent="0.25">
      <c r="A371" s="87" t="s">
        <v>504</v>
      </c>
      <c r="B371" s="22" t="s">
        <v>236</v>
      </c>
      <c r="C371" s="22" t="s">
        <v>274</v>
      </c>
      <c r="D371" s="4" t="s">
        <v>591</v>
      </c>
      <c r="E371" s="48"/>
      <c r="F371" s="21">
        <f>SUM(F372,F375)</f>
        <v>1645</v>
      </c>
    </row>
    <row r="372" spans="1:6" s="54" customFormat="1" ht="63" x14ac:dyDescent="0.25">
      <c r="A372" s="88" t="s">
        <v>233</v>
      </c>
      <c r="B372" s="22" t="s">
        <v>236</v>
      </c>
      <c r="C372" s="22" t="s">
        <v>274</v>
      </c>
      <c r="D372" s="4" t="s">
        <v>591</v>
      </c>
      <c r="E372" s="25">
        <v>100</v>
      </c>
      <c r="F372" s="21">
        <f t="shared" ref="F372" si="10">SUM(F373)</f>
        <v>387.9</v>
      </c>
    </row>
    <row r="373" spans="1:6" s="54" customFormat="1" ht="31.5" x14ac:dyDescent="0.25">
      <c r="A373" s="88" t="s">
        <v>234</v>
      </c>
      <c r="B373" s="22" t="s">
        <v>236</v>
      </c>
      <c r="C373" s="22" t="s">
        <v>274</v>
      </c>
      <c r="D373" s="4" t="s">
        <v>591</v>
      </c>
      <c r="E373" s="25">
        <v>120</v>
      </c>
      <c r="F373" s="21">
        <v>387.9</v>
      </c>
    </row>
    <row r="374" spans="1:6" s="54" customFormat="1" ht="15.75" x14ac:dyDescent="0.25">
      <c r="A374" s="89" t="s">
        <v>240</v>
      </c>
      <c r="B374" s="22" t="s">
        <v>236</v>
      </c>
      <c r="C374" s="22" t="s">
        <v>274</v>
      </c>
      <c r="D374" s="4" t="s">
        <v>591</v>
      </c>
      <c r="E374" s="25">
        <v>120</v>
      </c>
      <c r="F374" s="21">
        <v>387.9</v>
      </c>
    </row>
    <row r="375" spans="1:6" s="54" customFormat="1" ht="31.5" x14ac:dyDescent="0.25">
      <c r="A375" s="88" t="s">
        <v>330</v>
      </c>
      <c r="B375" s="22" t="s">
        <v>236</v>
      </c>
      <c r="C375" s="22" t="s">
        <v>274</v>
      </c>
      <c r="D375" s="4" t="s">
        <v>591</v>
      </c>
      <c r="E375" s="25">
        <v>200</v>
      </c>
      <c r="F375" s="21">
        <f t="shared" ref="F375" si="11">SUM(F376)</f>
        <v>1257.0999999999999</v>
      </c>
    </row>
    <row r="376" spans="1:6" s="54" customFormat="1" ht="31.5" x14ac:dyDescent="0.25">
      <c r="A376" s="88" t="s">
        <v>237</v>
      </c>
      <c r="B376" s="22" t="s">
        <v>236</v>
      </c>
      <c r="C376" s="22" t="s">
        <v>274</v>
      </c>
      <c r="D376" s="4" t="s">
        <v>591</v>
      </c>
      <c r="E376" s="25">
        <v>240</v>
      </c>
      <c r="F376" s="21">
        <v>1257.0999999999999</v>
      </c>
    </row>
    <row r="377" spans="1:6" s="54" customFormat="1" ht="15.75" x14ac:dyDescent="0.25">
      <c r="A377" s="89" t="s">
        <v>240</v>
      </c>
      <c r="B377" s="22" t="s">
        <v>236</v>
      </c>
      <c r="C377" s="22" t="s">
        <v>274</v>
      </c>
      <c r="D377" s="4" t="s">
        <v>591</v>
      </c>
      <c r="E377" s="25">
        <v>240</v>
      </c>
      <c r="F377" s="21">
        <v>1257.0999999999999</v>
      </c>
    </row>
    <row r="378" spans="1:6" ht="19.5" customHeight="1" x14ac:dyDescent="0.25">
      <c r="A378" s="89" t="s">
        <v>267</v>
      </c>
      <c r="B378" s="22" t="s">
        <v>236</v>
      </c>
      <c r="C378" s="22" t="s">
        <v>263</v>
      </c>
      <c r="D378" s="23"/>
      <c r="E378" s="27"/>
      <c r="F378" s="21">
        <f>SUM(F379,F385,F443,F449,)</f>
        <v>131794.64000000001</v>
      </c>
    </row>
    <row r="379" spans="1:6" s="54" customFormat="1" ht="31.5" x14ac:dyDescent="0.25">
      <c r="A379" s="87" t="s">
        <v>335</v>
      </c>
      <c r="B379" s="22" t="s">
        <v>236</v>
      </c>
      <c r="C379" s="22" t="s">
        <v>263</v>
      </c>
      <c r="D379" s="4" t="s">
        <v>35</v>
      </c>
      <c r="E379" s="27"/>
      <c r="F379" s="21">
        <f>SUM(F380)</f>
        <v>4820</v>
      </c>
    </row>
    <row r="380" spans="1:6" s="54" customFormat="1" ht="31.5" x14ac:dyDescent="0.25">
      <c r="A380" s="94" t="s">
        <v>511</v>
      </c>
      <c r="B380" s="22" t="s">
        <v>236</v>
      </c>
      <c r="C380" s="22" t="s">
        <v>263</v>
      </c>
      <c r="D380" s="53" t="s">
        <v>36</v>
      </c>
      <c r="E380" s="27"/>
      <c r="F380" s="21">
        <f>SUM(F381)</f>
        <v>4820</v>
      </c>
    </row>
    <row r="381" spans="1:6" s="54" customFormat="1" ht="47.25" x14ac:dyDescent="0.25">
      <c r="A381" s="87" t="s">
        <v>568</v>
      </c>
      <c r="B381" s="22" t="s">
        <v>236</v>
      </c>
      <c r="C381" s="22" t="s">
        <v>263</v>
      </c>
      <c r="D381" s="53" t="s">
        <v>75</v>
      </c>
      <c r="E381" s="27"/>
      <c r="F381" s="21">
        <f>SUM(F382)</f>
        <v>4820</v>
      </c>
    </row>
    <row r="382" spans="1:6" s="54" customFormat="1" ht="47.25" x14ac:dyDescent="0.25">
      <c r="A382" s="94" t="s">
        <v>463</v>
      </c>
      <c r="B382" s="22" t="s">
        <v>236</v>
      </c>
      <c r="C382" s="22" t="s">
        <v>263</v>
      </c>
      <c r="D382" s="53" t="s">
        <v>80</v>
      </c>
      <c r="E382" s="25"/>
      <c r="F382" s="21">
        <f>SUM(F383)</f>
        <v>4820</v>
      </c>
    </row>
    <row r="383" spans="1:6" s="54" customFormat="1" ht="31.5" x14ac:dyDescent="0.25">
      <c r="A383" s="88" t="s">
        <v>464</v>
      </c>
      <c r="B383" s="22" t="s">
        <v>236</v>
      </c>
      <c r="C383" s="22" t="s">
        <v>263</v>
      </c>
      <c r="D383" s="53" t="s">
        <v>80</v>
      </c>
      <c r="E383" s="25">
        <v>200</v>
      </c>
      <c r="F383" s="21">
        <f>SUM(F384)</f>
        <v>4820</v>
      </c>
    </row>
    <row r="384" spans="1:6" s="54" customFormat="1" ht="31.5" x14ac:dyDescent="0.25">
      <c r="A384" s="88" t="s">
        <v>237</v>
      </c>
      <c r="B384" s="22" t="s">
        <v>236</v>
      </c>
      <c r="C384" s="22" t="s">
        <v>263</v>
      </c>
      <c r="D384" s="53" t="s">
        <v>80</v>
      </c>
      <c r="E384" s="25">
        <v>240</v>
      </c>
      <c r="F384" s="21">
        <v>4820</v>
      </c>
    </row>
    <row r="385" spans="1:6" ht="31.5" x14ac:dyDescent="0.25">
      <c r="A385" s="87" t="s">
        <v>389</v>
      </c>
      <c r="B385" s="22" t="s">
        <v>236</v>
      </c>
      <c r="C385" s="22" t="s">
        <v>263</v>
      </c>
      <c r="D385" s="4" t="s">
        <v>48</v>
      </c>
      <c r="E385" s="27"/>
      <c r="F385" s="21">
        <f>SUM(F386,F397,F412)</f>
        <v>121032.79000000001</v>
      </c>
    </row>
    <row r="386" spans="1:6" ht="15.75" x14ac:dyDescent="0.25">
      <c r="A386" s="87" t="s">
        <v>439</v>
      </c>
      <c r="B386" s="22" t="s">
        <v>236</v>
      </c>
      <c r="C386" s="22" t="s">
        <v>263</v>
      </c>
      <c r="D386" s="53" t="s">
        <v>442</v>
      </c>
      <c r="E386" s="27"/>
      <c r="F386" s="21">
        <f>SUM(F387)</f>
        <v>2900</v>
      </c>
    </row>
    <row r="387" spans="1:6" ht="15.75" x14ac:dyDescent="0.25">
      <c r="A387" s="88" t="s">
        <v>655</v>
      </c>
      <c r="B387" s="22" t="s">
        <v>236</v>
      </c>
      <c r="C387" s="22" t="s">
        <v>263</v>
      </c>
      <c r="D387" s="53" t="s">
        <v>443</v>
      </c>
      <c r="E387" s="27"/>
      <c r="F387" s="21">
        <f>SUM(F388,F391,F394)</f>
        <v>2900</v>
      </c>
    </row>
    <row r="388" spans="1:6" ht="15.75" x14ac:dyDescent="0.25">
      <c r="A388" s="88" t="s">
        <v>268</v>
      </c>
      <c r="B388" s="22" t="s">
        <v>236</v>
      </c>
      <c r="C388" s="22" t="s">
        <v>263</v>
      </c>
      <c r="D388" s="53" t="s">
        <v>444</v>
      </c>
      <c r="E388" s="25"/>
      <c r="F388" s="21">
        <f>SUM(F389)</f>
        <v>150</v>
      </c>
    </row>
    <row r="389" spans="1:6" ht="31.5" x14ac:dyDescent="0.25">
      <c r="A389" s="88" t="s">
        <v>330</v>
      </c>
      <c r="B389" s="22" t="s">
        <v>236</v>
      </c>
      <c r="C389" s="22" t="s">
        <v>263</v>
      </c>
      <c r="D389" s="53" t="s">
        <v>444</v>
      </c>
      <c r="E389" s="25">
        <v>200</v>
      </c>
      <c r="F389" s="21">
        <f>SUM(F390)</f>
        <v>150</v>
      </c>
    </row>
    <row r="390" spans="1:6" ht="31.5" x14ac:dyDescent="0.25">
      <c r="A390" s="88" t="s">
        <v>237</v>
      </c>
      <c r="B390" s="22" t="s">
        <v>236</v>
      </c>
      <c r="C390" s="22" t="s">
        <v>263</v>
      </c>
      <c r="D390" s="53" t="s">
        <v>444</v>
      </c>
      <c r="E390" s="25">
        <v>240</v>
      </c>
      <c r="F390" s="21">
        <v>150</v>
      </c>
    </row>
    <row r="391" spans="1:6" ht="15.75" x14ac:dyDescent="0.25">
      <c r="A391" s="88" t="s">
        <v>270</v>
      </c>
      <c r="B391" s="22" t="s">
        <v>236</v>
      </c>
      <c r="C391" s="22" t="s">
        <v>263</v>
      </c>
      <c r="D391" s="53" t="s">
        <v>445</v>
      </c>
      <c r="E391" s="25"/>
      <c r="F391" s="21">
        <f>SUM(F392)</f>
        <v>1550</v>
      </c>
    </row>
    <row r="392" spans="1:6" ht="31.5" x14ac:dyDescent="0.25">
      <c r="A392" s="88" t="s">
        <v>330</v>
      </c>
      <c r="B392" s="22" t="s">
        <v>236</v>
      </c>
      <c r="C392" s="22" t="s">
        <v>263</v>
      </c>
      <c r="D392" s="53" t="s">
        <v>445</v>
      </c>
      <c r="E392" s="25">
        <v>200</v>
      </c>
      <c r="F392" s="21">
        <f>SUM(F393)</f>
        <v>1550</v>
      </c>
    </row>
    <row r="393" spans="1:6" ht="31.5" x14ac:dyDescent="0.25">
      <c r="A393" s="88" t="s">
        <v>237</v>
      </c>
      <c r="B393" s="22" t="s">
        <v>236</v>
      </c>
      <c r="C393" s="22" t="s">
        <v>263</v>
      </c>
      <c r="D393" s="53" t="s">
        <v>445</v>
      </c>
      <c r="E393" s="25">
        <v>240</v>
      </c>
      <c r="F393" s="21">
        <v>1550</v>
      </c>
    </row>
    <row r="394" spans="1:6" s="54" customFormat="1" ht="31.5" x14ac:dyDescent="0.25">
      <c r="A394" s="85" t="s">
        <v>789</v>
      </c>
      <c r="B394" s="22" t="s">
        <v>236</v>
      </c>
      <c r="C394" s="22" t="s">
        <v>263</v>
      </c>
      <c r="D394" s="53" t="s">
        <v>786</v>
      </c>
      <c r="E394" s="25"/>
      <c r="F394" s="21">
        <f>SUM(F395)</f>
        <v>1200</v>
      </c>
    </row>
    <row r="395" spans="1:6" s="54" customFormat="1" ht="31.5" x14ac:dyDescent="0.25">
      <c r="A395" s="88" t="s">
        <v>330</v>
      </c>
      <c r="B395" s="22" t="s">
        <v>236</v>
      </c>
      <c r="C395" s="22" t="s">
        <v>263</v>
      </c>
      <c r="D395" s="53" t="s">
        <v>786</v>
      </c>
      <c r="E395" s="25">
        <v>200</v>
      </c>
      <c r="F395" s="21">
        <f>SUM(F396)</f>
        <v>1200</v>
      </c>
    </row>
    <row r="396" spans="1:6" s="54" customFormat="1" ht="31.5" x14ac:dyDescent="0.25">
      <c r="A396" s="88" t="s">
        <v>237</v>
      </c>
      <c r="B396" s="22" t="s">
        <v>236</v>
      </c>
      <c r="C396" s="22" t="s">
        <v>263</v>
      </c>
      <c r="D396" s="53" t="s">
        <v>786</v>
      </c>
      <c r="E396" s="25">
        <v>240</v>
      </c>
      <c r="F396" s="21">
        <v>1200</v>
      </c>
    </row>
    <row r="397" spans="1:6" ht="15.75" x14ac:dyDescent="0.25">
      <c r="A397" s="87" t="s">
        <v>440</v>
      </c>
      <c r="B397" s="22" t="s">
        <v>236</v>
      </c>
      <c r="C397" s="22" t="s">
        <v>263</v>
      </c>
      <c r="D397" s="53" t="s">
        <v>446</v>
      </c>
      <c r="E397" s="25"/>
      <c r="F397" s="21">
        <f>SUM(F398)</f>
        <v>70274.8</v>
      </c>
    </row>
    <row r="398" spans="1:6" ht="31.5" x14ac:dyDescent="0.25">
      <c r="A398" s="88" t="s">
        <v>503</v>
      </c>
      <c r="B398" s="22" t="s">
        <v>236</v>
      </c>
      <c r="C398" s="22" t="s">
        <v>263</v>
      </c>
      <c r="D398" s="53" t="s">
        <v>447</v>
      </c>
      <c r="E398" s="27"/>
      <c r="F398" s="21">
        <f>SUM(F399,F402,F405)</f>
        <v>70274.8</v>
      </c>
    </row>
    <row r="399" spans="1:6" s="54" customFormat="1" ht="15.75" x14ac:dyDescent="0.25">
      <c r="A399" s="88" t="s">
        <v>465</v>
      </c>
      <c r="B399" s="22" t="s">
        <v>236</v>
      </c>
      <c r="C399" s="22" t="s">
        <v>263</v>
      </c>
      <c r="D399" s="53" t="s">
        <v>466</v>
      </c>
      <c r="E399" s="27"/>
      <c r="F399" s="21">
        <f>SUM(F400)</f>
        <v>3500</v>
      </c>
    </row>
    <row r="400" spans="1:6" s="54" customFormat="1" ht="31.5" x14ac:dyDescent="0.25">
      <c r="A400" s="88" t="s">
        <v>330</v>
      </c>
      <c r="B400" s="22" t="s">
        <v>236</v>
      </c>
      <c r="C400" s="22" t="s">
        <v>263</v>
      </c>
      <c r="D400" s="53" t="s">
        <v>466</v>
      </c>
      <c r="E400" s="25">
        <v>200</v>
      </c>
      <c r="F400" s="21">
        <f>SUM(F401)</f>
        <v>3500</v>
      </c>
    </row>
    <row r="401" spans="1:6" s="54" customFormat="1" ht="31.5" x14ac:dyDescent="0.25">
      <c r="A401" s="88" t="s">
        <v>237</v>
      </c>
      <c r="B401" s="22" t="s">
        <v>236</v>
      </c>
      <c r="C401" s="22" t="s">
        <v>263</v>
      </c>
      <c r="D401" s="53" t="s">
        <v>466</v>
      </c>
      <c r="E401" s="25">
        <v>240</v>
      </c>
      <c r="F401" s="21">
        <v>3500</v>
      </c>
    </row>
    <row r="402" spans="1:6" ht="31.5" x14ac:dyDescent="0.25">
      <c r="A402" s="88" t="s">
        <v>197</v>
      </c>
      <c r="B402" s="22" t="s">
        <v>236</v>
      </c>
      <c r="C402" s="22" t="s">
        <v>263</v>
      </c>
      <c r="D402" s="53" t="s">
        <v>448</v>
      </c>
      <c r="E402" s="27"/>
      <c r="F402" s="21">
        <f>SUM(F403)</f>
        <v>50582.1</v>
      </c>
    </row>
    <row r="403" spans="1:6" ht="31.5" x14ac:dyDescent="0.25">
      <c r="A403" s="88" t="s">
        <v>330</v>
      </c>
      <c r="B403" s="22" t="s">
        <v>236</v>
      </c>
      <c r="C403" s="22" t="s">
        <v>263</v>
      </c>
      <c r="D403" s="53" t="s">
        <v>448</v>
      </c>
      <c r="E403" s="25">
        <v>200</v>
      </c>
      <c r="F403" s="21">
        <f>SUM(F404)</f>
        <v>50582.1</v>
      </c>
    </row>
    <row r="404" spans="1:6" ht="31.5" x14ac:dyDescent="0.25">
      <c r="A404" s="88" t="s">
        <v>237</v>
      </c>
      <c r="B404" s="22" t="s">
        <v>236</v>
      </c>
      <c r="C404" s="22" t="s">
        <v>263</v>
      </c>
      <c r="D404" s="53" t="s">
        <v>448</v>
      </c>
      <c r="E404" s="25">
        <v>240</v>
      </c>
      <c r="F404" s="21">
        <v>50582.1</v>
      </c>
    </row>
    <row r="405" spans="1:6" ht="31.5" x14ac:dyDescent="0.25">
      <c r="A405" s="93" t="s">
        <v>271</v>
      </c>
      <c r="B405" s="22" t="s">
        <v>236</v>
      </c>
      <c r="C405" s="22" t="s">
        <v>263</v>
      </c>
      <c r="D405" s="53" t="s">
        <v>449</v>
      </c>
      <c r="E405" s="23"/>
      <c r="F405" s="21">
        <f>SUM(F406,F408,F410)</f>
        <v>16192.7</v>
      </c>
    </row>
    <row r="406" spans="1:6" ht="63" x14ac:dyDescent="0.25">
      <c r="A406" s="88" t="s">
        <v>233</v>
      </c>
      <c r="B406" s="22" t="s">
        <v>236</v>
      </c>
      <c r="C406" s="22" t="s">
        <v>263</v>
      </c>
      <c r="D406" s="53" t="s">
        <v>449</v>
      </c>
      <c r="E406" s="25">
        <v>100</v>
      </c>
      <c r="F406" s="21">
        <f>SUM(F407)</f>
        <v>10181.6</v>
      </c>
    </row>
    <row r="407" spans="1:6" ht="15.75" x14ac:dyDescent="0.25">
      <c r="A407" s="88" t="s">
        <v>249</v>
      </c>
      <c r="B407" s="22" t="s">
        <v>236</v>
      </c>
      <c r="C407" s="22" t="s">
        <v>263</v>
      </c>
      <c r="D407" s="53" t="s">
        <v>449</v>
      </c>
      <c r="E407" s="25">
        <v>110</v>
      </c>
      <c r="F407" s="21">
        <v>10181.6</v>
      </c>
    </row>
    <row r="408" spans="1:6" ht="31.5" x14ac:dyDescent="0.25">
      <c r="A408" s="88" t="s">
        <v>330</v>
      </c>
      <c r="B408" s="22" t="s">
        <v>236</v>
      </c>
      <c r="C408" s="22" t="s">
        <v>263</v>
      </c>
      <c r="D408" s="53" t="s">
        <v>449</v>
      </c>
      <c r="E408" s="25">
        <v>200</v>
      </c>
      <c r="F408" s="21">
        <f>SUM(F409)</f>
        <v>5831.1</v>
      </c>
    </row>
    <row r="409" spans="1:6" ht="31.5" x14ac:dyDescent="0.25">
      <c r="A409" s="88" t="s">
        <v>237</v>
      </c>
      <c r="B409" s="22" t="s">
        <v>236</v>
      </c>
      <c r="C409" s="22" t="s">
        <v>263</v>
      </c>
      <c r="D409" s="53" t="s">
        <v>449</v>
      </c>
      <c r="E409" s="25">
        <v>240</v>
      </c>
      <c r="F409" s="21">
        <v>5831.1</v>
      </c>
    </row>
    <row r="410" spans="1:6" s="54" customFormat="1" ht="15.75" x14ac:dyDescent="0.25">
      <c r="A410" s="97" t="s">
        <v>238</v>
      </c>
      <c r="B410" s="22" t="s">
        <v>236</v>
      </c>
      <c r="C410" s="22" t="s">
        <v>263</v>
      </c>
      <c r="D410" s="53" t="s">
        <v>449</v>
      </c>
      <c r="E410" s="25">
        <v>800</v>
      </c>
      <c r="F410" s="21">
        <f>SUM(F411)</f>
        <v>180</v>
      </c>
    </row>
    <row r="411" spans="1:6" s="54" customFormat="1" ht="15.75" x14ac:dyDescent="0.25">
      <c r="A411" s="97" t="s">
        <v>239</v>
      </c>
      <c r="B411" s="22" t="s">
        <v>236</v>
      </c>
      <c r="C411" s="22" t="s">
        <v>263</v>
      </c>
      <c r="D411" s="53" t="s">
        <v>449</v>
      </c>
      <c r="E411" s="25">
        <v>850</v>
      </c>
      <c r="F411" s="21">
        <v>180</v>
      </c>
    </row>
    <row r="412" spans="1:6" ht="15.75" x14ac:dyDescent="0.25">
      <c r="A412" s="87" t="s">
        <v>441</v>
      </c>
      <c r="B412" s="22" t="s">
        <v>236</v>
      </c>
      <c r="C412" s="22" t="s">
        <v>263</v>
      </c>
      <c r="D412" s="53" t="s">
        <v>450</v>
      </c>
      <c r="E412" s="9"/>
      <c r="F412" s="21">
        <f>SUM(F413,F429,F433)</f>
        <v>47857.99</v>
      </c>
    </row>
    <row r="413" spans="1:6" s="54" customFormat="1" ht="31.5" x14ac:dyDescent="0.25">
      <c r="A413" s="88" t="s">
        <v>656</v>
      </c>
      <c r="B413" s="22" t="s">
        <v>236</v>
      </c>
      <c r="C413" s="22" t="s">
        <v>263</v>
      </c>
      <c r="D413" s="53" t="s">
        <v>451</v>
      </c>
      <c r="E413" s="9"/>
      <c r="F413" s="21">
        <f>SUM(F414,F417,F420,F423,F426)</f>
        <v>31471.09</v>
      </c>
    </row>
    <row r="414" spans="1:6" s="54" customFormat="1" ht="15.75" x14ac:dyDescent="0.25">
      <c r="A414" s="94" t="s">
        <v>660</v>
      </c>
      <c r="B414" s="22" t="s">
        <v>236</v>
      </c>
      <c r="C414" s="22" t="s">
        <v>263</v>
      </c>
      <c r="D414" s="53" t="s">
        <v>661</v>
      </c>
      <c r="E414" s="25"/>
      <c r="F414" s="21">
        <f>SUM(F415)</f>
        <v>1000</v>
      </c>
    </row>
    <row r="415" spans="1:6" s="54" customFormat="1" ht="31.5" x14ac:dyDescent="0.25">
      <c r="A415" s="88" t="s">
        <v>330</v>
      </c>
      <c r="B415" s="22" t="s">
        <v>236</v>
      </c>
      <c r="C415" s="22" t="s">
        <v>263</v>
      </c>
      <c r="D415" s="53" t="s">
        <v>661</v>
      </c>
      <c r="E415" s="25">
        <v>200</v>
      </c>
      <c r="F415" s="21">
        <f>SUM(F416)</f>
        <v>1000</v>
      </c>
    </row>
    <row r="416" spans="1:6" s="54" customFormat="1" ht="31.5" x14ac:dyDescent="0.25">
      <c r="A416" s="88" t="s">
        <v>237</v>
      </c>
      <c r="B416" s="22" t="s">
        <v>236</v>
      </c>
      <c r="C416" s="22" t="s">
        <v>263</v>
      </c>
      <c r="D416" s="53" t="s">
        <v>661</v>
      </c>
      <c r="E416" s="25">
        <v>240</v>
      </c>
      <c r="F416" s="21">
        <v>1000</v>
      </c>
    </row>
    <row r="417" spans="1:6" s="54" customFormat="1" ht="47.25" x14ac:dyDescent="0.25">
      <c r="A417" s="88" t="s">
        <v>808</v>
      </c>
      <c r="B417" s="22" t="s">
        <v>236</v>
      </c>
      <c r="C417" s="22" t="s">
        <v>263</v>
      </c>
      <c r="D417" s="53" t="s">
        <v>698</v>
      </c>
      <c r="E417" s="25"/>
      <c r="F417" s="21">
        <f>SUM(F418)</f>
        <v>26975</v>
      </c>
    </row>
    <row r="418" spans="1:6" s="54" customFormat="1" ht="31.5" x14ac:dyDescent="0.25">
      <c r="A418" s="88" t="s">
        <v>330</v>
      </c>
      <c r="B418" s="22" t="s">
        <v>236</v>
      </c>
      <c r="C418" s="22" t="s">
        <v>263</v>
      </c>
      <c r="D418" s="53" t="s">
        <v>698</v>
      </c>
      <c r="E418" s="25">
        <v>200</v>
      </c>
      <c r="F418" s="21">
        <f>SUM(F419)</f>
        <v>26975</v>
      </c>
    </row>
    <row r="419" spans="1:6" s="54" customFormat="1" ht="31.5" x14ac:dyDescent="0.25">
      <c r="A419" s="88" t="s">
        <v>237</v>
      </c>
      <c r="B419" s="22" t="s">
        <v>236</v>
      </c>
      <c r="C419" s="22" t="s">
        <v>263</v>
      </c>
      <c r="D419" s="53" t="s">
        <v>698</v>
      </c>
      <c r="E419" s="25">
        <v>240</v>
      </c>
      <c r="F419" s="21">
        <v>26975</v>
      </c>
    </row>
    <row r="420" spans="1:6" s="54" customFormat="1" ht="47.25" x14ac:dyDescent="0.25">
      <c r="A420" s="94" t="s">
        <v>810</v>
      </c>
      <c r="B420" s="22" t="s">
        <v>236</v>
      </c>
      <c r="C420" s="22" t="s">
        <v>263</v>
      </c>
      <c r="D420" s="53" t="s">
        <v>531</v>
      </c>
      <c r="E420" s="25"/>
      <c r="F420" s="21">
        <f>SUM(F421)</f>
        <v>1937.9</v>
      </c>
    </row>
    <row r="421" spans="1:6" ht="31.5" x14ac:dyDescent="0.25">
      <c r="A421" s="88" t="s">
        <v>330</v>
      </c>
      <c r="B421" s="22" t="s">
        <v>236</v>
      </c>
      <c r="C421" s="22" t="s">
        <v>263</v>
      </c>
      <c r="D421" s="53" t="s">
        <v>531</v>
      </c>
      <c r="E421" s="25">
        <v>200</v>
      </c>
      <c r="F421" s="21">
        <f>SUM(F422)</f>
        <v>1937.9</v>
      </c>
    </row>
    <row r="422" spans="1:6" ht="31.5" x14ac:dyDescent="0.25">
      <c r="A422" s="88" t="s">
        <v>237</v>
      </c>
      <c r="B422" s="22" t="s">
        <v>236</v>
      </c>
      <c r="C422" s="22" t="s">
        <v>263</v>
      </c>
      <c r="D422" s="53" t="s">
        <v>531</v>
      </c>
      <c r="E422" s="25">
        <v>240</v>
      </c>
      <c r="F422" s="21">
        <v>1937.9</v>
      </c>
    </row>
    <row r="423" spans="1:6" s="54" customFormat="1" ht="118.5" customHeight="1" x14ac:dyDescent="0.25">
      <c r="A423" s="88" t="s">
        <v>835</v>
      </c>
      <c r="B423" s="22" t="s">
        <v>236</v>
      </c>
      <c r="C423" s="22" t="s">
        <v>263</v>
      </c>
      <c r="D423" s="53" t="s">
        <v>834</v>
      </c>
      <c r="E423" s="25"/>
      <c r="F423" s="21">
        <f>SUM(F424)</f>
        <v>200.5</v>
      </c>
    </row>
    <row r="424" spans="1:6" s="54" customFormat="1" ht="31.5" x14ac:dyDescent="0.25">
      <c r="A424" s="6" t="s">
        <v>330</v>
      </c>
      <c r="B424" s="22" t="s">
        <v>236</v>
      </c>
      <c r="C424" s="22" t="s">
        <v>263</v>
      </c>
      <c r="D424" s="53" t="s">
        <v>834</v>
      </c>
      <c r="E424" s="25">
        <v>200</v>
      </c>
      <c r="F424" s="21">
        <f>SUM(F425)</f>
        <v>200.5</v>
      </c>
    </row>
    <row r="425" spans="1:6" s="54" customFormat="1" ht="31.5" x14ac:dyDescent="0.25">
      <c r="A425" s="6" t="s">
        <v>237</v>
      </c>
      <c r="B425" s="22" t="s">
        <v>236</v>
      </c>
      <c r="C425" s="22" t="s">
        <v>263</v>
      </c>
      <c r="D425" s="53" t="s">
        <v>834</v>
      </c>
      <c r="E425" s="25">
        <v>240</v>
      </c>
      <c r="F425" s="21">
        <v>200.5</v>
      </c>
    </row>
    <row r="426" spans="1:6" s="54" customFormat="1" ht="15.75" x14ac:dyDescent="0.25">
      <c r="A426" s="6" t="s">
        <v>798</v>
      </c>
      <c r="B426" s="22" t="s">
        <v>236</v>
      </c>
      <c r="C426" s="22" t="s">
        <v>263</v>
      </c>
      <c r="D426" s="53" t="s">
        <v>799</v>
      </c>
      <c r="E426" s="25"/>
      <c r="F426" s="59">
        <f>SUM(F427)</f>
        <v>1357.69</v>
      </c>
    </row>
    <row r="427" spans="1:6" s="54" customFormat="1" ht="31.5" x14ac:dyDescent="0.25">
      <c r="A427" s="6" t="s">
        <v>330</v>
      </c>
      <c r="B427" s="22" t="s">
        <v>236</v>
      </c>
      <c r="C427" s="22" t="s">
        <v>263</v>
      </c>
      <c r="D427" s="53" t="s">
        <v>799</v>
      </c>
      <c r="E427" s="25">
        <v>200</v>
      </c>
      <c r="F427" s="21">
        <f>SUM(F428)</f>
        <v>1357.69</v>
      </c>
    </row>
    <row r="428" spans="1:6" s="54" customFormat="1" ht="31.5" x14ac:dyDescent="0.25">
      <c r="A428" s="6" t="s">
        <v>237</v>
      </c>
      <c r="B428" s="22" t="s">
        <v>236</v>
      </c>
      <c r="C428" s="22" t="s">
        <v>263</v>
      </c>
      <c r="D428" s="53" t="s">
        <v>799</v>
      </c>
      <c r="E428" s="25">
        <v>240</v>
      </c>
      <c r="F428" s="21">
        <v>1357.69</v>
      </c>
    </row>
    <row r="429" spans="1:6" s="54" customFormat="1" ht="15.75" x14ac:dyDescent="0.25">
      <c r="A429" s="88" t="s">
        <v>787</v>
      </c>
      <c r="B429" s="22" t="s">
        <v>236</v>
      </c>
      <c r="C429" s="22" t="s">
        <v>263</v>
      </c>
      <c r="D429" s="4" t="s">
        <v>757</v>
      </c>
      <c r="E429" s="25"/>
      <c r="F429" s="21">
        <f>SUM(F430)</f>
        <v>12000</v>
      </c>
    </row>
    <row r="430" spans="1:6" s="54" customFormat="1" ht="15.75" x14ac:dyDescent="0.25">
      <c r="A430" s="88" t="s">
        <v>758</v>
      </c>
      <c r="B430" s="22" t="s">
        <v>236</v>
      </c>
      <c r="C430" s="22" t="s">
        <v>263</v>
      </c>
      <c r="D430" s="4" t="s">
        <v>788</v>
      </c>
      <c r="E430" s="25"/>
      <c r="F430" s="21">
        <f>SUM(F431)</f>
        <v>12000</v>
      </c>
    </row>
    <row r="431" spans="1:6" s="54" customFormat="1" ht="31.5" x14ac:dyDescent="0.25">
      <c r="A431" s="88" t="s">
        <v>330</v>
      </c>
      <c r="B431" s="22" t="s">
        <v>236</v>
      </c>
      <c r="C431" s="22" t="s">
        <v>263</v>
      </c>
      <c r="D431" s="4" t="s">
        <v>788</v>
      </c>
      <c r="E431" s="25">
        <v>200</v>
      </c>
      <c r="F431" s="21">
        <f>SUM(F432)</f>
        <v>12000</v>
      </c>
    </row>
    <row r="432" spans="1:6" s="54" customFormat="1" ht="31.5" x14ac:dyDescent="0.25">
      <c r="A432" s="88" t="s">
        <v>237</v>
      </c>
      <c r="B432" s="22" t="s">
        <v>236</v>
      </c>
      <c r="C432" s="22" t="s">
        <v>263</v>
      </c>
      <c r="D432" s="4" t="s">
        <v>788</v>
      </c>
      <c r="E432" s="25">
        <v>240</v>
      </c>
      <c r="F432" s="21">
        <v>12000</v>
      </c>
    </row>
    <row r="433" spans="1:6" s="54" customFormat="1" ht="31.5" x14ac:dyDescent="0.25">
      <c r="A433" s="88" t="s">
        <v>657</v>
      </c>
      <c r="B433" s="22" t="s">
        <v>236</v>
      </c>
      <c r="C433" s="22" t="s">
        <v>263</v>
      </c>
      <c r="D433" s="4" t="s">
        <v>658</v>
      </c>
      <c r="E433" s="25"/>
      <c r="F433" s="21">
        <f>SUM(F434,F437,F440)</f>
        <v>4386.9000000000005</v>
      </c>
    </row>
    <row r="434" spans="1:6" s="54" customFormat="1" ht="47.25" x14ac:dyDescent="0.25">
      <c r="A434" s="88" t="s">
        <v>269</v>
      </c>
      <c r="B434" s="22" t="s">
        <v>236</v>
      </c>
      <c r="C434" s="22" t="s">
        <v>263</v>
      </c>
      <c r="D434" s="4" t="s">
        <v>659</v>
      </c>
      <c r="E434" s="25"/>
      <c r="F434" s="21">
        <f>SUM(F435)</f>
        <v>3550</v>
      </c>
    </row>
    <row r="435" spans="1:6" s="54" customFormat="1" ht="31.5" x14ac:dyDescent="0.25">
      <c r="A435" s="88" t="s">
        <v>330</v>
      </c>
      <c r="B435" s="22" t="s">
        <v>236</v>
      </c>
      <c r="C435" s="22" t="s">
        <v>263</v>
      </c>
      <c r="D435" s="4" t="s">
        <v>659</v>
      </c>
      <c r="E435" s="25">
        <v>200</v>
      </c>
      <c r="F435" s="21">
        <f>SUM(F436)</f>
        <v>3550</v>
      </c>
    </row>
    <row r="436" spans="1:6" s="54" customFormat="1" ht="31.5" x14ac:dyDescent="0.25">
      <c r="A436" s="88" t="s">
        <v>237</v>
      </c>
      <c r="B436" s="22" t="s">
        <v>236</v>
      </c>
      <c r="C436" s="22" t="s">
        <v>263</v>
      </c>
      <c r="D436" s="4" t="s">
        <v>659</v>
      </c>
      <c r="E436" s="25">
        <v>240</v>
      </c>
      <c r="F436" s="21">
        <v>3550</v>
      </c>
    </row>
    <row r="437" spans="1:6" s="54" customFormat="1" ht="15.75" x14ac:dyDescent="0.25">
      <c r="A437" s="6" t="s">
        <v>838</v>
      </c>
      <c r="B437" s="22" t="s">
        <v>236</v>
      </c>
      <c r="C437" s="22" t="s">
        <v>263</v>
      </c>
      <c r="D437" s="4" t="s">
        <v>839</v>
      </c>
      <c r="E437" s="25"/>
      <c r="F437" s="21">
        <f>SUM(F438)</f>
        <v>401.8</v>
      </c>
    </row>
    <row r="438" spans="1:6" s="54" customFormat="1" ht="31.5" x14ac:dyDescent="0.25">
      <c r="A438" s="6" t="s">
        <v>330</v>
      </c>
      <c r="B438" s="22" t="s">
        <v>236</v>
      </c>
      <c r="C438" s="22" t="s">
        <v>263</v>
      </c>
      <c r="D438" s="4" t="s">
        <v>839</v>
      </c>
      <c r="E438" s="25">
        <v>200</v>
      </c>
      <c r="F438" s="21">
        <f>SUM(F439)</f>
        <v>401.8</v>
      </c>
    </row>
    <row r="439" spans="1:6" s="54" customFormat="1" ht="31.5" x14ac:dyDescent="0.25">
      <c r="A439" s="6" t="s">
        <v>237</v>
      </c>
      <c r="B439" s="22" t="s">
        <v>236</v>
      </c>
      <c r="C439" s="22" t="s">
        <v>263</v>
      </c>
      <c r="D439" s="4" t="s">
        <v>839</v>
      </c>
      <c r="E439" s="25">
        <v>240</v>
      </c>
      <c r="F439" s="21">
        <v>401.8</v>
      </c>
    </row>
    <row r="440" spans="1:6" s="54" customFormat="1" ht="31.5" x14ac:dyDescent="0.25">
      <c r="A440" s="88" t="s">
        <v>843</v>
      </c>
      <c r="B440" s="22" t="s">
        <v>236</v>
      </c>
      <c r="C440" s="22" t="s">
        <v>263</v>
      </c>
      <c r="D440" s="4" t="s">
        <v>842</v>
      </c>
      <c r="E440" s="25"/>
      <c r="F440" s="21">
        <f>SUM(F441)</f>
        <v>435.1</v>
      </c>
    </row>
    <row r="441" spans="1:6" s="54" customFormat="1" ht="31.5" x14ac:dyDescent="0.25">
      <c r="A441" s="88" t="s">
        <v>330</v>
      </c>
      <c r="B441" s="22" t="s">
        <v>236</v>
      </c>
      <c r="C441" s="22" t="s">
        <v>263</v>
      </c>
      <c r="D441" s="4" t="s">
        <v>842</v>
      </c>
      <c r="E441" s="25">
        <v>200</v>
      </c>
      <c r="F441" s="21">
        <f>SUM(F442)</f>
        <v>435.1</v>
      </c>
    </row>
    <row r="442" spans="1:6" s="54" customFormat="1" ht="31.5" x14ac:dyDescent="0.25">
      <c r="A442" s="88" t="s">
        <v>237</v>
      </c>
      <c r="B442" s="22" t="s">
        <v>236</v>
      </c>
      <c r="C442" s="22" t="s">
        <v>263</v>
      </c>
      <c r="D442" s="4" t="s">
        <v>842</v>
      </c>
      <c r="E442" s="25">
        <v>240</v>
      </c>
      <c r="F442" s="21">
        <v>435.1</v>
      </c>
    </row>
    <row r="443" spans="1:6" s="54" customFormat="1" ht="31.5" x14ac:dyDescent="0.25">
      <c r="A443" s="87" t="s">
        <v>699</v>
      </c>
      <c r="B443" s="22" t="s">
        <v>236</v>
      </c>
      <c r="C443" s="22" t="s">
        <v>263</v>
      </c>
      <c r="D443" s="53" t="s">
        <v>49</v>
      </c>
      <c r="E443" s="25"/>
      <c r="F443" s="21">
        <f>SUM(F444)</f>
        <v>5441.85</v>
      </c>
    </row>
    <row r="444" spans="1:6" s="54" customFormat="1" ht="15.75" x14ac:dyDescent="0.25">
      <c r="A444" s="82" t="s">
        <v>759</v>
      </c>
      <c r="B444" s="22" t="s">
        <v>236</v>
      </c>
      <c r="C444" s="22" t="s">
        <v>263</v>
      </c>
      <c r="D444" s="53" t="s">
        <v>763</v>
      </c>
      <c r="E444" s="25"/>
      <c r="F444" s="21">
        <f>SUM(F445)</f>
        <v>5441.85</v>
      </c>
    </row>
    <row r="445" spans="1:6" s="54" customFormat="1" ht="31.5" x14ac:dyDescent="0.25">
      <c r="A445" s="82" t="s">
        <v>783</v>
      </c>
      <c r="B445" s="22" t="s">
        <v>236</v>
      </c>
      <c r="C445" s="22" t="s">
        <v>263</v>
      </c>
      <c r="D445" s="53" t="s">
        <v>764</v>
      </c>
      <c r="E445" s="25"/>
      <c r="F445" s="21">
        <f>SUM(F446)</f>
        <v>5441.85</v>
      </c>
    </row>
    <row r="446" spans="1:6" s="54" customFormat="1" ht="48" customHeight="1" x14ac:dyDescent="0.25">
      <c r="A446" s="85" t="s">
        <v>771</v>
      </c>
      <c r="B446" s="22" t="s">
        <v>236</v>
      </c>
      <c r="C446" s="22" t="s">
        <v>263</v>
      </c>
      <c r="D446" s="53" t="s">
        <v>795</v>
      </c>
      <c r="E446" s="25"/>
      <c r="F446" s="21">
        <f>SUM(F447)</f>
        <v>5441.85</v>
      </c>
    </row>
    <row r="447" spans="1:6" s="54" customFormat="1" ht="31.5" x14ac:dyDescent="0.25">
      <c r="A447" s="88" t="s">
        <v>330</v>
      </c>
      <c r="B447" s="22" t="s">
        <v>236</v>
      </c>
      <c r="C447" s="22" t="s">
        <v>263</v>
      </c>
      <c r="D447" s="53" t="s">
        <v>795</v>
      </c>
      <c r="E447" s="25">
        <v>200</v>
      </c>
      <c r="F447" s="21">
        <f>SUM(F448)</f>
        <v>5441.85</v>
      </c>
    </row>
    <row r="448" spans="1:6" s="54" customFormat="1" ht="31.5" x14ac:dyDescent="0.25">
      <c r="A448" s="88" t="s">
        <v>237</v>
      </c>
      <c r="B448" s="22" t="s">
        <v>236</v>
      </c>
      <c r="C448" s="22" t="s">
        <v>263</v>
      </c>
      <c r="D448" s="53" t="s">
        <v>795</v>
      </c>
      <c r="E448" s="25">
        <v>240</v>
      </c>
      <c r="F448" s="21">
        <v>5441.85</v>
      </c>
    </row>
    <row r="449" spans="1:8" ht="31.5" x14ac:dyDescent="0.25">
      <c r="A449" s="87" t="s">
        <v>339</v>
      </c>
      <c r="B449" s="22" t="s">
        <v>236</v>
      </c>
      <c r="C449" s="22" t="s">
        <v>263</v>
      </c>
      <c r="D449" s="4" t="s">
        <v>52</v>
      </c>
      <c r="E449" s="28"/>
      <c r="F449" s="21">
        <f>SUM(F450)</f>
        <v>500</v>
      </c>
    </row>
    <row r="450" spans="1:8" ht="15.75" x14ac:dyDescent="0.25">
      <c r="A450" s="87" t="s">
        <v>5</v>
      </c>
      <c r="B450" s="22" t="s">
        <v>236</v>
      </c>
      <c r="C450" s="22" t="s">
        <v>263</v>
      </c>
      <c r="D450" s="2" t="s">
        <v>55</v>
      </c>
      <c r="E450" s="28"/>
      <c r="F450" s="21">
        <f>SUM(F451)</f>
        <v>500</v>
      </c>
    </row>
    <row r="451" spans="1:8" ht="63" x14ac:dyDescent="0.25">
      <c r="A451" s="98" t="s">
        <v>585</v>
      </c>
      <c r="B451" s="22" t="s">
        <v>236</v>
      </c>
      <c r="C451" s="22" t="s">
        <v>263</v>
      </c>
      <c r="D451" s="2" t="s">
        <v>104</v>
      </c>
      <c r="E451" s="28"/>
      <c r="F451" s="21">
        <f>SUM(F452)</f>
        <v>500</v>
      </c>
    </row>
    <row r="452" spans="1:8" ht="15.75" x14ac:dyDescent="0.25">
      <c r="A452" s="87" t="s">
        <v>213</v>
      </c>
      <c r="B452" s="22" t="s">
        <v>236</v>
      </c>
      <c r="C452" s="22" t="s">
        <v>263</v>
      </c>
      <c r="D452" s="2" t="s">
        <v>214</v>
      </c>
      <c r="E452" s="28"/>
      <c r="F452" s="21">
        <f>SUM(F453)</f>
        <v>500</v>
      </c>
    </row>
    <row r="453" spans="1:8" ht="31.5" x14ac:dyDescent="0.25">
      <c r="A453" s="88" t="s">
        <v>330</v>
      </c>
      <c r="B453" s="22" t="s">
        <v>236</v>
      </c>
      <c r="C453" s="22" t="s">
        <v>263</v>
      </c>
      <c r="D453" s="2" t="s">
        <v>214</v>
      </c>
      <c r="E453" s="25">
        <v>200</v>
      </c>
      <c r="F453" s="21">
        <f>SUM(F454)</f>
        <v>500</v>
      </c>
    </row>
    <row r="454" spans="1:8" ht="31.5" x14ac:dyDescent="0.25">
      <c r="A454" s="88" t="s">
        <v>237</v>
      </c>
      <c r="B454" s="22" t="s">
        <v>236</v>
      </c>
      <c r="C454" s="22" t="s">
        <v>263</v>
      </c>
      <c r="D454" s="2" t="s">
        <v>214</v>
      </c>
      <c r="E454" s="25">
        <v>240</v>
      </c>
      <c r="F454" s="21">
        <v>500</v>
      </c>
    </row>
    <row r="455" spans="1:8" ht="15.75" x14ac:dyDescent="0.25">
      <c r="A455" s="88" t="s">
        <v>342</v>
      </c>
      <c r="B455" s="22" t="s">
        <v>236</v>
      </c>
      <c r="C455" s="22">
        <v>10</v>
      </c>
      <c r="D455" s="2"/>
      <c r="E455" s="25"/>
      <c r="F455" s="21">
        <f>SUM(F456)</f>
        <v>14124.32</v>
      </c>
    </row>
    <row r="456" spans="1:8" ht="31.5" x14ac:dyDescent="0.25">
      <c r="A456" s="87" t="s">
        <v>537</v>
      </c>
      <c r="B456" s="22" t="s">
        <v>236</v>
      </c>
      <c r="C456" s="22">
        <v>10</v>
      </c>
      <c r="D456" s="4" t="s">
        <v>218</v>
      </c>
      <c r="E456" s="25"/>
      <c r="F456" s="21">
        <f>SUM(F457,F477)</f>
        <v>14124.32</v>
      </c>
      <c r="H456" s="52"/>
    </row>
    <row r="457" spans="1:8" ht="47.25" x14ac:dyDescent="0.25">
      <c r="A457" s="87" t="s">
        <v>538</v>
      </c>
      <c r="B457" s="22" t="s">
        <v>236</v>
      </c>
      <c r="C457" s="22">
        <v>10</v>
      </c>
      <c r="D457" s="53" t="s">
        <v>539</v>
      </c>
      <c r="E457" s="25"/>
      <c r="F457" s="21">
        <f>SUM(F458,F462,F466,F470,)</f>
        <v>12524.32</v>
      </c>
    </row>
    <row r="458" spans="1:8" ht="47.25" x14ac:dyDescent="0.25">
      <c r="A458" s="91" t="s">
        <v>394</v>
      </c>
      <c r="B458" s="22" t="s">
        <v>236</v>
      </c>
      <c r="C458" s="22">
        <v>10</v>
      </c>
      <c r="D458" s="53" t="s">
        <v>540</v>
      </c>
      <c r="E458" s="25"/>
      <c r="F458" s="21">
        <f>SUM(F459,)</f>
        <v>7628.48</v>
      </c>
    </row>
    <row r="459" spans="1:8" ht="31.5" x14ac:dyDescent="0.25">
      <c r="A459" s="91" t="s">
        <v>187</v>
      </c>
      <c r="B459" s="22" t="s">
        <v>236</v>
      </c>
      <c r="C459" s="22">
        <v>10</v>
      </c>
      <c r="D459" s="53" t="s">
        <v>541</v>
      </c>
      <c r="E459" s="25"/>
      <c r="F459" s="21">
        <f>SUM(F460)</f>
        <v>7628.48</v>
      </c>
    </row>
    <row r="460" spans="1:8" ht="31.5" x14ac:dyDescent="0.25">
      <c r="A460" s="88" t="s">
        <v>330</v>
      </c>
      <c r="B460" s="22" t="s">
        <v>236</v>
      </c>
      <c r="C460" s="22">
        <v>10</v>
      </c>
      <c r="D460" s="53" t="s">
        <v>541</v>
      </c>
      <c r="E460" s="25">
        <v>200</v>
      </c>
      <c r="F460" s="21">
        <f>SUM(F461)</f>
        <v>7628.48</v>
      </c>
    </row>
    <row r="461" spans="1:8" ht="31.5" x14ac:dyDescent="0.25">
      <c r="A461" s="88" t="s">
        <v>237</v>
      </c>
      <c r="B461" s="22" t="s">
        <v>236</v>
      </c>
      <c r="C461" s="22">
        <v>10</v>
      </c>
      <c r="D461" s="53" t="s">
        <v>541</v>
      </c>
      <c r="E461" s="25">
        <v>240</v>
      </c>
      <c r="F461" s="59">
        <v>7628.48</v>
      </c>
    </row>
    <row r="462" spans="1:8" ht="63" x14ac:dyDescent="0.25">
      <c r="A462" s="91" t="s">
        <v>395</v>
      </c>
      <c r="B462" s="22" t="s">
        <v>236</v>
      </c>
      <c r="C462" s="22">
        <v>10</v>
      </c>
      <c r="D462" s="53" t="s">
        <v>542</v>
      </c>
      <c r="E462" s="25"/>
      <c r="F462" s="21">
        <f>SUM(F463)</f>
        <v>2585</v>
      </c>
    </row>
    <row r="463" spans="1:8" ht="31.5" x14ac:dyDescent="0.25">
      <c r="A463" s="91" t="s">
        <v>187</v>
      </c>
      <c r="B463" s="22" t="s">
        <v>236</v>
      </c>
      <c r="C463" s="22">
        <v>10</v>
      </c>
      <c r="D463" s="53" t="s">
        <v>543</v>
      </c>
      <c r="E463" s="25"/>
      <c r="F463" s="21">
        <f>SUM(F464)</f>
        <v>2585</v>
      </c>
    </row>
    <row r="464" spans="1:8" ht="31.5" x14ac:dyDescent="0.25">
      <c r="A464" s="88" t="s">
        <v>330</v>
      </c>
      <c r="B464" s="22" t="s">
        <v>236</v>
      </c>
      <c r="C464" s="22">
        <v>10</v>
      </c>
      <c r="D464" s="53" t="s">
        <v>543</v>
      </c>
      <c r="E464" s="25">
        <v>200</v>
      </c>
      <c r="F464" s="21">
        <f>SUM(F465)</f>
        <v>2585</v>
      </c>
    </row>
    <row r="465" spans="1:7" ht="31.5" x14ac:dyDescent="0.25">
      <c r="A465" s="88" t="s">
        <v>237</v>
      </c>
      <c r="B465" s="22" t="s">
        <v>236</v>
      </c>
      <c r="C465" s="22">
        <v>10</v>
      </c>
      <c r="D465" s="53" t="s">
        <v>543</v>
      </c>
      <c r="E465" s="25">
        <v>240</v>
      </c>
      <c r="F465" s="21">
        <v>2585</v>
      </c>
    </row>
    <row r="466" spans="1:7" ht="47.25" x14ac:dyDescent="0.25">
      <c r="A466" s="91" t="s">
        <v>437</v>
      </c>
      <c r="B466" s="22" t="s">
        <v>236</v>
      </c>
      <c r="C466" s="22">
        <v>10</v>
      </c>
      <c r="D466" s="53" t="s">
        <v>544</v>
      </c>
      <c r="E466" s="25"/>
      <c r="F466" s="21">
        <f>SUM(F467)</f>
        <v>800</v>
      </c>
    </row>
    <row r="467" spans="1:7" ht="31.5" x14ac:dyDescent="0.25">
      <c r="A467" s="91" t="s">
        <v>187</v>
      </c>
      <c r="B467" s="22" t="s">
        <v>236</v>
      </c>
      <c r="C467" s="22">
        <v>10</v>
      </c>
      <c r="D467" s="53" t="s">
        <v>545</v>
      </c>
      <c r="E467" s="25"/>
      <c r="F467" s="21">
        <f>SUM(F468)</f>
        <v>800</v>
      </c>
    </row>
    <row r="468" spans="1:7" ht="31.5" x14ac:dyDescent="0.25">
      <c r="A468" s="88" t="s">
        <v>330</v>
      </c>
      <c r="B468" s="22" t="s">
        <v>236</v>
      </c>
      <c r="C468" s="22">
        <v>10</v>
      </c>
      <c r="D468" s="53" t="s">
        <v>545</v>
      </c>
      <c r="E468" s="25">
        <v>200</v>
      </c>
      <c r="F468" s="21">
        <f>SUM(F469)</f>
        <v>800</v>
      </c>
    </row>
    <row r="469" spans="1:7" ht="31.5" x14ac:dyDescent="0.25">
      <c r="A469" s="88" t="s">
        <v>237</v>
      </c>
      <c r="B469" s="22" t="s">
        <v>236</v>
      </c>
      <c r="C469" s="22">
        <v>10</v>
      </c>
      <c r="D469" s="53" t="s">
        <v>545</v>
      </c>
      <c r="E469" s="25">
        <v>240</v>
      </c>
      <c r="F469" s="21">
        <v>800</v>
      </c>
    </row>
    <row r="470" spans="1:7" ht="47.25" x14ac:dyDescent="0.25">
      <c r="A470" s="91" t="s">
        <v>438</v>
      </c>
      <c r="B470" s="22" t="s">
        <v>236</v>
      </c>
      <c r="C470" s="22">
        <v>10</v>
      </c>
      <c r="D470" s="53" t="s">
        <v>546</v>
      </c>
      <c r="E470" s="25"/>
      <c r="F470" s="21">
        <f>SUM(F471,F474)</f>
        <v>1510.8400000000001</v>
      </c>
    </row>
    <row r="471" spans="1:7" ht="31.5" x14ac:dyDescent="0.25">
      <c r="A471" s="91" t="s">
        <v>187</v>
      </c>
      <c r="B471" s="22" t="s">
        <v>236</v>
      </c>
      <c r="C471" s="22">
        <v>10</v>
      </c>
      <c r="D471" s="53" t="s">
        <v>547</v>
      </c>
      <c r="E471" s="25"/>
      <c r="F471" s="21">
        <f>SUM(F472)</f>
        <v>1220.9000000000001</v>
      </c>
    </row>
    <row r="472" spans="1:7" ht="31.5" x14ac:dyDescent="0.25">
      <c r="A472" s="88" t="s">
        <v>330</v>
      </c>
      <c r="B472" s="22" t="s">
        <v>236</v>
      </c>
      <c r="C472" s="22">
        <v>10</v>
      </c>
      <c r="D472" s="53" t="s">
        <v>547</v>
      </c>
      <c r="E472" s="25">
        <v>200</v>
      </c>
      <c r="F472" s="21">
        <f>SUM(F473)</f>
        <v>1220.9000000000001</v>
      </c>
    </row>
    <row r="473" spans="1:7" ht="31.5" x14ac:dyDescent="0.25">
      <c r="A473" s="88" t="s">
        <v>237</v>
      </c>
      <c r="B473" s="22" t="s">
        <v>236</v>
      </c>
      <c r="C473" s="22">
        <v>10</v>
      </c>
      <c r="D473" s="53" t="s">
        <v>547</v>
      </c>
      <c r="E473" s="25">
        <v>240</v>
      </c>
      <c r="F473" s="21">
        <v>1220.9000000000001</v>
      </c>
    </row>
    <row r="474" spans="1:7" s="54" customFormat="1" ht="215.25" customHeight="1" x14ac:dyDescent="0.25">
      <c r="A474" s="6" t="s">
        <v>851</v>
      </c>
      <c r="B474" s="22" t="s">
        <v>236</v>
      </c>
      <c r="C474" s="22">
        <v>10</v>
      </c>
      <c r="D474" s="53" t="s">
        <v>850</v>
      </c>
      <c r="E474" s="25"/>
      <c r="F474" s="21">
        <f>SUM(F475)</f>
        <v>289.94</v>
      </c>
    </row>
    <row r="475" spans="1:7" s="54" customFormat="1" ht="31.5" x14ac:dyDescent="0.25">
      <c r="A475" s="6" t="s">
        <v>330</v>
      </c>
      <c r="B475" s="22" t="s">
        <v>236</v>
      </c>
      <c r="C475" s="22">
        <v>10</v>
      </c>
      <c r="D475" s="53" t="s">
        <v>850</v>
      </c>
      <c r="E475" s="25">
        <v>200</v>
      </c>
      <c r="F475" s="21">
        <f>SUM(F476)</f>
        <v>289.94</v>
      </c>
    </row>
    <row r="476" spans="1:7" s="54" customFormat="1" ht="31.5" x14ac:dyDescent="0.25">
      <c r="A476" s="6" t="s">
        <v>237</v>
      </c>
      <c r="B476" s="22" t="s">
        <v>236</v>
      </c>
      <c r="C476" s="22">
        <v>10</v>
      </c>
      <c r="D476" s="53" t="s">
        <v>850</v>
      </c>
      <c r="E476" s="25">
        <v>240</v>
      </c>
      <c r="F476" s="21">
        <v>289.94</v>
      </c>
    </row>
    <row r="477" spans="1:7" s="54" customFormat="1" ht="78.75" x14ac:dyDescent="0.25">
      <c r="A477" s="87" t="s">
        <v>548</v>
      </c>
      <c r="B477" s="22" t="s">
        <v>236</v>
      </c>
      <c r="C477" s="22">
        <v>10</v>
      </c>
      <c r="D477" s="53" t="s">
        <v>549</v>
      </c>
      <c r="E477" s="9"/>
      <c r="F477" s="21">
        <f>SUM(F478)</f>
        <v>1600</v>
      </c>
    </row>
    <row r="478" spans="1:7" s="54" customFormat="1" ht="63" x14ac:dyDescent="0.25">
      <c r="A478" s="92" t="s">
        <v>681</v>
      </c>
      <c r="B478" s="22" t="s">
        <v>236</v>
      </c>
      <c r="C478" s="22">
        <v>10</v>
      </c>
      <c r="D478" s="53" t="s">
        <v>682</v>
      </c>
      <c r="E478" s="28"/>
      <c r="F478" s="21">
        <f>SUM(F479,F483)</f>
        <v>1600</v>
      </c>
      <c r="G478" s="21"/>
    </row>
    <row r="479" spans="1:7" s="54" customFormat="1" ht="100.5" customHeight="1" x14ac:dyDescent="0.25">
      <c r="A479" s="92" t="s">
        <v>793</v>
      </c>
      <c r="B479" s="22" t="s">
        <v>236</v>
      </c>
      <c r="C479" s="22">
        <v>10</v>
      </c>
      <c r="D479" s="53" t="s">
        <v>683</v>
      </c>
      <c r="E479" s="28"/>
      <c r="F479" s="21">
        <f>SUM(F480)</f>
        <v>1186</v>
      </c>
      <c r="G479" s="21"/>
    </row>
    <row r="480" spans="1:7" s="54" customFormat="1" ht="31.5" x14ac:dyDescent="0.25">
      <c r="A480" s="92" t="s">
        <v>245</v>
      </c>
      <c r="B480" s="22" t="s">
        <v>236</v>
      </c>
      <c r="C480" s="22">
        <v>10</v>
      </c>
      <c r="D480" s="53" t="s">
        <v>683</v>
      </c>
      <c r="E480" s="7">
        <v>600</v>
      </c>
      <c r="F480" s="21">
        <f>SUM(F481)</f>
        <v>1186</v>
      </c>
      <c r="G480" s="21"/>
    </row>
    <row r="481" spans="1:7" s="54" customFormat="1" ht="15.75" x14ac:dyDescent="0.25">
      <c r="A481" s="92" t="s">
        <v>246</v>
      </c>
      <c r="B481" s="22" t="s">
        <v>236</v>
      </c>
      <c r="C481" s="22">
        <v>10</v>
      </c>
      <c r="D481" s="53" t="s">
        <v>683</v>
      </c>
      <c r="E481" s="28">
        <v>610</v>
      </c>
      <c r="F481" s="21">
        <f>SUM(F482)</f>
        <v>1186</v>
      </c>
      <c r="G481" s="21"/>
    </row>
    <row r="482" spans="1:7" s="54" customFormat="1" ht="15.75" x14ac:dyDescent="0.25">
      <c r="A482" s="92" t="s">
        <v>250</v>
      </c>
      <c r="B482" s="22" t="s">
        <v>236</v>
      </c>
      <c r="C482" s="22">
        <v>10</v>
      </c>
      <c r="D482" s="53" t="s">
        <v>683</v>
      </c>
      <c r="E482" s="28">
        <v>612</v>
      </c>
      <c r="F482" s="21">
        <v>1186</v>
      </c>
      <c r="G482" s="21"/>
    </row>
    <row r="483" spans="1:7" s="54" customFormat="1" ht="116.25" customHeight="1" x14ac:dyDescent="0.25">
      <c r="A483" s="92" t="s">
        <v>794</v>
      </c>
      <c r="B483" s="22" t="s">
        <v>236</v>
      </c>
      <c r="C483" s="22">
        <v>10</v>
      </c>
      <c r="D483" s="53" t="s">
        <v>684</v>
      </c>
      <c r="E483" s="28"/>
      <c r="F483" s="21">
        <f>SUM(F484)</f>
        <v>414</v>
      </c>
      <c r="G483" s="21"/>
    </row>
    <row r="484" spans="1:7" s="54" customFormat="1" ht="31.5" x14ac:dyDescent="0.25">
      <c r="A484" s="92" t="s">
        <v>245</v>
      </c>
      <c r="B484" s="22" t="s">
        <v>236</v>
      </c>
      <c r="C484" s="22">
        <v>10</v>
      </c>
      <c r="D484" s="53" t="s">
        <v>684</v>
      </c>
      <c r="E484" s="7">
        <v>600</v>
      </c>
      <c r="F484" s="21">
        <f>SUM(F485)</f>
        <v>414</v>
      </c>
      <c r="G484" s="21"/>
    </row>
    <row r="485" spans="1:7" s="54" customFormat="1" ht="15.75" x14ac:dyDescent="0.25">
      <c r="A485" s="92" t="s">
        <v>246</v>
      </c>
      <c r="B485" s="22" t="s">
        <v>236</v>
      </c>
      <c r="C485" s="22">
        <v>10</v>
      </c>
      <c r="D485" s="53" t="s">
        <v>684</v>
      </c>
      <c r="E485" s="28">
        <v>610</v>
      </c>
      <c r="F485" s="21">
        <f>SUM(F486)</f>
        <v>414</v>
      </c>
      <c r="G485" s="21"/>
    </row>
    <row r="486" spans="1:7" s="54" customFormat="1" ht="15.75" x14ac:dyDescent="0.25">
      <c r="A486" s="92" t="s">
        <v>250</v>
      </c>
      <c r="B486" s="22" t="s">
        <v>236</v>
      </c>
      <c r="C486" s="22">
        <v>10</v>
      </c>
      <c r="D486" s="53" t="s">
        <v>684</v>
      </c>
      <c r="E486" s="28">
        <v>612</v>
      </c>
      <c r="F486" s="21">
        <v>414</v>
      </c>
      <c r="G486" s="21"/>
    </row>
    <row r="487" spans="1:7" ht="15.75" x14ac:dyDescent="0.25">
      <c r="A487" s="99" t="s">
        <v>272</v>
      </c>
      <c r="B487" s="22" t="s">
        <v>236</v>
      </c>
      <c r="C487" s="22">
        <v>12</v>
      </c>
      <c r="D487" s="23"/>
      <c r="E487" s="33"/>
      <c r="F487" s="21">
        <f>SUM(F488,F503)</f>
        <v>8075</v>
      </c>
    </row>
    <row r="488" spans="1:7" ht="31.5" x14ac:dyDescent="0.25">
      <c r="A488" s="87" t="s">
        <v>333</v>
      </c>
      <c r="B488" s="25" t="s">
        <v>236</v>
      </c>
      <c r="C488" s="25">
        <v>12</v>
      </c>
      <c r="D488" s="4" t="s">
        <v>26</v>
      </c>
      <c r="E488" s="28"/>
      <c r="F488" s="21">
        <f>SUM(F489,F498)</f>
        <v>6930</v>
      </c>
    </row>
    <row r="489" spans="1:7" ht="15.75" x14ac:dyDescent="0.25">
      <c r="A489" s="87" t="s">
        <v>1</v>
      </c>
      <c r="B489" s="25" t="s">
        <v>236</v>
      </c>
      <c r="C489" s="25">
        <v>12</v>
      </c>
      <c r="D489" s="2" t="s">
        <v>27</v>
      </c>
      <c r="E489" s="28"/>
      <c r="F489" s="21">
        <f>SUM(F490,F494)</f>
        <v>6600</v>
      </c>
    </row>
    <row r="490" spans="1:7" ht="31.5" x14ac:dyDescent="0.25">
      <c r="A490" s="87" t="s">
        <v>552</v>
      </c>
      <c r="B490" s="22" t="s">
        <v>236</v>
      </c>
      <c r="C490" s="22">
        <v>12</v>
      </c>
      <c r="D490" s="2" t="s">
        <v>68</v>
      </c>
      <c r="E490" s="25"/>
      <c r="F490" s="21">
        <f>SUM(F491,)</f>
        <v>6000</v>
      </c>
    </row>
    <row r="491" spans="1:7" ht="47.25" x14ac:dyDescent="0.25">
      <c r="A491" s="87" t="s">
        <v>211</v>
      </c>
      <c r="B491" s="22" t="s">
        <v>236</v>
      </c>
      <c r="C491" s="22">
        <v>12</v>
      </c>
      <c r="D491" s="2" t="s">
        <v>160</v>
      </c>
      <c r="E491" s="25"/>
      <c r="F491" s="21">
        <f>SUM(F492)</f>
        <v>6000</v>
      </c>
    </row>
    <row r="492" spans="1:7" ht="15.75" x14ac:dyDescent="0.25">
      <c r="A492" s="88" t="s">
        <v>238</v>
      </c>
      <c r="B492" s="25" t="s">
        <v>236</v>
      </c>
      <c r="C492" s="25">
        <v>12</v>
      </c>
      <c r="D492" s="2" t="s">
        <v>160</v>
      </c>
      <c r="E492" s="25">
        <v>800</v>
      </c>
      <c r="F492" s="21">
        <f>SUM(F493)</f>
        <v>6000</v>
      </c>
    </row>
    <row r="493" spans="1:7" ht="47.25" x14ac:dyDescent="0.25">
      <c r="A493" s="89" t="s">
        <v>331</v>
      </c>
      <c r="B493" s="25" t="s">
        <v>236</v>
      </c>
      <c r="C493" s="25">
        <v>12</v>
      </c>
      <c r="D493" s="2" t="s">
        <v>160</v>
      </c>
      <c r="E493" s="28">
        <v>810</v>
      </c>
      <c r="F493" s="21">
        <v>6000</v>
      </c>
    </row>
    <row r="494" spans="1:7" ht="31.5" x14ac:dyDescent="0.25">
      <c r="A494" s="87" t="s">
        <v>69</v>
      </c>
      <c r="B494" s="22" t="s">
        <v>236</v>
      </c>
      <c r="C494" s="22">
        <v>12</v>
      </c>
      <c r="D494" s="2" t="s">
        <v>70</v>
      </c>
      <c r="E494" s="28"/>
      <c r="F494" s="21">
        <f>SUM(F495)</f>
        <v>600</v>
      </c>
    </row>
    <row r="495" spans="1:7" ht="47.25" x14ac:dyDescent="0.25">
      <c r="A495" s="87" t="s">
        <v>71</v>
      </c>
      <c r="B495" s="22" t="s">
        <v>236</v>
      </c>
      <c r="C495" s="22">
        <v>12</v>
      </c>
      <c r="D495" s="2" t="s">
        <v>161</v>
      </c>
      <c r="E495" s="28"/>
      <c r="F495" s="21">
        <f>SUM(F496)</f>
        <v>600</v>
      </c>
    </row>
    <row r="496" spans="1:7" ht="31.5" x14ac:dyDescent="0.25">
      <c r="A496" s="88" t="s">
        <v>330</v>
      </c>
      <c r="B496" s="22" t="s">
        <v>236</v>
      </c>
      <c r="C496" s="22">
        <v>12</v>
      </c>
      <c r="D496" s="2" t="s">
        <v>161</v>
      </c>
      <c r="E496" s="25">
        <v>200</v>
      </c>
      <c r="F496" s="21">
        <f>SUM(F497)</f>
        <v>600</v>
      </c>
      <c r="G496" s="36"/>
    </row>
    <row r="497" spans="1:6" ht="31.5" x14ac:dyDescent="0.25">
      <c r="A497" s="88" t="s">
        <v>237</v>
      </c>
      <c r="B497" s="22" t="s">
        <v>236</v>
      </c>
      <c r="C497" s="22">
        <v>12</v>
      </c>
      <c r="D497" s="2" t="s">
        <v>161</v>
      </c>
      <c r="E497" s="25">
        <v>240</v>
      </c>
      <c r="F497" s="21">
        <v>600</v>
      </c>
    </row>
    <row r="498" spans="1:6" ht="15.75" x14ac:dyDescent="0.25">
      <c r="A498" s="89" t="s">
        <v>72</v>
      </c>
      <c r="B498" s="25" t="s">
        <v>236</v>
      </c>
      <c r="C498" s="25">
        <v>12</v>
      </c>
      <c r="D498" s="2" t="s">
        <v>28</v>
      </c>
      <c r="E498" s="28"/>
      <c r="F498" s="21">
        <f>SUM(F499)</f>
        <v>330</v>
      </c>
    </row>
    <row r="499" spans="1:6" ht="31.5" x14ac:dyDescent="0.25">
      <c r="A499" s="87" t="s">
        <v>171</v>
      </c>
      <c r="B499" s="25" t="s">
        <v>236</v>
      </c>
      <c r="C499" s="25">
        <v>12</v>
      </c>
      <c r="D499" s="2" t="s">
        <v>74</v>
      </c>
      <c r="E499" s="28"/>
      <c r="F499" s="21">
        <f>SUM(F500)</f>
        <v>330</v>
      </c>
    </row>
    <row r="500" spans="1:6" ht="47.25" x14ac:dyDescent="0.25">
      <c r="A500" s="87" t="s">
        <v>73</v>
      </c>
      <c r="B500" s="25" t="s">
        <v>236</v>
      </c>
      <c r="C500" s="25">
        <v>12</v>
      </c>
      <c r="D500" s="2" t="s">
        <v>162</v>
      </c>
      <c r="E500" s="28"/>
      <c r="F500" s="21">
        <f>SUM(F501)</f>
        <v>330</v>
      </c>
    </row>
    <row r="501" spans="1:6" ht="31.5" x14ac:dyDescent="0.25">
      <c r="A501" s="88" t="s">
        <v>330</v>
      </c>
      <c r="B501" s="25" t="s">
        <v>236</v>
      </c>
      <c r="C501" s="25">
        <v>12</v>
      </c>
      <c r="D501" s="2" t="s">
        <v>162</v>
      </c>
      <c r="E501" s="28">
        <v>200</v>
      </c>
      <c r="F501" s="21">
        <f>SUM(F502)</f>
        <v>330</v>
      </c>
    </row>
    <row r="502" spans="1:6" ht="31.5" x14ac:dyDescent="0.25">
      <c r="A502" s="88" t="s">
        <v>237</v>
      </c>
      <c r="B502" s="25" t="s">
        <v>236</v>
      </c>
      <c r="C502" s="25">
        <v>12</v>
      </c>
      <c r="D502" s="2" t="s">
        <v>162</v>
      </c>
      <c r="E502" s="28">
        <v>240</v>
      </c>
      <c r="F502" s="21">
        <v>330</v>
      </c>
    </row>
    <row r="503" spans="1:6" ht="47.25" x14ac:dyDescent="0.25">
      <c r="A503" s="87" t="s">
        <v>607</v>
      </c>
      <c r="B503" s="25" t="s">
        <v>236</v>
      </c>
      <c r="C503" s="25">
        <v>12</v>
      </c>
      <c r="D503" s="4" t="s">
        <v>42</v>
      </c>
      <c r="E503" s="28"/>
      <c r="F503" s="21">
        <f>SUM(F504,F513)</f>
        <v>1145</v>
      </c>
    </row>
    <row r="504" spans="1:6" s="44" customFormat="1" ht="31.5" x14ac:dyDescent="0.25">
      <c r="A504" s="87" t="s">
        <v>646</v>
      </c>
      <c r="B504" s="22" t="s">
        <v>236</v>
      </c>
      <c r="C504" s="22">
        <v>12</v>
      </c>
      <c r="D504" s="53" t="s">
        <v>43</v>
      </c>
      <c r="E504" s="23"/>
      <c r="F504" s="21">
        <f>SUM(F505,F509)</f>
        <v>1045</v>
      </c>
    </row>
    <row r="505" spans="1:6" s="54" customFormat="1" ht="47.25" x14ac:dyDescent="0.25">
      <c r="A505" s="88" t="s">
        <v>608</v>
      </c>
      <c r="B505" s="22" t="s">
        <v>236</v>
      </c>
      <c r="C505" s="22">
        <v>12</v>
      </c>
      <c r="D505" s="53" t="s">
        <v>609</v>
      </c>
      <c r="E505" s="25"/>
      <c r="F505" s="21">
        <f>SUM(F506)</f>
        <v>750</v>
      </c>
    </row>
    <row r="506" spans="1:6" s="54" customFormat="1" ht="47.25" x14ac:dyDescent="0.25">
      <c r="A506" s="87" t="s">
        <v>168</v>
      </c>
      <c r="B506" s="22" t="s">
        <v>236</v>
      </c>
      <c r="C506" s="22">
        <v>12</v>
      </c>
      <c r="D506" s="53" t="s">
        <v>610</v>
      </c>
      <c r="E506" s="25"/>
      <c r="F506" s="21">
        <f>SUM(F507)</f>
        <v>750</v>
      </c>
    </row>
    <row r="507" spans="1:6" s="54" customFormat="1" ht="31.5" x14ac:dyDescent="0.25">
      <c r="A507" s="88" t="s">
        <v>330</v>
      </c>
      <c r="B507" s="22" t="s">
        <v>236</v>
      </c>
      <c r="C507" s="22">
        <v>12</v>
      </c>
      <c r="D507" s="53" t="s">
        <v>610</v>
      </c>
      <c r="E507" s="25">
        <v>200</v>
      </c>
      <c r="F507" s="21">
        <f>SUM(F508)</f>
        <v>750</v>
      </c>
    </row>
    <row r="508" spans="1:6" s="54" customFormat="1" ht="31.5" x14ac:dyDescent="0.25">
      <c r="A508" s="88" t="s">
        <v>237</v>
      </c>
      <c r="B508" s="22" t="s">
        <v>236</v>
      </c>
      <c r="C508" s="22">
        <v>12</v>
      </c>
      <c r="D508" s="53" t="s">
        <v>610</v>
      </c>
      <c r="E508" s="25">
        <v>240</v>
      </c>
      <c r="F508" s="21">
        <v>750</v>
      </c>
    </row>
    <row r="509" spans="1:6" s="54" customFormat="1" ht="63" x14ac:dyDescent="0.25">
      <c r="A509" s="88" t="s">
        <v>611</v>
      </c>
      <c r="B509" s="22" t="s">
        <v>236</v>
      </c>
      <c r="C509" s="22">
        <v>12</v>
      </c>
      <c r="D509" s="53" t="s">
        <v>612</v>
      </c>
      <c r="E509" s="25"/>
      <c r="F509" s="21">
        <f>SUM(F510)</f>
        <v>295</v>
      </c>
    </row>
    <row r="510" spans="1:6" s="54" customFormat="1" ht="94.5" x14ac:dyDescent="0.25">
      <c r="A510" s="87" t="s">
        <v>613</v>
      </c>
      <c r="B510" s="22" t="s">
        <v>236</v>
      </c>
      <c r="C510" s="22">
        <v>12</v>
      </c>
      <c r="D510" s="53" t="s">
        <v>614</v>
      </c>
      <c r="E510" s="27"/>
      <c r="F510" s="21">
        <f>SUM(F511)</f>
        <v>295</v>
      </c>
    </row>
    <row r="511" spans="1:6" s="54" customFormat="1" ht="31.5" x14ac:dyDescent="0.25">
      <c r="A511" s="88" t="s">
        <v>330</v>
      </c>
      <c r="B511" s="22" t="s">
        <v>236</v>
      </c>
      <c r="C511" s="22">
        <v>12</v>
      </c>
      <c r="D511" s="53" t="s">
        <v>614</v>
      </c>
      <c r="E511" s="25">
        <v>200</v>
      </c>
      <c r="F511" s="21">
        <f>SUM(F512)</f>
        <v>295</v>
      </c>
    </row>
    <row r="512" spans="1:6" s="54" customFormat="1" ht="31.5" x14ac:dyDescent="0.25">
      <c r="A512" s="88" t="s">
        <v>237</v>
      </c>
      <c r="B512" s="22" t="s">
        <v>236</v>
      </c>
      <c r="C512" s="22">
        <v>12</v>
      </c>
      <c r="D512" s="53" t="s">
        <v>614</v>
      </c>
      <c r="E512" s="25">
        <v>240</v>
      </c>
      <c r="F512" s="37">
        <v>295</v>
      </c>
    </row>
    <row r="513" spans="1:6" ht="31.5" x14ac:dyDescent="0.25">
      <c r="A513" s="93" t="s">
        <v>647</v>
      </c>
      <c r="B513" s="22" t="s">
        <v>236</v>
      </c>
      <c r="C513" s="22">
        <v>12</v>
      </c>
      <c r="D513" s="4" t="s">
        <v>46</v>
      </c>
      <c r="E513" s="9"/>
      <c r="F513" s="21">
        <f>SUM(F514)</f>
        <v>100</v>
      </c>
    </row>
    <row r="514" spans="1:6" ht="31.5" x14ac:dyDescent="0.25">
      <c r="A514" s="93" t="s">
        <v>648</v>
      </c>
      <c r="B514" s="22" t="s">
        <v>236</v>
      </c>
      <c r="C514" s="22">
        <v>12</v>
      </c>
      <c r="D514" s="4" t="s">
        <v>95</v>
      </c>
      <c r="E514" s="9"/>
      <c r="F514" s="21">
        <f>SUM(F515)</f>
        <v>100</v>
      </c>
    </row>
    <row r="515" spans="1:6" ht="31.5" x14ac:dyDescent="0.25">
      <c r="A515" s="93" t="s">
        <v>649</v>
      </c>
      <c r="B515" s="22" t="s">
        <v>236</v>
      </c>
      <c r="C515" s="22">
        <v>12</v>
      </c>
      <c r="D515" s="4" t="s">
        <v>650</v>
      </c>
      <c r="E515" s="9"/>
      <c r="F515" s="21">
        <f>SUM(F516)</f>
        <v>100</v>
      </c>
    </row>
    <row r="516" spans="1:6" ht="31.5" x14ac:dyDescent="0.25">
      <c r="A516" s="88" t="s">
        <v>330</v>
      </c>
      <c r="B516" s="22" t="s">
        <v>236</v>
      </c>
      <c r="C516" s="22">
        <v>12</v>
      </c>
      <c r="D516" s="4" t="s">
        <v>650</v>
      </c>
      <c r="E516" s="25">
        <v>200</v>
      </c>
      <c r="F516" s="21">
        <f>SUM(F517)</f>
        <v>100</v>
      </c>
    </row>
    <row r="517" spans="1:6" ht="31.5" x14ac:dyDescent="0.25">
      <c r="A517" s="88" t="s">
        <v>237</v>
      </c>
      <c r="B517" s="22" t="s">
        <v>236</v>
      </c>
      <c r="C517" s="22">
        <v>12</v>
      </c>
      <c r="D517" s="4" t="s">
        <v>650</v>
      </c>
      <c r="E517" s="25">
        <v>240</v>
      </c>
      <c r="F517" s="37">
        <v>100</v>
      </c>
    </row>
    <row r="518" spans="1:6" s="54" customFormat="1" ht="15.75" x14ac:dyDescent="0.25">
      <c r="A518" s="88"/>
      <c r="B518" s="22"/>
      <c r="C518" s="22"/>
      <c r="D518" s="4"/>
      <c r="E518" s="25"/>
      <c r="F518" s="37"/>
    </row>
    <row r="519" spans="1:6" ht="15.75" x14ac:dyDescent="0.25">
      <c r="A519" s="96" t="s">
        <v>273</v>
      </c>
      <c r="B519" s="67" t="s">
        <v>274</v>
      </c>
      <c r="C519" s="67"/>
      <c r="D519" s="48"/>
      <c r="E519" s="48"/>
      <c r="F519" s="68">
        <f>SUM(F520,F555,F545,F625)</f>
        <v>203646.68</v>
      </c>
    </row>
    <row r="520" spans="1:6" ht="15.75" x14ac:dyDescent="0.25">
      <c r="A520" s="89" t="s">
        <v>275</v>
      </c>
      <c r="B520" s="19" t="s">
        <v>274</v>
      </c>
      <c r="C520" s="19" t="s">
        <v>230</v>
      </c>
      <c r="D520" s="24"/>
      <c r="E520" s="38"/>
      <c r="F520" s="21">
        <f>SUM(F521,F536)</f>
        <v>47891.7</v>
      </c>
    </row>
    <row r="521" spans="1:6" ht="31.5" x14ac:dyDescent="0.25">
      <c r="A521" s="87" t="s">
        <v>830</v>
      </c>
      <c r="B521" s="19" t="s">
        <v>274</v>
      </c>
      <c r="C521" s="38" t="s">
        <v>230</v>
      </c>
      <c r="D521" s="53" t="s">
        <v>49</v>
      </c>
      <c r="E521" s="38"/>
      <c r="F521" s="21">
        <f>SUM(F522)</f>
        <v>47641.7</v>
      </c>
    </row>
    <row r="522" spans="1:6" ht="47.25" x14ac:dyDescent="0.25">
      <c r="A522" s="87" t="s">
        <v>745</v>
      </c>
      <c r="B522" s="19" t="s">
        <v>274</v>
      </c>
      <c r="C522" s="38" t="s">
        <v>230</v>
      </c>
      <c r="D522" s="53" t="s">
        <v>719</v>
      </c>
      <c r="E522" s="38"/>
      <c r="F522" s="21">
        <f>SUM(F523)</f>
        <v>47641.7</v>
      </c>
    </row>
    <row r="523" spans="1:6" ht="47.25" x14ac:dyDescent="0.25">
      <c r="A523" s="91" t="s">
        <v>700</v>
      </c>
      <c r="B523" s="38" t="s">
        <v>274</v>
      </c>
      <c r="C523" s="38" t="s">
        <v>230</v>
      </c>
      <c r="D523" s="53" t="s">
        <v>720</v>
      </c>
      <c r="E523" s="38"/>
      <c r="F523" s="21">
        <f>SUM(F524,F527,F530,F533)</f>
        <v>47641.7</v>
      </c>
    </row>
    <row r="524" spans="1:6" s="54" customFormat="1" ht="47.25" x14ac:dyDescent="0.25">
      <c r="A524" s="100" t="s">
        <v>12</v>
      </c>
      <c r="B524" s="38" t="s">
        <v>274</v>
      </c>
      <c r="C524" s="38" t="s">
        <v>230</v>
      </c>
      <c r="D524" s="53" t="s">
        <v>721</v>
      </c>
      <c r="E524" s="38"/>
      <c r="F524" s="21">
        <f>SUM(F525)</f>
        <v>25808.7</v>
      </c>
    </row>
    <row r="525" spans="1:6" s="54" customFormat="1" ht="31.5" x14ac:dyDescent="0.25">
      <c r="A525" s="88" t="s">
        <v>330</v>
      </c>
      <c r="B525" s="38" t="s">
        <v>274</v>
      </c>
      <c r="C525" s="38" t="s">
        <v>230</v>
      </c>
      <c r="D525" s="53" t="s">
        <v>721</v>
      </c>
      <c r="E525" s="25">
        <v>200</v>
      </c>
      <c r="F525" s="21">
        <f>SUM(F526)</f>
        <v>25808.7</v>
      </c>
    </row>
    <row r="526" spans="1:6" s="54" customFormat="1" ht="31.5" x14ac:dyDescent="0.25">
      <c r="A526" s="88" t="s">
        <v>237</v>
      </c>
      <c r="B526" s="38" t="s">
        <v>274</v>
      </c>
      <c r="C526" s="38" t="s">
        <v>230</v>
      </c>
      <c r="D526" s="53" t="s">
        <v>721</v>
      </c>
      <c r="E526" s="25">
        <v>240</v>
      </c>
      <c r="F526" s="21">
        <v>25808.7</v>
      </c>
    </row>
    <row r="527" spans="1:6" ht="31.5" x14ac:dyDescent="0.25">
      <c r="A527" s="95" t="s">
        <v>121</v>
      </c>
      <c r="B527" s="38" t="s">
        <v>274</v>
      </c>
      <c r="C527" s="38" t="s">
        <v>230</v>
      </c>
      <c r="D527" s="53" t="s">
        <v>722</v>
      </c>
      <c r="E527" s="25"/>
      <c r="F527" s="21">
        <f>SUM(F528)</f>
        <v>1750</v>
      </c>
    </row>
    <row r="528" spans="1:6" ht="31.5" x14ac:dyDescent="0.25">
      <c r="A528" s="88" t="s">
        <v>330</v>
      </c>
      <c r="B528" s="38" t="s">
        <v>274</v>
      </c>
      <c r="C528" s="38" t="s">
        <v>230</v>
      </c>
      <c r="D528" s="53" t="s">
        <v>722</v>
      </c>
      <c r="E528" s="25">
        <v>200</v>
      </c>
      <c r="F528" s="21">
        <f>SUM(F529)</f>
        <v>1750</v>
      </c>
    </row>
    <row r="529" spans="1:36" ht="31.5" x14ac:dyDescent="0.25">
      <c r="A529" s="88" t="s">
        <v>237</v>
      </c>
      <c r="B529" s="38" t="s">
        <v>274</v>
      </c>
      <c r="C529" s="38" t="s">
        <v>230</v>
      </c>
      <c r="D529" s="53" t="s">
        <v>722</v>
      </c>
      <c r="E529" s="25">
        <v>240</v>
      </c>
      <c r="F529" s="21">
        <v>1750</v>
      </c>
    </row>
    <row r="530" spans="1:36" s="54" customFormat="1" ht="15.75" x14ac:dyDescent="0.25">
      <c r="A530" s="6" t="s">
        <v>826</v>
      </c>
      <c r="B530" s="38" t="s">
        <v>274</v>
      </c>
      <c r="C530" s="38" t="s">
        <v>230</v>
      </c>
      <c r="D530" s="53" t="s">
        <v>825</v>
      </c>
      <c r="E530" s="25"/>
      <c r="F530" s="21">
        <f>SUM(F531)</f>
        <v>14881.5</v>
      </c>
      <c r="AJ530" s="54" t="s">
        <v>829</v>
      </c>
    </row>
    <row r="531" spans="1:36" s="54" customFormat="1" ht="15.75" x14ac:dyDescent="0.25">
      <c r="A531" s="6" t="s">
        <v>238</v>
      </c>
      <c r="B531" s="38" t="s">
        <v>274</v>
      </c>
      <c r="C531" s="38" t="s">
        <v>230</v>
      </c>
      <c r="D531" s="53" t="s">
        <v>825</v>
      </c>
      <c r="E531" s="25">
        <v>800</v>
      </c>
      <c r="F531" s="21">
        <f>SUM(F532)</f>
        <v>14881.5</v>
      </c>
    </row>
    <row r="532" spans="1:36" s="54" customFormat="1" ht="47.25" x14ac:dyDescent="0.25">
      <c r="A532" s="5" t="s">
        <v>331</v>
      </c>
      <c r="B532" s="38" t="s">
        <v>274</v>
      </c>
      <c r="C532" s="38" t="s">
        <v>230</v>
      </c>
      <c r="D532" s="53" t="s">
        <v>825</v>
      </c>
      <c r="E532" s="25">
        <v>810</v>
      </c>
      <c r="F532" s="21">
        <v>14881.5</v>
      </c>
    </row>
    <row r="533" spans="1:36" s="54" customFormat="1" ht="15.75" x14ac:dyDescent="0.25">
      <c r="A533" s="6" t="s">
        <v>796</v>
      </c>
      <c r="B533" s="38" t="s">
        <v>274</v>
      </c>
      <c r="C533" s="38" t="s">
        <v>230</v>
      </c>
      <c r="D533" s="53" t="s">
        <v>797</v>
      </c>
      <c r="E533" s="25"/>
      <c r="F533" s="21">
        <f>SUM(F534)</f>
        <v>5201.5</v>
      </c>
    </row>
    <row r="534" spans="1:36" s="54" customFormat="1" ht="15.75" x14ac:dyDescent="0.25">
      <c r="A534" s="6" t="s">
        <v>238</v>
      </c>
      <c r="B534" s="38" t="s">
        <v>274</v>
      </c>
      <c r="C534" s="38" t="s">
        <v>230</v>
      </c>
      <c r="D534" s="53" t="s">
        <v>797</v>
      </c>
      <c r="E534" s="25">
        <v>800</v>
      </c>
      <c r="F534" s="21">
        <f>SUM(F535)</f>
        <v>5201.5</v>
      </c>
    </row>
    <row r="535" spans="1:36" s="54" customFormat="1" ht="47.25" x14ac:dyDescent="0.25">
      <c r="A535" s="5" t="s">
        <v>331</v>
      </c>
      <c r="B535" s="38" t="s">
        <v>274</v>
      </c>
      <c r="C535" s="38" t="s">
        <v>230</v>
      </c>
      <c r="D535" s="53" t="s">
        <v>797</v>
      </c>
      <c r="E535" s="25">
        <v>810</v>
      </c>
      <c r="F535" s="21">
        <v>5201.5</v>
      </c>
    </row>
    <row r="536" spans="1:36" ht="53.25" customHeight="1" x14ac:dyDescent="0.25">
      <c r="A536" s="82" t="s">
        <v>701</v>
      </c>
      <c r="B536" s="38" t="s">
        <v>274</v>
      </c>
      <c r="C536" s="38" t="s">
        <v>230</v>
      </c>
      <c r="D536" s="4" t="s">
        <v>158</v>
      </c>
      <c r="E536" s="25"/>
      <c r="F536" s="21">
        <f>SUM(F537)</f>
        <v>250</v>
      </c>
    </row>
    <row r="537" spans="1:36" ht="31.5" x14ac:dyDescent="0.25">
      <c r="A537" s="82" t="s">
        <v>702</v>
      </c>
      <c r="B537" s="38" t="s">
        <v>274</v>
      </c>
      <c r="C537" s="38" t="s">
        <v>230</v>
      </c>
      <c r="D537" s="4" t="s">
        <v>723</v>
      </c>
      <c r="E537" s="73"/>
      <c r="F537" s="21">
        <f>SUM(F538)</f>
        <v>250</v>
      </c>
    </row>
    <row r="538" spans="1:36" ht="31.5" x14ac:dyDescent="0.25">
      <c r="A538" s="87" t="s">
        <v>703</v>
      </c>
      <c r="B538" s="38" t="s">
        <v>274</v>
      </c>
      <c r="C538" s="38" t="s">
        <v>230</v>
      </c>
      <c r="D538" s="4" t="s">
        <v>724</v>
      </c>
      <c r="E538" s="25"/>
      <c r="F538" s="21">
        <f>SUM(F539,F542)</f>
        <v>250</v>
      </c>
    </row>
    <row r="539" spans="1:36" ht="31.5" x14ac:dyDescent="0.25">
      <c r="A539" s="95" t="s">
        <v>704</v>
      </c>
      <c r="B539" s="38" t="s">
        <v>274</v>
      </c>
      <c r="C539" s="38" t="s">
        <v>230</v>
      </c>
      <c r="D539" s="4" t="s">
        <v>725</v>
      </c>
      <c r="E539" s="25"/>
      <c r="F539" s="21">
        <f>SUM(F540)</f>
        <v>100</v>
      </c>
    </row>
    <row r="540" spans="1:36" ht="15.75" x14ac:dyDescent="0.25">
      <c r="A540" s="88" t="s">
        <v>238</v>
      </c>
      <c r="B540" s="38" t="s">
        <v>274</v>
      </c>
      <c r="C540" s="38" t="s">
        <v>230</v>
      </c>
      <c r="D540" s="4" t="s">
        <v>725</v>
      </c>
      <c r="E540" s="25">
        <v>800</v>
      </c>
      <c r="F540" s="21">
        <f>SUM(F541)</f>
        <v>100</v>
      </c>
    </row>
    <row r="541" spans="1:36" ht="47.25" x14ac:dyDescent="0.25">
      <c r="A541" s="89" t="s">
        <v>331</v>
      </c>
      <c r="B541" s="38" t="s">
        <v>274</v>
      </c>
      <c r="C541" s="38" t="s">
        <v>230</v>
      </c>
      <c r="D541" s="4" t="s">
        <v>725</v>
      </c>
      <c r="E541" s="25">
        <v>810</v>
      </c>
      <c r="F541" s="21">
        <v>100</v>
      </c>
    </row>
    <row r="542" spans="1:36" ht="31.5" x14ac:dyDescent="0.25">
      <c r="A542" s="101" t="s">
        <v>707</v>
      </c>
      <c r="B542" s="38" t="s">
        <v>274</v>
      </c>
      <c r="C542" s="38" t="s">
        <v>230</v>
      </c>
      <c r="D542" s="4" t="s">
        <v>726</v>
      </c>
      <c r="E542" s="25"/>
      <c r="F542" s="21">
        <f>SUM(F543)</f>
        <v>150</v>
      </c>
    </row>
    <row r="543" spans="1:36" ht="31.5" x14ac:dyDescent="0.25">
      <c r="A543" s="88" t="s">
        <v>330</v>
      </c>
      <c r="B543" s="38" t="s">
        <v>274</v>
      </c>
      <c r="C543" s="38" t="s">
        <v>230</v>
      </c>
      <c r="D543" s="4" t="s">
        <v>726</v>
      </c>
      <c r="E543" s="25">
        <v>200</v>
      </c>
      <c r="F543" s="21">
        <f>SUM(F544)</f>
        <v>150</v>
      </c>
    </row>
    <row r="544" spans="1:36" ht="31.5" x14ac:dyDescent="0.25">
      <c r="A544" s="88" t="s">
        <v>237</v>
      </c>
      <c r="B544" s="38" t="s">
        <v>274</v>
      </c>
      <c r="C544" s="38" t="s">
        <v>230</v>
      </c>
      <c r="D544" s="4" t="s">
        <v>726</v>
      </c>
      <c r="E544" s="25">
        <v>240</v>
      </c>
      <c r="F544" s="21">
        <v>150</v>
      </c>
    </row>
    <row r="545" spans="1:7" ht="15.75" x14ac:dyDescent="0.25">
      <c r="A545" s="87" t="s">
        <v>741</v>
      </c>
      <c r="B545" s="19" t="s">
        <v>274</v>
      </c>
      <c r="C545" s="38" t="s">
        <v>232</v>
      </c>
      <c r="D545" s="4"/>
      <c r="E545" s="25"/>
      <c r="F545" s="21">
        <f t="shared" ref="F545:F550" si="12">SUM(F546)</f>
        <v>3298</v>
      </c>
    </row>
    <row r="546" spans="1:7" ht="63" x14ac:dyDescent="0.25">
      <c r="A546" s="82" t="s">
        <v>701</v>
      </c>
      <c r="B546" s="19" t="s">
        <v>274</v>
      </c>
      <c r="C546" s="38" t="s">
        <v>232</v>
      </c>
      <c r="D546" s="4" t="s">
        <v>158</v>
      </c>
      <c r="E546" s="25"/>
      <c r="F546" s="21">
        <f>SUM(F547)</f>
        <v>3298</v>
      </c>
    </row>
    <row r="547" spans="1:7" s="54" customFormat="1" ht="31.5" x14ac:dyDescent="0.25">
      <c r="A547" s="82" t="s">
        <v>702</v>
      </c>
      <c r="B547" s="38" t="s">
        <v>274</v>
      </c>
      <c r="C547" s="38" t="s">
        <v>232</v>
      </c>
      <c r="D547" s="4" t="s">
        <v>723</v>
      </c>
      <c r="E547" s="73"/>
      <c r="F547" s="21">
        <f>SUM(F548)</f>
        <v>3298</v>
      </c>
    </row>
    <row r="548" spans="1:7" s="54" customFormat="1" ht="31.5" x14ac:dyDescent="0.25">
      <c r="A548" s="87" t="s">
        <v>703</v>
      </c>
      <c r="B548" s="38" t="s">
        <v>274</v>
      </c>
      <c r="C548" s="38" t="s">
        <v>232</v>
      </c>
      <c r="D548" s="4" t="s">
        <v>724</v>
      </c>
      <c r="E548" s="25"/>
      <c r="F548" s="21">
        <f>SUM(F549,F552)</f>
        <v>3298</v>
      </c>
    </row>
    <row r="549" spans="1:7" ht="31.5" x14ac:dyDescent="0.25">
      <c r="A549" s="88" t="s">
        <v>705</v>
      </c>
      <c r="B549" s="19" t="s">
        <v>274</v>
      </c>
      <c r="C549" s="38" t="s">
        <v>232</v>
      </c>
      <c r="D549" s="4" t="s">
        <v>727</v>
      </c>
      <c r="E549" s="25"/>
      <c r="F549" s="21">
        <f>SUM(F550)</f>
        <v>800</v>
      </c>
    </row>
    <row r="550" spans="1:7" ht="31.5" x14ac:dyDescent="0.25">
      <c r="A550" s="88" t="s">
        <v>330</v>
      </c>
      <c r="B550" s="38" t="s">
        <v>274</v>
      </c>
      <c r="C550" s="38" t="s">
        <v>232</v>
      </c>
      <c r="D550" s="4" t="s">
        <v>727</v>
      </c>
      <c r="E550" s="25">
        <v>200</v>
      </c>
      <c r="F550" s="21">
        <f t="shared" si="12"/>
        <v>800</v>
      </c>
    </row>
    <row r="551" spans="1:7" ht="31.5" x14ac:dyDescent="0.25">
      <c r="A551" s="88" t="s">
        <v>237</v>
      </c>
      <c r="B551" s="38" t="s">
        <v>274</v>
      </c>
      <c r="C551" s="38" t="s">
        <v>232</v>
      </c>
      <c r="D551" s="4" t="s">
        <v>727</v>
      </c>
      <c r="E551" s="25">
        <v>240</v>
      </c>
      <c r="F551" s="21">
        <v>800</v>
      </c>
    </row>
    <row r="552" spans="1:7" ht="63" x14ac:dyDescent="0.25">
      <c r="A552" s="88" t="s">
        <v>706</v>
      </c>
      <c r="B552" s="38" t="s">
        <v>274</v>
      </c>
      <c r="C552" s="38" t="s">
        <v>232</v>
      </c>
      <c r="D552" s="4" t="s">
        <v>728</v>
      </c>
      <c r="E552" s="25"/>
      <c r="F552" s="21">
        <f>SUM(F553)</f>
        <v>2498</v>
      </c>
    </row>
    <row r="553" spans="1:7" s="54" customFormat="1" ht="31.5" x14ac:dyDescent="0.25">
      <c r="A553" s="88" t="s">
        <v>330</v>
      </c>
      <c r="B553" s="38" t="s">
        <v>274</v>
      </c>
      <c r="C553" s="38" t="s">
        <v>232</v>
      </c>
      <c r="D553" s="4" t="s">
        <v>728</v>
      </c>
      <c r="E553" s="25">
        <v>200</v>
      </c>
      <c r="F553" s="21">
        <f t="shared" ref="F553" si="13">SUM(F554)</f>
        <v>2498</v>
      </c>
    </row>
    <row r="554" spans="1:7" s="54" customFormat="1" ht="31.5" x14ac:dyDescent="0.25">
      <c r="A554" s="88" t="s">
        <v>237</v>
      </c>
      <c r="B554" s="38" t="s">
        <v>274</v>
      </c>
      <c r="C554" s="38" t="s">
        <v>232</v>
      </c>
      <c r="D554" s="4" t="s">
        <v>728</v>
      </c>
      <c r="E554" s="25">
        <v>240</v>
      </c>
      <c r="F554" s="21">
        <v>2498</v>
      </c>
    </row>
    <row r="555" spans="1:7" s="54" customFormat="1" ht="15.75" x14ac:dyDescent="0.25">
      <c r="A555" s="88" t="s">
        <v>276</v>
      </c>
      <c r="B555" s="4" t="s">
        <v>274</v>
      </c>
      <c r="C555" s="4" t="s">
        <v>255</v>
      </c>
      <c r="D555" s="80"/>
      <c r="E555" s="83"/>
      <c r="F555" s="21">
        <f>SUM(F556)</f>
        <v>151916.97999999998</v>
      </c>
    </row>
    <row r="556" spans="1:7" ht="31.5" x14ac:dyDescent="0.25">
      <c r="A556" s="87" t="s">
        <v>830</v>
      </c>
      <c r="B556" s="4" t="s">
        <v>274</v>
      </c>
      <c r="C556" s="4" t="s">
        <v>255</v>
      </c>
      <c r="D556" s="4" t="s">
        <v>49</v>
      </c>
      <c r="E556" s="83"/>
      <c r="F556" s="21">
        <f>SUM(F557,F575)</f>
        <v>151916.97999999998</v>
      </c>
    </row>
    <row r="557" spans="1:7" s="54" customFormat="1" ht="15.75" x14ac:dyDescent="0.25">
      <c r="A557" s="82" t="s">
        <v>759</v>
      </c>
      <c r="B557" s="4" t="s">
        <v>274</v>
      </c>
      <c r="C557" s="4" t="s">
        <v>255</v>
      </c>
      <c r="D557" s="53" t="s">
        <v>763</v>
      </c>
      <c r="E557" s="83"/>
      <c r="F557" s="21">
        <f>SUM(F558,F565)</f>
        <v>34265.1</v>
      </c>
    </row>
    <row r="558" spans="1:7" s="54" customFormat="1" ht="31.5" x14ac:dyDescent="0.25">
      <c r="A558" s="82" t="s">
        <v>804</v>
      </c>
      <c r="B558" s="4" t="s">
        <v>274</v>
      </c>
      <c r="C558" s="4" t="s">
        <v>255</v>
      </c>
      <c r="D558" s="53" t="s">
        <v>777</v>
      </c>
      <c r="E558" s="83"/>
      <c r="F558" s="21">
        <f>SUM(F559,F562)</f>
        <v>11120</v>
      </c>
    </row>
    <row r="559" spans="1:7" s="54" customFormat="1" ht="18" customHeight="1" x14ac:dyDescent="0.25">
      <c r="A559" s="124" t="s">
        <v>805</v>
      </c>
      <c r="B559" s="4" t="s">
        <v>274</v>
      </c>
      <c r="C559" s="4" t="s">
        <v>255</v>
      </c>
      <c r="D559" s="53" t="s">
        <v>806</v>
      </c>
      <c r="E559" s="83"/>
      <c r="F559" s="21">
        <f>SUM(F560)</f>
        <v>4000</v>
      </c>
      <c r="G559" s="21"/>
    </row>
    <row r="560" spans="1:7" s="54" customFormat="1" ht="31.5" customHeight="1" x14ac:dyDescent="0.25">
      <c r="A560" s="88" t="s">
        <v>330</v>
      </c>
      <c r="B560" s="4" t="s">
        <v>274</v>
      </c>
      <c r="C560" s="4" t="s">
        <v>255</v>
      </c>
      <c r="D560" s="53" t="s">
        <v>806</v>
      </c>
      <c r="E560" s="57">
        <v>200</v>
      </c>
      <c r="F560" s="21">
        <f>SUM(F561)</f>
        <v>4000</v>
      </c>
      <c r="G560" s="21"/>
    </row>
    <row r="561" spans="1:7" s="54" customFormat="1" ht="34.5" customHeight="1" x14ac:dyDescent="0.25">
      <c r="A561" s="88" t="s">
        <v>237</v>
      </c>
      <c r="B561" s="4" t="s">
        <v>274</v>
      </c>
      <c r="C561" s="4" t="s">
        <v>255</v>
      </c>
      <c r="D561" s="53" t="s">
        <v>806</v>
      </c>
      <c r="E561" s="57">
        <v>240</v>
      </c>
      <c r="F561" s="21">
        <v>4000</v>
      </c>
      <c r="G561" s="21"/>
    </row>
    <row r="562" spans="1:7" s="54" customFormat="1" ht="31.5" x14ac:dyDescent="0.25">
      <c r="A562" s="82" t="s">
        <v>776</v>
      </c>
      <c r="B562" s="4" t="s">
        <v>274</v>
      </c>
      <c r="C562" s="4" t="s">
        <v>255</v>
      </c>
      <c r="D562" s="53" t="s">
        <v>778</v>
      </c>
      <c r="E562" s="83"/>
      <c r="F562" s="21">
        <f>SUM(F563)</f>
        <v>7120</v>
      </c>
    </row>
    <row r="563" spans="1:7" s="54" customFormat="1" ht="31.5" x14ac:dyDescent="0.25">
      <c r="A563" s="88" t="s">
        <v>330</v>
      </c>
      <c r="B563" s="4" t="s">
        <v>274</v>
      </c>
      <c r="C563" s="4" t="s">
        <v>255</v>
      </c>
      <c r="D563" s="53" t="s">
        <v>778</v>
      </c>
      <c r="E563" s="25">
        <v>200</v>
      </c>
      <c r="F563" s="21">
        <f>SUM(F564)</f>
        <v>7120</v>
      </c>
    </row>
    <row r="564" spans="1:7" s="54" customFormat="1" ht="31.5" x14ac:dyDescent="0.25">
      <c r="A564" s="88" t="s">
        <v>237</v>
      </c>
      <c r="B564" s="4" t="s">
        <v>274</v>
      </c>
      <c r="C564" s="4" t="s">
        <v>255</v>
      </c>
      <c r="D564" s="53" t="s">
        <v>778</v>
      </c>
      <c r="E564" s="25">
        <v>240</v>
      </c>
      <c r="F564" s="21">
        <v>7120</v>
      </c>
    </row>
    <row r="565" spans="1:7" s="54" customFormat="1" ht="31.5" x14ac:dyDescent="0.25">
      <c r="A565" s="82" t="s">
        <v>760</v>
      </c>
      <c r="B565" s="4" t="s">
        <v>274</v>
      </c>
      <c r="C565" s="4" t="s">
        <v>255</v>
      </c>
      <c r="D565" s="53" t="s">
        <v>764</v>
      </c>
      <c r="E565" s="83"/>
      <c r="F565" s="21">
        <f>SUM(F566,F569,F572)</f>
        <v>23145.1</v>
      </c>
    </row>
    <row r="566" spans="1:7" s="54" customFormat="1" ht="31.5" x14ac:dyDescent="0.25">
      <c r="A566" s="82" t="s">
        <v>761</v>
      </c>
      <c r="B566" s="4" t="s">
        <v>274</v>
      </c>
      <c r="C566" s="4" t="s">
        <v>255</v>
      </c>
      <c r="D566" s="53" t="s">
        <v>765</v>
      </c>
      <c r="E566" s="83"/>
      <c r="F566" s="21">
        <f>SUM(F567)</f>
        <v>21545.1</v>
      </c>
    </row>
    <row r="567" spans="1:7" s="54" customFormat="1" ht="31.5" x14ac:dyDescent="0.25">
      <c r="A567" s="88" t="s">
        <v>330</v>
      </c>
      <c r="B567" s="4" t="s">
        <v>274</v>
      </c>
      <c r="C567" s="4" t="s">
        <v>255</v>
      </c>
      <c r="D567" s="53" t="s">
        <v>765</v>
      </c>
      <c r="E567" s="57">
        <v>200</v>
      </c>
      <c r="F567" s="21">
        <f>SUM(F568)</f>
        <v>21545.1</v>
      </c>
    </row>
    <row r="568" spans="1:7" s="54" customFormat="1" ht="31.5" x14ac:dyDescent="0.25">
      <c r="A568" s="88" t="s">
        <v>237</v>
      </c>
      <c r="B568" s="4" t="s">
        <v>274</v>
      </c>
      <c r="C568" s="4" t="s">
        <v>255</v>
      </c>
      <c r="D568" s="53" t="s">
        <v>765</v>
      </c>
      <c r="E568" s="57">
        <v>240</v>
      </c>
      <c r="F568" s="21">
        <v>21545.1</v>
      </c>
    </row>
    <row r="569" spans="1:7" s="54" customFormat="1" ht="15.75" x14ac:dyDescent="0.25">
      <c r="A569" s="88" t="s">
        <v>780</v>
      </c>
      <c r="B569" s="4" t="s">
        <v>274</v>
      </c>
      <c r="C569" s="4" t="s">
        <v>255</v>
      </c>
      <c r="D569" s="53" t="s">
        <v>766</v>
      </c>
      <c r="E569" s="83"/>
      <c r="F569" s="21">
        <f>SUM(F570)</f>
        <v>1000</v>
      </c>
    </row>
    <row r="570" spans="1:7" s="54" customFormat="1" ht="31.5" x14ac:dyDescent="0.25">
      <c r="A570" s="88" t="s">
        <v>330</v>
      </c>
      <c r="B570" s="4" t="s">
        <v>274</v>
      </c>
      <c r="C570" s="4" t="s">
        <v>255</v>
      </c>
      <c r="D570" s="53" t="s">
        <v>766</v>
      </c>
      <c r="E570" s="57">
        <v>200</v>
      </c>
      <c r="F570" s="21">
        <f>SUM(F571)</f>
        <v>1000</v>
      </c>
    </row>
    <row r="571" spans="1:7" s="54" customFormat="1" ht="31.5" x14ac:dyDescent="0.25">
      <c r="A571" s="88" t="s">
        <v>237</v>
      </c>
      <c r="B571" s="4" t="s">
        <v>274</v>
      </c>
      <c r="C571" s="4" t="s">
        <v>255</v>
      </c>
      <c r="D571" s="53" t="s">
        <v>766</v>
      </c>
      <c r="E571" s="57">
        <v>240</v>
      </c>
      <c r="F571" s="21">
        <v>1000</v>
      </c>
    </row>
    <row r="572" spans="1:7" s="54" customFormat="1" ht="15.75" x14ac:dyDescent="0.25">
      <c r="A572" s="82" t="s">
        <v>762</v>
      </c>
      <c r="B572" s="4" t="s">
        <v>274</v>
      </c>
      <c r="C572" s="4" t="s">
        <v>255</v>
      </c>
      <c r="D572" s="53" t="s">
        <v>779</v>
      </c>
      <c r="E572" s="83"/>
      <c r="F572" s="21">
        <f>SUM(F573)</f>
        <v>600</v>
      </c>
    </row>
    <row r="573" spans="1:7" s="54" customFormat="1" ht="31.5" x14ac:dyDescent="0.25">
      <c r="A573" s="88" t="s">
        <v>330</v>
      </c>
      <c r="B573" s="4" t="s">
        <v>274</v>
      </c>
      <c r="C573" s="4" t="s">
        <v>255</v>
      </c>
      <c r="D573" s="53" t="s">
        <v>779</v>
      </c>
      <c r="E573" s="57">
        <v>200</v>
      </c>
      <c r="F573" s="21">
        <f>SUM(F574)</f>
        <v>600</v>
      </c>
    </row>
    <row r="574" spans="1:7" s="54" customFormat="1" ht="31.5" x14ac:dyDescent="0.25">
      <c r="A574" s="88" t="s">
        <v>237</v>
      </c>
      <c r="B574" s="4" t="s">
        <v>274</v>
      </c>
      <c r="C574" s="4" t="s">
        <v>255</v>
      </c>
      <c r="D574" s="53" t="s">
        <v>779</v>
      </c>
      <c r="E574" s="57">
        <v>240</v>
      </c>
      <c r="F574" s="21">
        <v>600</v>
      </c>
    </row>
    <row r="575" spans="1:7" ht="31.5" x14ac:dyDescent="0.25">
      <c r="A575" s="87" t="s">
        <v>708</v>
      </c>
      <c r="B575" s="19" t="s">
        <v>274</v>
      </c>
      <c r="C575" s="4" t="s">
        <v>255</v>
      </c>
      <c r="D575" s="53" t="s">
        <v>729</v>
      </c>
      <c r="E575" s="28"/>
      <c r="F575" s="21">
        <f>SUM(F576,F609)</f>
        <v>117651.87999999999</v>
      </c>
    </row>
    <row r="576" spans="1:7" ht="31.5" x14ac:dyDescent="0.25">
      <c r="A576" s="102" t="s">
        <v>709</v>
      </c>
      <c r="B576" s="19" t="s">
        <v>274</v>
      </c>
      <c r="C576" s="4" t="s">
        <v>255</v>
      </c>
      <c r="D576" s="53" t="s">
        <v>730</v>
      </c>
      <c r="E576" s="28"/>
      <c r="F576" s="21">
        <f>SUM(F577,F580,F583,F586,F589,F592,F595,F600,F603,F606)</f>
        <v>98593.54</v>
      </c>
    </row>
    <row r="577" spans="1:6" ht="31.5" x14ac:dyDescent="0.25">
      <c r="A577" s="101" t="s">
        <v>710</v>
      </c>
      <c r="B577" s="27" t="s">
        <v>274</v>
      </c>
      <c r="C577" s="4" t="s">
        <v>255</v>
      </c>
      <c r="D577" s="53" t="s">
        <v>731</v>
      </c>
      <c r="E577" s="25"/>
      <c r="F577" s="21">
        <f>SUM(F578)</f>
        <v>3300</v>
      </c>
    </row>
    <row r="578" spans="1:6" ht="31.5" x14ac:dyDescent="0.25">
      <c r="A578" s="88" t="s">
        <v>330</v>
      </c>
      <c r="B578" s="38" t="s">
        <v>274</v>
      </c>
      <c r="C578" s="4" t="s">
        <v>255</v>
      </c>
      <c r="D578" s="53" t="s">
        <v>731</v>
      </c>
      <c r="E578" s="25">
        <v>200</v>
      </c>
      <c r="F578" s="21">
        <f>SUM(F579)</f>
        <v>3300</v>
      </c>
    </row>
    <row r="579" spans="1:6" ht="31.5" x14ac:dyDescent="0.25">
      <c r="A579" s="88" t="s">
        <v>237</v>
      </c>
      <c r="B579" s="38" t="s">
        <v>274</v>
      </c>
      <c r="C579" s="4" t="s">
        <v>255</v>
      </c>
      <c r="D579" s="53" t="s">
        <v>731</v>
      </c>
      <c r="E579" s="25">
        <v>240</v>
      </c>
      <c r="F579" s="21">
        <v>3300</v>
      </c>
    </row>
    <row r="580" spans="1:6" ht="31.5" x14ac:dyDescent="0.25">
      <c r="A580" s="92" t="s">
        <v>713</v>
      </c>
      <c r="B580" s="38" t="s">
        <v>274</v>
      </c>
      <c r="C580" s="38" t="s">
        <v>255</v>
      </c>
      <c r="D580" s="53" t="s">
        <v>735</v>
      </c>
      <c r="E580" s="25"/>
      <c r="F580" s="21">
        <f>SUM(F581)</f>
        <v>7000</v>
      </c>
    </row>
    <row r="581" spans="1:6" ht="31.5" x14ac:dyDescent="0.25">
      <c r="A581" s="88" t="s">
        <v>330</v>
      </c>
      <c r="B581" s="38" t="s">
        <v>274</v>
      </c>
      <c r="C581" s="38" t="s">
        <v>255</v>
      </c>
      <c r="D581" s="53" t="s">
        <v>735</v>
      </c>
      <c r="E581" s="25">
        <v>200</v>
      </c>
      <c r="F581" s="21">
        <f>SUM(F582)</f>
        <v>7000</v>
      </c>
    </row>
    <row r="582" spans="1:6" s="54" customFormat="1" ht="31.5" x14ac:dyDescent="0.25">
      <c r="A582" s="88" t="s">
        <v>237</v>
      </c>
      <c r="B582" s="38" t="s">
        <v>274</v>
      </c>
      <c r="C582" s="38" t="s">
        <v>255</v>
      </c>
      <c r="D582" s="53" t="s">
        <v>735</v>
      </c>
      <c r="E582" s="25">
        <v>240</v>
      </c>
      <c r="F582" s="21">
        <v>7000</v>
      </c>
    </row>
    <row r="583" spans="1:6" s="54" customFormat="1" ht="15.75" x14ac:dyDescent="0.25">
      <c r="A583" s="88" t="s">
        <v>767</v>
      </c>
      <c r="B583" s="38" t="s">
        <v>274</v>
      </c>
      <c r="C583" s="38" t="s">
        <v>255</v>
      </c>
      <c r="D583" s="53" t="s">
        <v>769</v>
      </c>
      <c r="E583" s="25"/>
      <c r="F583" s="21">
        <f>SUM(F584)</f>
        <v>1250</v>
      </c>
    </row>
    <row r="584" spans="1:6" s="54" customFormat="1" ht="31.5" x14ac:dyDescent="0.25">
      <c r="A584" s="88" t="s">
        <v>330</v>
      </c>
      <c r="B584" s="38" t="s">
        <v>274</v>
      </c>
      <c r="C584" s="38" t="s">
        <v>255</v>
      </c>
      <c r="D584" s="53" t="s">
        <v>769</v>
      </c>
      <c r="E584" s="25">
        <v>200</v>
      </c>
      <c r="F584" s="21">
        <f>SUM(F585)</f>
        <v>1250</v>
      </c>
    </row>
    <row r="585" spans="1:6" s="54" customFormat="1" ht="31.5" x14ac:dyDescent="0.25">
      <c r="A585" s="88" t="s">
        <v>237</v>
      </c>
      <c r="B585" s="38" t="s">
        <v>274</v>
      </c>
      <c r="C585" s="38" t="s">
        <v>255</v>
      </c>
      <c r="D585" s="53" t="s">
        <v>769</v>
      </c>
      <c r="E585" s="25">
        <v>240</v>
      </c>
      <c r="F585" s="21">
        <v>1250</v>
      </c>
    </row>
    <row r="586" spans="1:6" s="54" customFormat="1" ht="31.5" x14ac:dyDescent="0.25">
      <c r="A586" s="88" t="s">
        <v>768</v>
      </c>
      <c r="B586" s="38" t="s">
        <v>274</v>
      </c>
      <c r="C586" s="38" t="s">
        <v>255</v>
      </c>
      <c r="D586" s="53" t="s">
        <v>770</v>
      </c>
      <c r="E586" s="25"/>
      <c r="F586" s="21">
        <f>SUM(F587)</f>
        <v>2000</v>
      </c>
    </row>
    <row r="587" spans="1:6" s="54" customFormat="1" ht="31.5" x14ac:dyDescent="0.25">
      <c r="A587" s="88" t="s">
        <v>330</v>
      </c>
      <c r="B587" s="38" t="s">
        <v>274</v>
      </c>
      <c r="C587" s="38" t="s">
        <v>255</v>
      </c>
      <c r="D587" s="53" t="s">
        <v>770</v>
      </c>
      <c r="E587" s="25">
        <v>200</v>
      </c>
      <c r="F587" s="21">
        <f>SUM(F588)</f>
        <v>2000</v>
      </c>
    </row>
    <row r="588" spans="1:6" s="54" customFormat="1" ht="31.5" x14ac:dyDescent="0.25">
      <c r="A588" s="88" t="s">
        <v>237</v>
      </c>
      <c r="B588" s="38" t="s">
        <v>274</v>
      </c>
      <c r="C588" s="38" t="s">
        <v>255</v>
      </c>
      <c r="D588" s="53" t="s">
        <v>770</v>
      </c>
      <c r="E588" s="25">
        <v>240</v>
      </c>
      <c r="F588" s="21">
        <v>2000</v>
      </c>
    </row>
    <row r="589" spans="1:6" s="54" customFormat="1" ht="31.5" x14ac:dyDescent="0.25">
      <c r="A589" s="88" t="s">
        <v>711</v>
      </c>
      <c r="B589" s="38" t="s">
        <v>274</v>
      </c>
      <c r="C589" s="4" t="s">
        <v>255</v>
      </c>
      <c r="D589" s="53" t="s">
        <v>732</v>
      </c>
      <c r="E589" s="25"/>
      <c r="F589" s="21">
        <f>SUM(F590)</f>
        <v>11767</v>
      </c>
    </row>
    <row r="590" spans="1:6" s="54" customFormat="1" ht="31.5" x14ac:dyDescent="0.25">
      <c r="A590" s="88" t="s">
        <v>330</v>
      </c>
      <c r="B590" s="27" t="s">
        <v>274</v>
      </c>
      <c r="C590" s="4" t="s">
        <v>255</v>
      </c>
      <c r="D590" s="53" t="s">
        <v>732</v>
      </c>
      <c r="E590" s="25">
        <v>200</v>
      </c>
      <c r="F590" s="21">
        <f>SUM(F591)</f>
        <v>11767</v>
      </c>
    </row>
    <row r="591" spans="1:6" s="54" customFormat="1" ht="31.5" x14ac:dyDescent="0.25">
      <c r="A591" s="88" t="s">
        <v>237</v>
      </c>
      <c r="B591" s="38" t="s">
        <v>274</v>
      </c>
      <c r="C591" s="4" t="s">
        <v>255</v>
      </c>
      <c r="D591" s="53" t="s">
        <v>732</v>
      </c>
      <c r="E591" s="25">
        <v>240</v>
      </c>
      <c r="F591" s="21">
        <v>11767</v>
      </c>
    </row>
    <row r="592" spans="1:6" s="54" customFormat="1" ht="31.5" x14ac:dyDescent="0.25">
      <c r="A592" s="88" t="s">
        <v>712</v>
      </c>
      <c r="B592" s="38" t="s">
        <v>274</v>
      </c>
      <c r="C592" s="4" t="s">
        <v>255</v>
      </c>
      <c r="D592" s="53" t="s">
        <v>733</v>
      </c>
      <c r="E592" s="25"/>
      <c r="F592" s="21">
        <f>SUM(F593)</f>
        <v>4114.09</v>
      </c>
    </row>
    <row r="593" spans="1:6" s="54" customFormat="1" ht="31.5" x14ac:dyDescent="0.25">
      <c r="A593" s="88" t="s">
        <v>330</v>
      </c>
      <c r="B593" s="27" t="s">
        <v>274</v>
      </c>
      <c r="C593" s="4" t="s">
        <v>255</v>
      </c>
      <c r="D593" s="53" t="s">
        <v>733</v>
      </c>
      <c r="E593" s="25">
        <v>200</v>
      </c>
      <c r="F593" s="21">
        <f>SUM(F594)</f>
        <v>4114.09</v>
      </c>
    </row>
    <row r="594" spans="1:6" s="54" customFormat="1" ht="31.5" x14ac:dyDescent="0.25">
      <c r="A594" s="88" t="s">
        <v>237</v>
      </c>
      <c r="B594" s="27" t="s">
        <v>274</v>
      </c>
      <c r="C594" s="4" t="s">
        <v>255</v>
      </c>
      <c r="D594" s="53" t="s">
        <v>733</v>
      </c>
      <c r="E594" s="25">
        <v>240</v>
      </c>
      <c r="F594" s="21">
        <v>4114.09</v>
      </c>
    </row>
    <row r="595" spans="1:6" s="54" customFormat="1" ht="31.5" x14ac:dyDescent="0.25">
      <c r="A595" s="101" t="s">
        <v>120</v>
      </c>
      <c r="B595" s="27" t="s">
        <v>274</v>
      </c>
      <c r="C595" s="4" t="s">
        <v>255</v>
      </c>
      <c r="D595" s="53" t="s">
        <v>734</v>
      </c>
      <c r="E595" s="28"/>
      <c r="F595" s="21">
        <f>SUM(F596)</f>
        <v>67898.399999999994</v>
      </c>
    </row>
    <row r="596" spans="1:6" s="54" customFormat="1" ht="31.5" x14ac:dyDescent="0.25">
      <c r="A596" s="92" t="s">
        <v>245</v>
      </c>
      <c r="B596" s="27" t="s">
        <v>274</v>
      </c>
      <c r="C596" s="4" t="s">
        <v>255</v>
      </c>
      <c r="D596" s="53" t="s">
        <v>734</v>
      </c>
      <c r="E596" s="25">
        <v>600</v>
      </c>
      <c r="F596" s="21">
        <f>SUM(F597)</f>
        <v>67898.399999999994</v>
      </c>
    </row>
    <row r="597" spans="1:6" s="54" customFormat="1" ht="15.75" x14ac:dyDescent="0.25">
      <c r="A597" s="92" t="s">
        <v>246</v>
      </c>
      <c r="B597" s="38" t="s">
        <v>274</v>
      </c>
      <c r="C597" s="38" t="s">
        <v>255</v>
      </c>
      <c r="D597" s="53" t="s">
        <v>734</v>
      </c>
      <c r="E597" s="25">
        <v>610</v>
      </c>
      <c r="F597" s="21">
        <f>SUM(F598:F599)</f>
        <v>67898.399999999994</v>
      </c>
    </row>
    <row r="598" spans="1:6" s="54" customFormat="1" ht="47.25" x14ac:dyDescent="0.25">
      <c r="A598" s="92" t="s">
        <v>247</v>
      </c>
      <c r="B598" s="38" t="s">
        <v>274</v>
      </c>
      <c r="C598" s="38" t="s">
        <v>255</v>
      </c>
      <c r="D598" s="53" t="s">
        <v>734</v>
      </c>
      <c r="E598" s="25">
        <v>611</v>
      </c>
      <c r="F598" s="21">
        <v>64398.400000000001</v>
      </c>
    </row>
    <row r="599" spans="1:6" s="54" customFormat="1" ht="15.75" x14ac:dyDescent="0.25">
      <c r="A599" s="92" t="s">
        <v>250</v>
      </c>
      <c r="B599" s="38" t="s">
        <v>274</v>
      </c>
      <c r="C599" s="38" t="s">
        <v>255</v>
      </c>
      <c r="D599" s="53" t="s">
        <v>734</v>
      </c>
      <c r="E599" s="25">
        <v>612</v>
      </c>
      <c r="F599" s="21">
        <v>3500</v>
      </c>
    </row>
    <row r="600" spans="1:6" s="54" customFormat="1" ht="31.5" x14ac:dyDescent="0.25">
      <c r="A600" s="119" t="s">
        <v>836</v>
      </c>
      <c r="B600" s="38" t="s">
        <v>274</v>
      </c>
      <c r="C600" s="38" t="s">
        <v>255</v>
      </c>
      <c r="D600" s="53" t="s">
        <v>837</v>
      </c>
      <c r="E600" s="25"/>
      <c r="F600" s="21">
        <f>SUM(F601)</f>
        <v>540</v>
      </c>
    </row>
    <row r="601" spans="1:6" s="54" customFormat="1" ht="31.5" x14ac:dyDescent="0.25">
      <c r="A601" s="6" t="s">
        <v>330</v>
      </c>
      <c r="B601" s="38" t="s">
        <v>274</v>
      </c>
      <c r="C601" s="38" t="s">
        <v>255</v>
      </c>
      <c r="D601" s="53" t="s">
        <v>837</v>
      </c>
      <c r="E601" s="25">
        <v>200</v>
      </c>
      <c r="F601" s="21">
        <f>SUM(F602)</f>
        <v>540</v>
      </c>
    </row>
    <row r="602" spans="1:6" s="54" customFormat="1" ht="31.5" x14ac:dyDescent="0.25">
      <c r="A602" s="6" t="s">
        <v>237</v>
      </c>
      <c r="B602" s="38" t="s">
        <v>274</v>
      </c>
      <c r="C602" s="38" t="s">
        <v>255</v>
      </c>
      <c r="D602" s="53" t="s">
        <v>837</v>
      </c>
      <c r="E602" s="25">
        <v>240</v>
      </c>
      <c r="F602" s="21">
        <v>540</v>
      </c>
    </row>
    <row r="603" spans="1:6" s="54" customFormat="1" ht="31.5" x14ac:dyDescent="0.25">
      <c r="A603" s="6" t="s">
        <v>846</v>
      </c>
      <c r="B603" s="38" t="s">
        <v>274</v>
      </c>
      <c r="C603" s="4" t="s">
        <v>255</v>
      </c>
      <c r="D603" s="53" t="s">
        <v>847</v>
      </c>
      <c r="E603" s="25"/>
      <c r="F603" s="21">
        <f>SUM(F604)</f>
        <v>536.52</v>
      </c>
    </row>
    <row r="604" spans="1:6" s="54" customFormat="1" ht="31.5" x14ac:dyDescent="0.25">
      <c r="A604" s="6" t="s">
        <v>330</v>
      </c>
      <c r="B604" s="27" t="s">
        <v>274</v>
      </c>
      <c r="C604" s="4" t="s">
        <v>255</v>
      </c>
      <c r="D604" s="53" t="s">
        <v>847</v>
      </c>
      <c r="E604" s="25">
        <v>200</v>
      </c>
      <c r="F604" s="21">
        <f>SUM(F605)</f>
        <v>536.52</v>
      </c>
    </row>
    <row r="605" spans="1:6" s="54" customFormat="1" ht="31.5" x14ac:dyDescent="0.25">
      <c r="A605" s="6" t="s">
        <v>237</v>
      </c>
      <c r="B605" s="38" t="s">
        <v>274</v>
      </c>
      <c r="C605" s="4" t="s">
        <v>255</v>
      </c>
      <c r="D605" s="53" t="s">
        <v>847</v>
      </c>
      <c r="E605" s="25">
        <v>240</v>
      </c>
      <c r="F605" s="21">
        <v>536.52</v>
      </c>
    </row>
    <row r="606" spans="1:6" s="54" customFormat="1" ht="30.75" customHeight="1" x14ac:dyDescent="0.25">
      <c r="A606" s="6" t="s">
        <v>849</v>
      </c>
      <c r="B606" s="38" t="s">
        <v>274</v>
      </c>
      <c r="C606" s="4" t="s">
        <v>255</v>
      </c>
      <c r="D606" s="53" t="s">
        <v>848</v>
      </c>
      <c r="E606" s="25"/>
      <c r="F606" s="21">
        <f>SUM(F607)</f>
        <v>187.53</v>
      </c>
    </row>
    <row r="607" spans="1:6" s="54" customFormat="1" ht="31.5" x14ac:dyDescent="0.25">
      <c r="A607" s="6" t="s">
        <v>330</v>
      </c>
      <c r="B607" s="27" t="s">
        <v>274</v>
      </c>
      <c r="C607" s="4" t="s">
        <v>255</v>
      </c>
      <c r="D607" s="53" t="s">
        <v>848</v>
      </c>
      <c r="E607" s="25">
        <v>200</v>
      </c>
      <c r="F607" s="21">
        <f>SUM(F608)</f>
        <v>187.53</v>
      </c>
    </row>
    <row r="608" spans="1:6" s="54" customFormat="1" ht="31.5" x14ac:dyDescent="0.25">
      <c r="A608" s="6" t="s">
        <v>237</v>
      </c>
      <c r="B608" s="27" t="s">
        <v>274</v>
      </c>
      <c r="C608" s="4" t="s">
        <v>255</v>
      </c>
      <c r="D608" s="53" t="s">
        <v>848</v>
      </c>
      <c r="E608" s="25">
        <v>240</v>
      </c>
      <c r="F608" s="21">
        <v>187.53</v>
      </c>
    </row>
    <row r="609" spans="1:6" s="54" customFormat="1" ht="31.5" x14ac:dyDescent="0.25">
      <c r="A609" s="88" t="s">
        <v>714</v>
      </c>
      <c r="B609" s="38" t="s">
        <v>274</v>
      </c>
      <c r="C609" s="38" t="s">
        <v>255</v>
      </c>
      <c r="D609" s="53" t="s">
        <v>736</v>
      </c>
      <c r="E609" s="25"/>
      <c r="F609" s="21">
        <f>SUM(F610,F616,F613,F619,F622)</f>
        <v>19058.34</v>
      </c>
    </row>
    <row r="610" spans="1:6" s="54" customFormat="1" ht="15.75" x14ac:dyDescent="0.25">
      <c r="A610" s="88" t="s">
        <v>715</v>
      </c>
      <c r="B610" s="38" t="s">
        <v>274</v>
      </c>
      <c r="C610" s="38" t="s">
        <v>255</v>
      </c>
      <c r="D610" s="53" t="s">
        <v>737</v>
      </c>
      <c r="E610" s="25"/>
      <c r="F610" s="21">
        <f>SUM(F611)</f>
        <v>12545.2</v>
      </c>
    </row>
    <row r="611" spans="1:6" s="54" customFormat="1" ht="31.5" x14ac:dyDescent="0.25">
      <c r="A611" s="88" t="s">
        <v>330</v>
      </c>
      <c r="B611" s="38" t="s">
        <v>274</v>
      </c>
      <c r="C611" s="38" t="s">
        <v>255</v>
      </c>
      <c r="D611" s="53" t="s">
        <v>737</v>
      </c>
      <c r="E611" s="25">
        <v>200</v>
      </c>
      <c r="F611" s="21">
        <f>SUM(F612)</f>
        <v>12545.2</v>
      </c>
    </row>
    <row r="612" spans="1:6" s="54" customFormat="1" ht="31.5" x14ac:dyDescent="0.25">
      <c r="A612" s="88" t="s">
        <v>237</v>
      </c>
      <c r="B612" s="38" t="s">
        <v>274</v>
      </c>
      <c r="C612" s="38" t="s">
        <v>255</v>
      </c>
      <c r="D612" s="53" t="s">
        <v>737</v>
      </c>
      <c r="E612" s="25">
        <v>240</v>
      </c>
      <c r="F612" s="21">
        <v>12545.2</v>
      </c>
    </row>
    <row r="613" spans="1:6" s="54" customFormat="1" ht="57" customHeight="1" x14ac:dyDescent="0.25">
      <c r="A613" s="88" t="s">
        <v>828</v>
      </c>
      <c r="B613" s="38" t="s">
        <v>274</v>
      </c>
      <c r="C613" s="38" t="s">
        <v>255</v>
      </c>
      <c r="D613" s="53" t="s">
        <v>827</v>
      </c>
      <c r="E613" s="25"/>
      <c r="F613" s="21">
        <f>SUM(F614)</f>
        <v>4581.71</v>
      </c>
    </row>
    <row r="614" spans="1:6" s="54" customFormat="1" ht="31.5" x14ac:dyDescent="0.25">
      <c r="A614" s="88" t="s">
        <v>330</v>
      </c>
      <c r="B614" s="38" t="s">
        <v>274</v>
      </c>
      <c r="C614" s="38" t="s">
        <v>255</v>
      </c>
      <c r="D614" s="53" t="s">
        <v>827</v>
      </c>
      <c r="E614" s="25">
        <v>200</v>
      </c>
      <c r="F614" s="21">
        <f>SUM(F615)</f>
        <v>4581.71</v>
      </c>
    </row>
    <row r="615" spans="1:6" s="54" customFormat="1" ht="31.5" x14ac:dyDescent="0.25">
      <c r="A615" s="88" t="s">
        <v>237</v>
      </c>
      <c r="B615" s="38" t="s">
        <v>274</v>
      </c>
      <c r="C615" s="38" t="s">
        <v>255</v>
      </c>
      <c r="D615" s="53" t="s">
        <v>827</v>
      </c>
      <c r="E615" s="25">
        <v>240</v>
      </c>
      <c r="F615" s="21">
        <v>4581.71</v>
      </c>
    </row>
    <row r="616" spans="1:6" s="54" customFormat="1" ht="66.75" customHeight="1" x14ac:dyDescent="0.25">
      <c r="A616" s="88" t="s">
        <v>812</v>
      </c>
      <c r="B616" s="38" t="s">
        <v>274</v>
      </c>
      <c r="C616" s="38" t="s">
        <v>255</v>
      </c>
      <c r="D616" s="53" t="s">
        <v>811</v>
      </c>
      <c r="E616" s="25"/>
      <c r="F616" s="21">
        <f>SUM(F617)</f>
        <v>1601.43</v>
      </c>
    </row>
    <row r="617" spans="1:6" s="54" customFormat="1" ht="31.5" x14ac:dyDescent="0.25">
      <c r="A617" s="88" t="s">
        <v>330</v>
      </c>
      <c r="B617" s="38" t="s">
        <v>274</v>
      </c>
      <c r="C617" s="38" t="s">
        <v>255</v>
      </c>
      <c r="D617" s="53" t="s">
        <v>811</v>
      </c>
      <c r="E617" s="25">
        <v>200</v>
      </c>
      <c r="F617" s="21">
        <f>SUM(F618)</f>
        <v>1601.43</v>
      </c>
    </row>
    <row r="618" spans="1:6" s="54" customFormat="1" ht="31.5" x14ac:dyDescent="0.25">
      <c r="A618" s="88" t="s">
        <v>237</v>
      </c>
      <c r="B618" s="38" t="s">
        <v>274</v>
      </c>
      <c r="C618" s="38" t="s">
        <v>255</v>
      </c>
      <c r="D618" s="53" t="s">
        <v>811</v>
      </c>
      <c r="E618" s="25">
        <v>240</v>
      </c>
      <c r="F618" s="21">
        <v>1601.43</v>
      </c>
    </row>
    <row r="619" spans="1:6" s="54" customFormat="1" ht="30.75" customHeight="1" x14ac:dyDescent="0.25">
      <c r="A619" s="120" t="s">
        <v>782</v>
      </c>
      <c r="B619" s="38" t="s">
        <v>274</v>
      </c>
      <c r="C619" s="38" t="s">
        <v>255</v>
      </c>
      <c r="D619" s="53" t="s">
        <v>781</v>
      </c>
      <c r="E619" s="25"/>
      <c r="F619" s="21">
        <f>SUM(F620)</f>
        <v>320</v>
      </c>
    </row>
    <row r="620" spans="1:6" s="54" customFormat="1" ht="31.5" x14ac:dyDescent="0.25">
      <c r="A620" s="88" t="s">
        <v>330</v>
      </c>
      <c r="B620" s="38" t="s">
        <v>274</v>
      </c>
      <c r="C620" s="38" t="s">
        <v>255</v>
      </c>
      <c r="D620" s="53" t="s">
        <v>781</v>
      </c>
      <c r="E620" s="25">
        <v>200</v>
      </c>
      <c r="F620" s="21">
        <f>SUM(F621)</f>
        <v>320</v>
      </c>
    </row>
    <row r="621" spans="1:6" s="54" customFormat="1" ht="31.5" x14ac:dyDescent="0.25">
      <c r="A621" s="88" t="s">
        <v>237</v>
      </c>
      <c r="B621" s="38" t="s">
        <v>274</v>
      </c>
      <c r="C621" s="38" t="s">
        <v>255</v>
      </c>
      <c r="D621" s="53" t="s">
        <v>781</v>
      </c>
      <c r="E621" s="25">
        <v>240</v>
      </c>
      <c r="F621" s="21">
        <v>320</v>
      </c>
    </row>
    <row r="622" spans="1:6" s="54" customFormat="1" ht="70.5" customHeight="1" x14ac:dyDescent="0.25">
      <c r="A622" s="126" t="s">
        <v>833</v>
      </c>
      <c r="B622" s="38" t="s">
        <v>274</v>
      </c>
      <c r="C622" s="38" t="s">
        <v>255</v>
      </c>
      <c r="D622" s="53" t="s">
        <v>831</v>
      </c>
      <c r="E622" s="25"/>
      <c r="F622" s="21">
        <f>SUM(F623)</f>
        <v>10</v>
      </c>
    </row>
    <row r="623" spans="1:6" s="54" customFormat="1" ht="31.5" x14ac:dyDescent="0.25">
      <c r="A623" s="88" t="s">
        <v>330</v>
      </c>
      <c r="B623" s="38" t="s">
        <v>274</v>
      </c>
      <c r="C623" s="38" t="s">
        <v>255</v>
      </c>
      <c r="D623" s="53" t="s">
        <v>831</v>
      </c>
      <c r="E623" s="25">
        <v>200</v>
      </c>
      <c r="F623" s="21">
        <f>SUM(F624)</f>
        <v>10</v>
      </c>
    </row>
    <row r="624" spans="1:6" s="54" customFormat="1" ht="31.5" x14ac:dyDescent="0.25">
      <c r="A624" s="88" t="s">
        <v>237</v>
      </c>
      <c r="B624" s="38" t="s">
        <v>274</v>
      </c>
      <c r="C624" s="38" t="s">
        <v>255</v>
      </c>
      <c r="D624" s="53" t="s">
        <v>831</v>
      </c>
      <c r="E624" s="25">
        <v>240</v>
      </c>
      <c r="F624" s="21">
        <v>10</v>
      </c>
    </row>
    <row r="625" spans="1:6" s="54" customFormat="1" ht="15.75" x14ac:dyDescent="0.25">
      <c r="A625" s="88" t="s">
        <v>738</v>
      </c>
      <c r="B625" s="38" t="s">
        <v>274</v>
      </c>
      <c r="C625" s="38" t="s">
        <v>274</v>
      </c>
      <c r="D625" s="4"/>
      <c r="E625" s="25"/>
      <c r="F625" s="21">
        <f>SUM(F626)</f>
        <v>540</v>
      </c>
    </row>
    <row r="626" spans="1:6" s="54" customFormat="1" ht="15.75" x14ac:dyDescent="0.25">
      <c r="A626" s="88" t="s">
        <v>2</v>
      </c>
      <c r="B626" s="38" t="s">
        <v>274</v>
      </c>
      <c r="C626" s="38" t="s">
        <v>274</v>
      </c>
      <c r="D626" s="4" t="s">
        <v>716</v>
      </c>
      <c r="E626" s="25"/>
      <c r="F626" s="21">
        <f>SUM(F627)</f>
        <v>540</v>
      </c>
    </row>
    <row r="627" spans="1:6" s="54" customFormat="1" ht="47.25" x14ac:dyDescent="0.25">
      <c r="A627" s="88" t="s">
        <v>746</v>
      </c>
      <c r="B627" s="38" t="s">
        <v>274</v>
      </c>
      <c r="C627" s="38" t="s">
        <v>274</v>
      </c>
      <c r="D627" s="4" t="s">
        <v>717</v>
      </c>
      <c r="E627" s="25"/>
      <c r="F627" s="21">
        <f>SUM(F628)</f>
        <v>540</v>
      </c>
    </row>
    <row r="628" spans="1:6" s="54" customFormat="1" ht="47.25" x14ac:dyDescent="0.25">
      <c r="A628" s="88" t="s">
        <v>742</v>
      </c>
      <c r="B628" s="38" t="s">
        <v>274</v>
      </c>
      <c r="C628" s="38" t="s">
        <v>274</v>
      </c>
      <c r="D628" s="4" t="s">
        <v>718</v>
      </c>
      <c r="E628" s="25"/>
      <c r="F628" s="21">
        <f>SUM(F629,F632)</f>
        <v>540</v>
      </c>
    </row>
    <row r="629" spans="1:6" s="54" customFormat="1" ht="63" x14ac:dyDescent="0.25">
      <c r="A629" s="88" t="s">
        <v>233</v>
      </c>
      <c r="B629" s="38" t="s">
        <v>274</v>
      </c>
      <c r="C629" s="38" t="s">
        <v>274</v>
      </c>
      <c r="D629" s="4" t="s">
        <v>718</v>
      </c>
      <c r="E629" s="25">
        <v>100</v>
      </c>
      <c r="F629" s="21">
        <f>SUM(F630)</f>
        <v>513.6</v>
      </c>
    </row>
    <row r="630" spans="1:6" s="54" customFormat="1" ht="31.5" x14ac:dyDescent="0.25">
      <c r="A630" s="88" t="s">
        <v>234</v>
      </c>
      <c r="B630" s="38" t="s">
        <v>274</v>
      </c>
      <c r="C630" s="38" t="s">
        <v>274</v>
      </c>
      <c r="D630" s="4" t="s">
        <v>718</v>
      </c>
      <c r="E630" s="25">
        <v>120</v>
      </c>
      <c r="F630" s="21">
        <v>513.6</v>
      </c>
    </row>
    <row r="631" spans="1:6" s="54" customFormat="1" ht="15.75" x14ac:dyDescent="0.25">
      <c r="A631" s="89" t="s">
        <v>240</v>
      </c>
      <c r="B631" s="38" t="s">
        <v>274</v>
      </c>
      <c r="C631" s="38" t="s">
        <v>274</v>
      </c>
      <c r="D631" s="4" t="s">
        <v>718</v>
      </c>
      <c r="E631" s="25">
        <v>120</v>
      </c>
      <c r="F631" s="21">
        <v>513.6</v>
      </c>
    </row>
    <row r="632" spans="1:6" s="54" customFormat="1" ht="31.5" x14ac:dyDescent="0.25">
      <c r="A632" s="88" t="s">
        <v>330</v>
      </c>
      <c r="B632" s="38" t="s">
        <v>274</v>
      </c>
      <c r="C632" s="38" t="s">
        <v>274</v>
      </c>
      <c r="D632" s="4" t="s">
        <v>718</v>
      </c>
      <c r="E632" s="25">
        <v>200</v>
      </c>
      <c r="F632" s="21">
        <f>SUM(F633)</f>
        <v>26.4</v>
      </c>
    </row>
    <row r="633" spans="1:6" s="54" customFormat="1" ht="31.5" x14ac:dyDescent="0.25">
      <c r="A633" s="88" t="s">
        <v>237</v>
      </c>
      <c r="B633" s="38" t="s">
        <v>274</v>
      </c>
      <c r="C633" s="38" t="s">
        <v>274</v>
      </c>
      <c r="D633" s="4" t="s">
        <v>718</v>
      </c>
      <c r="E633" s="25">
        <v>240</v>
      </c>
      <c r="F633" s="21">
        <v>26.4</v>
      </c>
    </row>
    <row r="634" spans="1:6" s="54" customFormat="1" ht="15.75" x14ac:dyDescent="0.25">
      <c r="A634" s="89" t="s">
        <v>240</v>
      </c>
      <c r="B634" s="38" t="s">
        <v>274</v>
      </c>
      <c r="C634" s="38" t="s">
        <v>274</v>
      </c>
      <c r="D634" s="4" t="s">
        <v>718</v>
      </c>
      <c r="E634" s="25">
        <v>240</v>
      </c>
      <c r="F634" s="21">
        <v>26.4</v>
      </c>
    </row>
    <row r="635" spans="1:6" s="54" customFormat="1" ht="15.75" x14ac:dyDescent="0.25">
      <c r="A635" s="88"/>
      <c r="B635" s="38"/>
      <c r="C635" s="38"/>
      <c r="D635" s="4"/>
      <c r="E635" s="25"/>
      <c r="F635" s="21"/>
    </row>
    <row r="636" spans="1:6" ht="15.75" x14ac:dyDescent="0.25">
      <c r="A636" s="96" t="s">
        <v>277</v>
      </c>
      <c r="B636" s="69" t="s">
        <v>278</v>
      </c>
      <c r="C636" s="70"/>
      <c r="D636" s="48"/>
      <c r="E636" s="48"/>
      <c r="F636" s="68">
        <f t="shared" ref="F636:F637" si="14">SUM(F637)</f>
        <v>2059.3000000000002</v>
      </c>
    </row>
    <row r="637" spans="1:6" ht="31.5" x14ac:dyDescent="0.25">
      <c r="A637" s="87" t="s">
        <v>279</v>
      </c>
      <c r="B637" s="32" t="s">
        <v>278</v>
      </c>
      <c r="C637" s="32" t="s">
        <v>255</v>
      </c>
      <c r="D637" s="10"/>
      <c r="E637" s="33"/>
      <c r="F637" s="21">
        <f t="shared" si="14"/>
        <v>2059.3000000000002</v>
      </c>
    </row>
    <row r="638" spans="1:6" ht="31.5" x14ac:dyDescent="0.25">
      <c r="A638" s="87" t="s">
        <v>337</v>
      </c>
      <c r="B638" s="32" t="s">
        <v>278</v>
      </c>
      <c r="C638" s="25" t="s">
        <v>255</v>
      </c>
      <c r="D638" s="4" t="s">
        <v>47</v>
      </c>
      <c r="E638" s="33"/>
      <c r="F638" s="21">
        <f>SUM(F639,F643,F647,F651)</f>
        <v>2059.3000000000002</v>
      </c>
    </row>
    <row r="639" spans="1:6" s="54" customFormat="1" ht="31.5" x14ac:dyDescent="0.25">
      <c r="A639" s="87" t="s">
        <v>592</v>
      </c>
      <c r="B639" s="32" t="s">
        <v>278</v>
      </c>
      <c r="C639" s="25" t="s">
        <v>255</v>
      </c>
      <c r="D639" s="4" t="s">
        <v>96</v>
      </c>
      <c r="E639" s="33"/>
      <c r="F639" s="21">
        <f>SUM(F640)</f>
        <v>100</v>
      </c>
    </row>
    <row r="640" spans="1:6" s="54" customFormat="1" ht="15.75" x14ac:dyDescent="0.25">
      <c r="A640" s="87" t="s">
        <v>593</v>
      </c>
      <c r="B640" s="32" t="s">
        <v>278</v>
      </c>
      <c r="C640" s="25" t="s">
        <v>255</v>
      </c>
      <c r="D640" s="4" t="s">
        <v>172</v>
      </c>
      <c r="E640" s="33"/>
      <c r="F640" s="21">
        <f t="shared" ref="F640:F641" si="15">SUM(F641)</f>
        <v>100</v>
      </c>
    </row>
    <row r="641" spans="1:6" s="54" customFormat="1" ht="31.5" x14ac:dyDescent="0.25">
      <c r="A641" s="88" t="s">
        <v>330</v>
      </c>
      <c r="B641" s="32" t="s">
        <v>278</v>
      </c>
      <c r="C641" s="25" t="s">
        <v>255</v>
      </c>
      <c r="D641" s="4" t="s">
        <v>172</v>
      </c>
      <c r="E641" s="25">
        <v>200</v>
      </c>
      <c r="F641" s="21">
        <f t="shared" si="15"/>
        <v>100</v>
      </c>
    </row>
    <row r="642" spans="1:6" s="54" customFormat="1" ht="31.5" x14ac:dyDescent="0.25">
      <c r="A642" s="88" t="s">
        <v>237</v>
      </c>
      <c r="B642" s="32" t="s">
        <v>278</v>
      </c>
      <c r="C642" s="25" t="s">
        <v>255</v>
      </c>
      <c r="D642" s="4" t="s">
        <v>172</v>
      </c>
      <c r="E642" s="25">
        <v>240</v>
      </c>
      <c r="F642" s="21">
        <v>100</v>
      </c>
    </row>
    <row r="643" spans="1:6" s="54" customFormat="1" ht="31.5" x14ac:dyDescent="0.25">
      <c r="A643" s="88" t="s">
        <v>594</v>
      </c>
      <c r="B643" s="32" t="s">
        <v>278</v>
      </c>
      <c r="C643" s="25" t="s">
        <v>255</v>
      </c>
      <c r="D643" s="4" t="s">
        <v>595</v>
      </c>
      <c r="E643" s="25"/>
      <c r="F643" s="21">
        <f>SUM(F644)</f>
        <v>50</v>
      </c>
    </row>
    <row r="644" spans="1:6" s="54" customFormat="1" ht="15.75" x14ac:dyDescent="0.25">
      <c r="A644" s="87" t="s">
        <v>593</v>
      </c>
      <c r="B644" s="32" t="s">
        <v>278</v>
      </c>
      <c r="C644" s="25" t="s">
        <v>255</v>
      </c>
      <c r="D644" s="4" t="s">
        <v>596</v>
      </c>
      <c r="E644" s="25"/>
      <c r="F644" s="21">
        <f>SUM(F645)</f>
        <v>50</v>
      </c>
    </row>
    <row r="645" spans="1:6" s="54" customFormat="1" ht="31.5" x14ac:dyDescent="0.25">
      <c r="A645" s="88" t="s">
        <v>330</v>
      </c>
      <c r="B645" s="32" t="s">
        <v>278</v>
      </c>
      <c r="C645" s="25" t="s">
        <v>255</v>
      </c>
      <c r="D645" s="4" t="s">
        <v>596</v>
      </c>
      <c r="E645" s="25">
        <v>200</v>
      </c>
      <c r="F645" s="21">
        <f>SUM(F646)</f>
        <v>50</v>
      </c>
    </row>
    <row r="646" spans="1:6" s="54" customFormat="1" ht="31.5" x14ac:dyDescent="0.25">
      <c r="A646" s="88" t="s">
        <v>237</v>
      </c>
      <c r="B646" s="32" t="s">
        <v>278</v>
      </c>
      <c r="C646" s="25" t="s">
        <v>255</v>
      </c>
      <c r="D646" s="4" t="s">
        <v>596</v>
      </c>
      <c r="E646" s="25">
        <v>240</v>
      </c>
      <c r="F646" s="21">
        <v>50</v>
      </c>
    </row>
    <row r="647" spans="1:6" s="54" customFormat="1" ht="31.5" x14ac:dyDescent="0.25">
      <c r="A647" s="88" t="s">
        <v>589</v>
      </c>
      <c r="B647" s="32" t="s">
        <v>278</v>
      </c>
      <c r="C647" s="25" t="s">
        <v>255</v>
      </c>
      <c r="D647" s="4" t="s">
        <v>590</v>
      </c>
      <c r="E647" s="25"/>
      <c r="F647" s="21">
        <f>SUM(F648,)</f>
        <v>50</v>
      </c>
    </row>
    <row r="648" spans="1:6" s="54" customFormat="1" ht="15.75" x14ac:dyDescent="0.25">
      <c r="A648" s="87" t="s">
        <v>593</v>
      </c>
      <c r="B648" s="32" t="s">
        <v>278</v>
      </c>
      <c r="C648" s="25" t="s">
        <v>255</v>
      </c>
      <c r="D648" s="4" t="s">
        <v>597</v>
      </c>
      <c r="E648" s="25"/>
      <c r="F648" s="21">
        <f>SUM(F649)</f>
        <v>50</v>
      </c>
    </row>
    <row r="649" spans="1:6" s="54" customFormat="1" ht="31.5" x14ac:dyDescent="0.25">
      <c r="A649" s="88" t="s">
        <v>330</v>
      </c>
      <c r="B649" s="32" t="s">
        <v>278</v>
      </c>
      <c r="C649" s="25" t="s">
        <v>255</v>
      </c>
      <c r="D649" s="4" t="s">
        <v>597</v>
      </c>
      <c r="E649" s="25">
        <v>200</v>
      </c>
      <c r="F649" s="21">
        <f>SUM(F650)</f>
        <v>50</v>
      </c>
    </row>
    <row r="650" spans="1:6" s="54" customFormat="1" ht="31.5" x14ac:dyDescent="0.25">
      <c r="A650" s="88" t="s">
        <v>237</v>
      </c>
      <c r="B650" s="32" t="s">
        <v>278</v>
      </c>
      <c r="C650" s="25" t="s">
        <v>255</v>
      </c>
      <c r="D650" s="4" t="s">
        <v>597</v>
      </c>
      <c r="E650" s="25">
        <v>240</v>
      </c>
      <c r="F650" s="21">
        <v>50</v>
      </c>
    </row>
    <row r="651" spans="1:6" s="54" customFormat="1" ht="31.5" x14ac:dyDescent="0.25">
      <c r="A651" s="89" t="s">
        <v>598</v>
      </c>
      <c r="B651" s="32" t="s">
        <v>278</v>
      </c>
      <c r="C651" s="25" t="s">
        <v>255</v>
      </c>
      <c r="D651" s="4" t="s">
        <v>599</v>
      </c>
      <c r="E651" s="25"/>
      <c r="F651" s="21">
        <f>SUM(F652)</f>
        <v>1859.3</v>
      </c>
    </row>
    <row r="652" spans="1:6" s="54" customFormat="1" ht="31.5" x14ac:dyDescent="0.25">
      <c r="A652" s="93" t="s">
        <v>120</v>
      </c>
      <c r="B652" s="32" t="s">
        <v>278</v>
      </c>
      <c r="C652" s="25" t="s">
        <v>255</v>
      </c>
      <c r="D652" s="53" t="s">
        <v>600</v>
      </c>
      <c r="E652" s="25"/>
      <c r="F652" s="21">
        <f>SUM(F653)</f>
        <v>1859.3</v>
      </c>
    </row>
    <row r="653" spans="1:6" s="54" customFormat="1" ht="31.5" x14ac:dyDescent="0.25">
      <c r="A653" s="92" t="s">
        <v>245</v>
      </c>
      <c r="B653" s="32" t="s">
        <v>278</v>
      </c>
      <c r="C653" s="25" t="s">
        <v>255</v>
      </c>
      <c r="D653" s="53" t="s">
        <v>600</v>
      </c>
      <c r="E653" s="25">
        <v>600</v>
      </c>
      <c r="F653" s="21">
        <f>SUM(F654)</f>
        <v>1859.3</v>
      </c>
    </row>
    <row r="654" spans="1:6" s="54" customFormat="1" ht="15.75" x14ac:dyDescent="0.25">
      <c r="A654" s="92" t="s">
        <v>246</v>
      </c>
      <c r="B654" s="32" t="s">
        <v>278</v>
      </c>
      <c r="C654" s="25" t="s">
        <v>255</v>
      </c>
      <c r="D654" s="53" t="s">
        <v>600</v>
      </c>
      <c r="E654" s="25">
        <v>610</v>
      </c>
      <c r="F654" s="21">
        <f>SUM(F655)</f>
        <v>1859.3</v>
      </c>
    </row>
    <row r="655" spans="1:6" s="54" customFormat="1" ht="47.25" x14ac:dyDescent="0.25">
      <c r="A655" s="92" t="s">
        <v>247</v>
      </c>
      <c r="B655" s="32" t="s">
        <v>278</v>
      </c>
      <c r="C655" s="25" t="s">
        <v>255</v>
      </c>
      <c r="D655" s="53" t="s">
        <v>600</v>
      </c>
      <c r="E655" s="25">
        <v>611</v>
      </c>
      <c r="F655" s="21">
        <v>1859.3</v>
      </c>
    </row>
    <row r="656" spans="1:6" s="54" customFormat="1" ht="15.75" x14ac:dyDescent="0.25">
      <c r="A656" s="92"/>
      <c r="B656" s="32"/>
      <c r="C656" s="25"/>
      <c r="D656" s="53"/>
      <c r="E656" s="25"/>
      <c r="F656" s="21"/>
    </row>
    <row r="657" spans="1:6" s="54" customFormat="1" ht="15.75" x14ac:dyDescent="0.25">
      <c r="A657" s="96" t="s">
        <v>280</v>
      </c>
      <c r="B657" s="71" t="s">
        <v>281</v>
      </c>
      <c r="C657" s="48"/>
      <c r="D657" s="48"/>
      <c r="E657" s="48"/>
      <c r="F657" s="68">
        <f>SUM(F658,F739,F882,F960,F1005)</f>
        <v>1714501.96</v>
      </c>
    </row>
    <row r="658" spans="1:6" s="54" customFormat="1" ht="15.75" x14ac:dyDescent="0.25">
      <c r="A658" s="103" t="s">
        <v>282</v>
      </c>
      <c r="B658" s="22" t="s">
        <v>281</v>
      </c>
      <c r="C658" s="32" t="s">
        <v>230</v>
      </c>
      <c r="D658" s="3"/>
      <c r="E658" s="33"/>
      <c r="F658" s="21">
        <f>SUM(F659,F689)</f>
        <v>762276.14</v>
      </c>
    </row>
    <row r="659" spans="1:6" s="54" customFormat="1" ht="31.5" x14ac:dyDescent="0.25">
      <c r="A659" s="87" t="s">
        <v>335</v>
      </c>
      <c r="B659" s="22" t="s">
        <v>281</v>
      </c>
      <c r="C659" s="28" t="s">
        <v>230</v>
      </c>
      <c r="D659" s="4" t="s">
        <v>35</v>
      </c>
      <c r="E659" s="25"/>
      <c r="F659" s="21">
        <f>SUM(F660,F681)</f>
        <v>26463</v>
      </c>
    </row>
    <row r="660" spans="1:6" s="54" customFormat="1" ht="31.5" x14ac:dyDescent="0.25">
      <c r="A660" s="87" t="s">
        <v>343</v>
      </c>
      <c r="B660" s="22" t="s">
        <v>281</v>
      </c>
      <c r="C660" s="28" t="s">
        <v>230</v>
      </c>
      <c r="D660" s="53" t="s">
        <v>36</v>
      </c>
      <c r="E660" s="25"/>
      <c r="F660" s="21">
        <f>SUM(F661,F668)</f>
        <v>21280.1</v>
      </c>
    </row>
    <row r="661" spans="1:6" s="54" customFormat="1" ht="47.25" x14ac:dyDescent="0.25">
      <c r="A661" s="87" t="s">
        <v>568</v>
      </c>
      <c r="B661" s="22" t="s">
        <v>281</v>
      </c>
      <c r="C661" s="28" t="s">
        <v>230</v>
      </c>
      <c r="D661" s="53" t="s">
        <v>75</v>
      </c>
      <c r="E661" s="25"/>
      <c r="F661" s="21">
        <f>SUM(F662)</f>
        <v>18921.5</v>
      </c>
    </row>
    <row r="662" spans="1:6" s="54" customFormat="1" ht="63" x14ac:dyDescent="0.25">
      <c r="A662" s="94" t="s">
        <v>379</v>
      </c>
      <c r="B662" s="22" t="s">
        <v>281</v>
      </c>
      <c r="C662" s="28" t="s">
        <v>230</v>
      </c>
      <c r="D662" s="53" t="s">
        <v>80</v>
      </c>
      <c r="E662" s="25"/>
      <c r="F662" s="21">
        <f>SUM(F663)</f>
        <v>18921.5</v>
      </c>
    </row>
    <row r="663" spans="1:6" s="54" customFormat="1" ht="31.5" x14ac:dyDescent="0.25">
      <c r="A663" s="92" t="s">
        <v>245</v>
      </c>
      <c r="B663" s="28" t="s">
        <v>281</v>
      </c>
      <c r="C663" s="28" t="s">
        <v>230</v>
      </c>
      <c r="D663" s="53" t="s">
        <v>80</v>
      </c>
      <c r="E663" s="31">
        <v>600</v>
      </c>
      <c r="F663" s="21">
        <f>SUM(F664,F666)</f>
        <v>18921.5</v>
      </c>
    </row>
    <row r="664" spans="1:6" s="54" customFormat="1" ht="15.75" x14ac:dyDescent="0.25">
      <c r="A664" s="92" t="s">
        <v>246</v>
      </c>
      <c r="B664" s="28" t="s">
        <v>281</v>
      </c>
      <c r="C664" s="28" t="s">
        <v>230</v>
      </c>
      <c r="D664" s="53" t="s">
        <v>80</v>
      </c>
      <c r="E664" s="28">
        <v>610</v>
      </c>
      <c r="F664" s="21">
        <f>SUM(F665)</f>
        <v>5518.8</v>
      </c>
    </row>
    <row r="665" spans="1:6" s="54" customFormat="1" ht="15.75" x14ac:dyDescent="0.25">
      <c r="A665" s="92" t="s">
        <v>250</v>
      </c>
      <c r="B665" s="28" t="s">
        <v>281</v>
      </c>
      <c r="C665" s="28" t="s">
        <v>230</v>
      </c>
      <c r="D665" s="53" t="s">
        <v>80</v>
      </c>
      <c r="E665" s="28">
        <v>612</v>
      </c>
      <c r="F665" s="21">
        <v>5518.8</v>
      </c>
    </row>
    <row r="666" spans="1:6" s="54" customFormat="1" ht="15.75" x14ac:dyDescent="0.25">
      <c r="A666" s="92" t="s">
        <v>311</v>
      </c>
      <c r="B666" s="28" t="s">
        <v>281</v>
      </c>
      <c r="C666" s="28" t="s">
        <v>230</v>
      </c>
      <c r="D666" s="53" t="s">
        <v>80</v>
      </c>
      <c r="E666" s="28">
        <v>620</v>
      </c>
      <c r="F666" s="21">
        <f>SUM(F667)</f>
        <v>13402.7</v>
      </c>
    </row>
    <row r="667" spans="1:6" s="54" customFormat="1" ht="15.75" x14ac:dyDescent="0.25">
      <c r="A667" s="92" t="s">
        <v>313</v>
      </c>
      <c r="B667" s="22" t="s">
        <v>281</v>
      </c>
      <c r="C667" s="28" t="s">
        <v>230</v>
      </c>
      <c r="D667" s="53" t="s">
        <v>80</v>
      </c>
      <c r="E667" s="28">
        <v>622</v>
      </c>
      <c r="F667" s="21">
        <v>13402.7</v>
      </c>
    </row>
    <row r="668" spans="1:6" s="54" customFormat="1" ht="63" x14ac:dyDescent="0.25">
      <c r="A668" s="91" t="s">
        <v>180</v>
      </c>
      <c r="B668" s="28" t="s">
        <v>281</v>
      </c>
      <c r="C668" s="28" t="s">
        <v>230</v>
      </c>
      <c r="D668" s="53" t="s">
        <v>76</v>
      </c>
      <c r="E668" s="28"/>
      <c r="F668" s="21">
        <f>SUM(F669,F675)</f>
        <v>2358.6</v>
      </c>
    </row>
    <row r="669" spans="1:6" s="54" customFormat="1" ht="31.5" x14ac:dyDescent="0.25">
      <c r="A669" s="91" t="s">
        <v>77</v>
      </c>
      <c r="B669" s="28" t="s">
        <v>281</v>
      </c>
      <c r="C669" s="28" t="s">
        <v>230</v>
      </c>
      <c r="D669" s="53" t="s">
        <v>164</v>
      </c>
      <c r="E669" s="28"/>
      <c r="F669" s="21">
        <f>SUM(F670)</f>
        <v>699.74</v>
      </c>
    </row>
    <row r="670" spans="1:6" s="54" customFormat="1" ht="31.5" x14ac:dyDescent="0.25">
      <c r="A670" s="92" t="s">
        <v>245</v>
      </c>
      <c r="B670" s="28" t="s">
        <v>281</v>
      </c>
      <c r="C670" s="28" t="s">
        <v>230</v>
      </c>
      <c r="D670" s="53" t="s">
        <v>164</v>
      </c>
      <c r="E670" s="31">
        <v>600</v>
      </c>
      <c r="F670" s="21">
        <f>SUM(F671,F673)</f>
        <v>699.74</v>
      </c>
    </row>
    <row r="671" spans="1:6" s="54" customFormat="1" ht="15.75" x14ac:dyDescent="0.25">
      <c r="A671" s="92" t="s">
        <v>246</v>
      </c>
      <c r="B671" s="28" t="s">
        <v>281</v>
      </c>
      <c r="C671" s="28" t="s">
        <v>230</v>
      </c>
      <c r="D671" s="53" t="s">
        <v>164</v>
      </c>
      <c r="E671" s="28">
        <v>610</v>
      </c>
      <c r="F671" s="21">
        <f>SUM(F672)</f>
        <v>193.38</v>
      </c>
    </row>
    <row r="672" spans="1:6" s="54" customFormat="1" ht="15.75" x14ac:dyDescent="0.25">
      <c r="A672" s="92" t="s">
        <v>250</v>
      </c>
      <c r="B672" s="28" t="s">
        <v>281</v>
      </c>
      <c r="C672" s="28" t="s">
        <v>230</v>
      </c>
      <c r="D672" s="53" t="s">
        <v>164</v>
      </c>
      <c r="E672" s="28">
        <v>612</v>
      </c>
      <c r="F672" s="21">
        <v>193.38</v>
      </c>
    </row>
    <row r="673" spans="1:7" s="54" customFormat="1" ht="15.75" x14ac:dyDescent="0.25">
      <c r="A673" s="92" t="s">
        <v>311</v>
      </c>
      <c r="B673" s="28" t="s">
        <v>281</v>
      </c>
      <c r="C673" s="28" t="s">
        <v>230</v>
      </c>
      <c r="D673" s="53" t="s">
        <v>164</v>
      </c>
      <c r="E673" s="28">
        <v>620</v>
      </c>
      <c r="F673" s="21">
        <f>SUM(F674)</f>
        <v>506.36</v>
      </c>
    </row>
    <row r="674" spans="1:7" s="54" customFormat="1" ht="15.75" x14ac:dyDescent="0.25">
      <c r="A674" s="92" t="s">
        <v>313</v>
      </c>
      <c r="B674" s="22" t="s">
        <v>281</v>
      </c>
      <c r="C674" s="28" t="s">
        <v>230</v>
      </c>
      <c r="D674" s="53" t="s">
        <v>164</v>
      </c>
      <c r="E674" s="28">
        <v>622</v>
      </c>
      <c r="F674" s="21">
        <v>506.36</v>
      </c>
    </row>
    <row r="675" spans="1:7" s="54" customFormat="1" ht="31.5" x14ac:dyDescent="0.25">
      <c r="A675" s="91" t="s">
        <v>78</v>
      </c>
      <c r="B675" s="22" t="s">
        <v>281</v>
      </c>
      <c r="C675" s="28" t="s">
        <v>230</v>
      </c>
      <c r="D675" s="53" t="s">
        <v>82</v>
      </c>
      <c r="E675" s="28"/>
      <c r="F675" s="21">
        <f>SUM(F676)</f>
        <v>1658.86</v>
      </c>
      <c r="G675" s="63"/>
    </row>
    <row r="676" spans="1:7" s="54" customFormat="1" ht="31.5" x14ac:dyDescent="0.25">
      <c r="A676" s="92" t="s">
        <v>245</v>
      </c>
      <c r="B676" s="28" t="s">
        <v>281</v>
      </c>
      <c r="C676" s="28" t="s">
        <v>230</v>
      </c>
      <c r="D676" s="53" t="s">
        <v>82</v>
      </c>
      <c r="E676" s="31">
        <v>600</v>
      </c>
      <c r="F676" s="21">
        <f>SUM(F677,F679)</f>
        <v>1658.86</v>
      </c>
    </row>
    <row r="677" spans="1:7" s="54" customFormat="1" ht="15.75" x14ac:dyDescent="0.25">
      <c r="A677" s="92" t="s">
        <v>246</v>
      </c>
      <c r="B677" s="28" t="s">
        <v>281</v>
      </c>
      <c r="C677" s="28" t="s">
        <v>230</v>
      </c>
      <c r="D677" s="53" t="s">
        <v>82</v>
      </c>
      <c r="E677" s="28">
        <v>610</v>
      </c>
      <c r="F677" s="21">
        <f>SUM(F678)</f>
        <v>480.52</v>
      </c>
    </row>
    <row r="678" spans="1:7" s="54" customFormat="1" ht="15.75" x14ac:dyDescent="0.25">
      <c r="A678" s="92" t="s">
        <v>250</v>
      </c>
      <c r="B678" s="28" t="s">
        <v>281</v>
      </c>
      <c r="C678" s="28" t="s">
        <v>230</v>
      </c>
      <c r="D678" s="53" t="s">
        <v>82</v>
      </c>
      <c r="E678" s="28">
        <v>612</v>
      </c>
      <c r="F678" s="21">
        <v>480.52</v>
      </c>
    </row>
    <row r="679" spans="1:7" s="54" customFormat="1" ht="15.75" x14ac:dyDescent="0.25">
      <c r="A679" s="92" t="s">
        <v>311</v>
      </c>
      <c r="B679" s="28" t="s">
        <v>281</v>
      </c>
      <c r="C679" s="28" t="s">
        <v>230</v>
      </c>
      <c r="D679" s="53" t="s">
        <v>82</v>
      </c>
      <c r="E679" s="28">
        <v>620</v>
      </c>
      <c r="F679" s="21">
        <f>SUM(F680)</f>
        <v>1178.3399999999999</v>
      </c>
    </row>
    <row r="680" spans="1:7" s="54" customFormat="1" ht="15.75" x14ac:dyDescent="0.25">
      <c r="A680" s="92" t="s">
        <v>313</v>
      </c>
      <c r="B680" s="22" t="s">
        <v>281</v>
      </c>
      <c r="C680" s="28" t="s">
        <v>230</v>
      </c>
      <c r="D680" s="53" t="s">
        <v>82</v>
      </c>
      <c r="E680" s="28">
        <v>622</v>
      </c>
      <c r="F680" s="21">
        <v>1178.3399999999999</v>
      </c>
    </row>
    <row r="681" spans="1:7" s="54" customFormat="1" ht="31.5" x14ac:dyDescent="0.25">
      <c r="A681" s="87" t="s">
        <v>352</v>
      </c>
      <c r="B681" s="28" t="s">
        <v>281</v>
      </c>
      <c r="C681" s="28" t="s">
        <v>230</v>
      </c>
      <c r="D681" s="4" t="s">
        <v>39</v>
      </c>
      <c r="E681" s="25"/>
      <c r="F681" s="21">
        <f>SUM(F682)</f>
        <v>5182.8999999999996</v>
      </c>
    </row>
    <row r="682" spans="1:7" s="54" customFormat="1" ht="31.5" x14ac:dyDescent="0.25">
      <c r="A682" s="92" t="s">
        <v>475</v>
      </c>
      <c r="B682" s="28" t="s">
        <v>281</v>
      </c>
      <c r="C682" s="28" t="s">
        <v>230</v>
      </c>
      <c r="D682" s="4" t="s">
        <v>476</v>
      </c>
      <c r="E682" s="25"/>
      <c r="F682" s="21">
        <f>SUM(F683)</f>
        <v>5182.8999999999996</v>
      </c>
    </row>
    <row r="683" spans="1:7" s="54" customFormat="1" ht="31.5" x14ac:dyDescent="0.25">
      <c r="A683" s="92" t="s">
        <v>477</v>
      </c>
      <c r="B683" s="28" t="s">
        <v>281</v>
      </c>
      <c r="C683" s="28" t="s">
        <v>230</v>
      </c>
      <c r="D683" s="4" t="s">
        <v>478</v>
      </c>
      <c r="E683" s="25"/>
      <c r="F683" s="21">
        <f>SUM(F684)</f>
        <v>5182.8999999999996</v>
      </c>
    </row>
    <row r="684" spans="1:7" s="54" customFormat="1" ht="31.5" x14ac:dyDescent="0.25">
      <c r="A684" s="92" t="s">
        <v>245</v>
      </c>
      <c r="B684" s="22" t="s">
        <v>281</v>
      </c>
      <c r="C684" s="28" t="s">
        <v>230</v>
      </c>
      <c r="D684" s="4" t="s">
        <v>478</v>
      </c>
      <c r="E684" s="7">
        <v>600</v>
      </c>
      <c r="F684" s="21">
        <f>SUM(F685,F687)</f>
        <v>5182.8999999999996</v>
      </c>
    </row>
    <row r="685" spans="1:7" s="54" customFormat="1" ht="15.75" x14ac:dyDescent="0.25">
      <c r="A685" s="92" t="s">
        <v>246</v>
      </c>
      <c r="B685" s="22" t="s">
        <v>281</v>
      </c>
      <c r="C685" s="28" t="s">
        <v>230</v>
      </c>
      <c r="D685" s="4" t="s">
        <v>478</v>
      </c>
      <c r="E685" s="28">
        <v>610</v>
      </c>
      <c r="F685" s="21">
        <f>SUM(F686)</f>
        <v>2497.3000000000002</v>
      </c>
    </row>
    <row r="686" spans="1:7" s="54" customFormat="1" ht="15.75" x14ac:dyDescent="0.25">
      <c r="A686" s="92" t="s">
        <v>250</v>
      </c>
      <c r="B686" s="28" t="s">
        <v>281</v>
      </c>
      <c r="C686" s="28" t="s">
        <v>230</v>
      </c>
      <c r="D686" s="4" t="s">
        <v>478</v>
      </c>
      <c r="E686" s="28">
        <v>612</v>
      </c>
      <c r="F686" s="21">
        <v>2497.3000000000002</v>
      </c>
    </row>
    <row r="687" spans="1:7" s="54" customFormat="1" ht="15.75" x14ac:dyDescent="0.25">
      <c r="A687" s="92" t="s">
        <v>311</v>
      </c>
      <c r="B687" s="28" t="s">
        <v>281</v>
      </c>
      <c r="C687" s="28" t="s">
        <v>230</v>
      </c>
      <c r="D687" s="4" t="s">
        <v>478</v>
      </c>
      <c r="E687" s="28">
        <v>620</v>
      </c>
      <c r="F687" s="21">
        <f>SUM(F688)</f>
        <v>2685.6</v>
      </c>
    </row>
    <row r="688" spans="1:7" s="54" customFormat="1" ht="15.75" x14ac:dyDescent="0.25">
      <c r="A688" s="92" t="s">
        <v>313</v>
      </c>
      <c r="B688" s="22" t="s">
        <v>281</v>
      </c>
      <c r="C688" s="28" t="s">
        <v>230</v>
      </c>
      <c r="D688" s="4" t="s">
        <v>478</v>
      </c>
      <c r="E688" s="28">
        <v>622</v>
      </c>
      <c r="F688" s="21">
        <v>2685.6</v>
      </c>
    </row>
    <row r="689" spans="1:7" s="54" customFormat="1" ht="31.5" x14ac:dyDescent="0.25">
      <c r="A689" s="87" t="s">
        <v>340</v>
      </c>
      <c r="B689" s="22" t="s">
        <v>281</v>
      </c>
      <c r="C689" s="28" t="s">
        <v>230</v>
      </c>
      <c r="D689" s="4" t="s">
        <v>122</v>
      </c>
      <c r="E689" s="25"/>
      <c r="F689" s="21">
        <f>SUM(F690,)</f>
        <v>735813.14</v>
      </c>
    </row>
    <row r="690" spans="1:7" s="54" customFormat="1" ht="15.75" x14ac:dyDescent="0.25">
      <c r="A690" s="87" t="s">
        <v>6</v>
      </c>
      <c r="B690" s="22" t="s">
        <v>281</v>
      </c>
      <c r="C690" s="28" t="s">
        <v>230</v>
      </c>
      <c r="D690" s="53" t="s">
        <v>123</v>
      </c>
      <c r="E690" s="25"/>
      <c r="F690" s="21">
        <f>SUM(F691,F708,F732)</f>
        <v>735813.14</v>
      </c>
    </row>
    <row r="691" spans="1:7" s="54" customFormat="1" ht="47.25" x14ac:dyDescent="0.25">
      <c r="A691" s="87" t="s">
        <v>390</v>
      </c>
      <c r="B691" s="27" t="s">
        <v>281</v>
      </c>
      <c r="C691" s="39" t="s">
        <v>230</v>
      </c>
      <c r="D691" s="53" t="s">
        <v>124</v>
      </c>
      <c r="E691" s="25"/>
      <c r="F691" s="21">
        <f>SUM(F692,F695,F698,F702,F705)</f>
        <v>45256.3</v>
      </c>
    </row>
    <row r="692" spans="1:7" s="54" customFormat="1" ht="31.5" x14ac:dyDescent="0.25">
      <c r="A692" s="118" t="s">
        <v>772</v>
      </c>
      <c r="B692" s="27" t="s">
        <v>281</v>
      </c>
      <c r="C692" s="39" t="s">
        <v>230</v>
      </c>
      <c r="D692" s="53" t="s">
        <v>773</v>
      </c>
      <c r="E692" s="25"/>
      <c r="F692" s="21">
        <f t="shared" ref="F692:F693" si="16">SUM(F693)</f>
        <v>194.3</v>
      </c>
      <c r="G692" s="21"/>
    </row>
    <row r="693" spans="1:7" s="54" customFormat="1" ht="31.5" x14ac:dyDescent="0.25">
      <c r="A693" s="6" t="s">
        <v>330</v>
      </c>
      <c r="B693" s="27" t="s">
        <v>281</v>
      </c>
      <c r="C693" s="39" t="s">
        <v>230</v>
      </c>
      <c r="D693" s="53" t="s">
        <v>773</v>
      </c>
      <c r="E693" s="25">
        <v>200</v>
      </c>
      <c r="F693" s="21">
        <f t="shared" si="16"/>
        <v>194.3</v>
      </c>
      <c r="G693" s="21"/>
    </row>
    <row r="694" spans="1:7" s="54" customFormat="1" ht="31.5" x14ac:dyDescent="0.25">
      <c r="A694" s="6" t="s">
        <v>237</v>
      </c>
      <c r="B694" s="27" t="s">
        <v>281</v>
      </c>
      <c r="C694" s="39" t="s">
        <v>230</v>
      </c>
      <c r="D694" s="53" t="s">
        <v>773</v>
      </c>
      <c r="E694" s="25">
        <v>240</v>
      </c>
      <c r="F694" s="21">
        <v>194.3</v>
      </c>
      <c r="G694" s="21"/>
    </row>
    <row r="695" spans="1:7" s="54" customFormat="1" ht="31.5" x14ac:dyDescent="0.25">
      <c r="A695" s="6" t="s">
        <v>841</v>
      </c>
      <c r="B695" s="27" t="s">
        <v>281</v>
      </c>
      <c r="C695" s="39" t="s">
        <v>230</v>
      </c>
      <c r="D695" s="53" t="s">
        <v>840</v>
      </c>
      <c r="E695" s="25"/>
      <c r="F695" s="21">
        <f t="shared" ref="F695:F696" si="17">SUM(F696)</f>
        <v>5000</v>
      </c>
      <c r="G695" s="21"/>
    </row>
    <row r="696" spans="1:7" s="44" customFormat="1" ht="31.5" x14ac:dyDescent="0.25">
      <c r="A696" s="6" t="s">
        <v>404</v>
      </c>
      <c r="B696" s="27" t="s">
        <v>281</v>
      </c>
      <c r="C696" s="39" t="s">
        <v>230</v>
      </c>
      <c r="D696" s="53" t="s">
        <v>840</v>
      </c>
      <c r="E696" s="28">
        <v>400</v>
      </c>
      <c r="F696" s="21">
        <f t="shared" si="17"/>
        <v>5000</v>
      </c>
      <c r="G696" s="21"/>
    </row>
    <row r="697" spans="1:7" s="44" customFormat="1" ht="31.5" x14ac:dyDescent="0.25">
      <c r="A697" s="5" t="s">
        <v>283</v>
      </c>
      <c r="B697" s="27" t="s">
        <v>281</v>
      </c>
      <c r="C697" s="39" t="s">
        <v>230</v>
      </c>
      <c r="D697" s="53" t="s">
        <v>840</v>
      </c>
      <c r="E697" s="28">
        <v>414</v>
      </c>
      <c r="F697" s="29">
        <v>5000</v>
      </c>
      <c r="G697" s="29"/>
    </row>
    <row r="698" spans="1:7" s="54" customFormat="1" ht="94.5" x14ac:dyDescent="0.25">
      <c r="A698" s="104" t="s">
        <v>15</v>
      </c>
      <c r="B698" s="7" t="s">
        <v>281</v>
      </c>
      <c r="C698" s="28" t="s">
        <v>230</v>
      </c>
      <c r="D698" s="53" t="s">
        <v>204</v>
      </c>
      <c r="E698" s="22"/>
      <c r="F698" s="21">
        <f>SUM(F699)</f>
        <v>20529</v>
      </c>
    </row>
    <row r="699" spans="1:7" s="54" customFormat="1" ht="31.5" x14ac:dyDescent="0.25">
      <c r="A699" s="92" t="s">
        <v>245</v>
      </c>
      <c r="B699" s="22" t="s">
        <v>281</v>
      </c>
      <c r="C699" s="32" t="s">
        <v>230</v>
      </c>
      <c r="D699" s="53" t="s">
        <v>204</v>
      </c>
      <c r="E699" s="31">
        <v>600</v>
      </c>
      <c r="F699" s="21">
        <f>SUM(F700)</f>
        <v>20529</v>
      </c>
    </row>
    <row r="700" spans="1:7" s="54" customFormat="1" ht="31.5" x14ac:dyDescent="0.25">
      <c r="A700" s="87" t="s">
        <v>329</v>
      </c>
      <c r="B700" s="28" t="s">
        <v>281</v>
      </c>
      <c r="C700" s="28" t="s">
        <v>230</v>
      </c>
      <c r="D700" s="53" t="s">
        <v>204</v>
      </c>
      <c r="E700" s="28">
        <v>630</v>
      </c>
      <c r="F700" s="21">
        <v>20529</v>
      </c>
    </row>
    <row r="701" spans="1:7" s="54" customFormat="1" ht="15.75" x14ac:dyDescent="0.25">
      <c r="A701" s="87" t="s">
        <v>240</v>
      </c>
      <c r="B701" s="28" t="s">
        <v>281</v>
      </c>
      <c r="C701" s="28" t="s">
        <v>230</v>
      </c>
      <c r="D701" s="53" t="s">
        <v>204</v>
      </c>
      <c r="E701" s="28">
        <v>630</v>
      </c>
      <c r="F701" s="21">
        <v>20529</v>
      </c>
    </row>
    <row r="702" spans="1:7" s="54" customFormat="1" ht="63" x14ac:dyDescent="0.25">
      <c r="A702" s="88" t="s">
        <v>189</v>
      </c>
      <c r="B702" s="22" t="s">
        <v>281</v>
      </c>
      <c r="C702" s="32" t="s">
        <v>230</v>
      </c>
      <c r="D702" s="53" t="s">
        <v>205</v>
      </c>
      <c r="E702" s="28"/>
      <c r="F702" s="21">
        <f>SUM(F703)</f>
        <v>14474</v>
      </c>
    </row>
    <row r="703" spans="1:7" s="54" customFormat="1" ht="31.5" x14ac:dyDescent="0.25">
      <c r="A703" s="92" t="s">
        <v>245</v>
      </c>
      <c r="B703" s="22" t="s">
        <v>281</v>
      </c>
      <c r="C703" s="32" t="s">
        <v>230</v>
      </c>
      <c r="D703" s="53" t="s">
        <v>205</v>
      </c>
      <c r="E703" s="31">
        <v>600</v>
      </c>
      <c r="F703" s="21">
        <f>SUM(F704)</f>
        <v>14474</v>
      </c>
    </row>
    <row r="704" spans="1:7" s="54" customFormat="1" ht="31.5" x14ac:dyDescent="0.25">
      <c r="A704" s="87" t="s">
        <v>329</v>
      </c>
      <c r="B704" s="28" t="s">
        <v>281</v>
      </c>
      <c r="C704" s="28" t="s">
        <v>230</v>
      </c>
      <c r="D704" s="53" t="s">
        <v>205</v>
      </c>
      <c r="E704" s="28">
        <v>630</v>
      </c>
      <c r="F704" s="21">
        <v>14474</v>
      </c>
    </row>
    <row r="705" spans="1:6" s="54" customFormat="1" ht="63" x14ac:dyDescent="0.25">
      <c r="A705" s="88" t="s">
        <v>507</v>
      </c>
      <c r="B705" s="7" t="s">
        <v>281</v>
      </c>
      <c r="C705" s="28" t="s">
        <v>230</v>
      </c>
      <c r="D705" s="53" t="s">
        <v>506</v>
      </c>
      <c r="E705" s="22"/>
      <c r="F705" s="21">
        <f>SUM(F706)</f>
        <v>5059</v>
      </c>
    </row>
    <row r="706" spans="1:6" s="54" customFormat="1" ht="31.5" x14ac:dyDescent="0.25">
      <c r="A706" s="92" t="s">
        <v>245</v>
      </c>
      <c r="B706" s="28" t="s">
        <v>281</v>
      </c>
      <c r="C706" s="28" t="s">
        <v>230</v>
      </c>
      <c r="D706" s="53" t="s">
        <v>506</v>
      </c>
      <c r="E706" s="31">
        <v>600</v>
      </c>
      <c r="F706" s="21">
        <f>SUM(F707,)</f>
        <v>5059</v>
      </c>
    </row>
    <row r="707" spans="1:6" s="54" customFormat="1" ht="31.5" x14ac:dyDescent="0.25">
      <c r="A707" s="87" t="s">
        <v>329</v>
      </c>
      <c r="B707" s="28" t="s">
        <v>281</v>
      </c>
      <c r="C707" s="28" t="s">
        <v>230</v>
      </c>
      <c r="D707" s="53" t="s">
        <v>506</v>
      </c>
      <c r="E707" s="28">
        <v>630</v>
      </c>
      <c r="F707" s="21">
        <v>5059</v>
      </c>
    </row>
    <row r="708" spans="1:6" s="54" customFormat="1" ht="128.25" customHeight="1" x14ac:dyDescent="0.25">
      <c r="A708" s="92" t="s">
        <v>109</v>
      </c>
      <c r="B708" s="28" t="s">
        <v>281</v>
      </c>
      <c r="C708" s="28" t="s">
        <v>230</v>
      </c>
      <c r="D708" s="53" t="s">
        <v>126</v>
      </c>
      <c r="E708" s="28"/>
      <c r="F708" s="21">
        <f>SUM(F709,F716,F724,F728)</f>
        <v>687922.64</v>
      </c>
    </row>
    <row r="709" spans="1:6" s="54" customFormat="1" ht="15.75" x14ac:dyDescent="0.25">
      <c r="A709" s="93" t="s">
        <v>14</v>
      </c>
      <c r="B709" s="28" t="s">
        <v>281</v>
      </c>
      <c r="C709" s="28" t="s">
        <v>230</v>
      </c>
      <c r="D709" s="53" t="s">
        <v>127</v>
      </c>
      <c r="E709" s="28"/>
      <c r="F709" s="21">
        <f>SUM(F710)</f>
        <v>180554.63999999998</v>
      </c>
    </row>
    <row r="710" spans="1:6" s="54" customFormat="1" ht="31.5" x14ac:dyDescent="0.25">
      <c r="A710" s="92" t="s">
        <v>245</v>
      </c>
      <c r="B710" s="28" t="s">
        <v>281</v>
      </c>
      <c r="C710" s="28" t="s">
        <v>230</v>
      </c>
      <c r="D710" s="53" t="s">
        <v>127</v>
      </c>
      <c r="E710" s="31">
        <v>600</v>
      </c>
      <c r="F710" s="21">
        <f>SUM(F711,F713,)</f>
        <v>180554.63999999998</v>
      </c>
    </row>
    <row r="711" spans="1:6" s="54" customFormat="1" ht="15.75" x14ac:dyDescent="0.25">
      <c r="A711" s="92" t="s">
        <v>246</v>
      </c>
      <c r="B711" s="28" t="s">
        <v>281</v>
      </c>
      <c r="C711" s="28" t="s">
        <v>230</v>
      </c>
      <c r="D711" s="53" t="s">
        <v>127</v>
      </c>
      <c r="E711" s="28">
        <v>610</v>
      </c>
      <c r="F711" s="21">
        <f>SUM(F712,)</f>
        <v>40024.959999999999</v>
      </c>
    </row>
    <row r="712" spans="1:6" s="54" customFormat="1" ht="47.25" x14ac:dyDescent="0.25">
      <c r="A712" s="92" t="s">
        <v>247</v>
      </c>
      <c r="B712" s="28" t="s">
        <v>281</v>
      </c>
      <c r="C712" s="28" t="s">
        <v>230</v>
      </c>
      <c r="D712" s="53" t="s">
        <v>127</v>
      </c>
      <c r="E712" s="28">
        <v>611</v>
      </c>
      <c r="F712" s="21">
        <v>40024.959999999999</v>
      </c>
    </row>
    <row r="713" spans="1:6" s="54" customFormat="1" ht="15.75" x14ac:dyDescent="0.25">
      <c r="A713" s="92" t="s">
        <v>311</v>
      </c>
      <c r="B713" s="28" t="s">
        <v>281</v>
      </c>
      <c r="C713" s="28" t="s">
        <v>230</v>
      </c>
      <c r="D713" s="53" t="s">
        <v>127</v>
      </c>
      <c r="E713" s="28">
        <v>620</v>
      </c>
      <c r="F713" s="21">
        <f>SUM(F714,F715)</f>
        <v>140529.68</v>
      </c>
    </row>
    <row r="714" spans="1:6" s="54" customFormat="1" ht="47.25" x14ac:dyDescent="0.25">
      <c r="A714" s="92" t="s">
        <v>312</v>
      </c>
      <c r="B714" s="28" t="s">
        <v>281</v>
      </c>
      <c r="C714" s="28" t="s">
        <v>230</v>
      </c>
      <c r="D714" s="53" t="s">
        <v>127</v>
      </c>
      <c r="E714" s="28">
        <v>621</v>
      </c>
      <c r="F714" s="21">
        <v>106531.21</v>
      </c>
    </row>
    <row r="715" spans="1:6" s="54" customFormat="1" ht="15.75" x14ac:dyDescent="0.25">
      <c r="A715" s="92" t="s">
        <v>313</v>
      </c>
      <c r="B715" s="22" t="s">
        <v>281</v>
      </c>
      <c r="C715" s="28" t="s">
        <v>230</v>
      </c>
      <c r="D715" s="53" t="s">
        <v>127</v>
      </c>
      <c r="E715" s="28">
        <v>622</v>
      </c>
      <c r="F715" s="21">
        <v>33998.47</v>
      </c>
    </row>
    <row r="716" spans="1:6" s="54" customFormat="1" ht="127.5" customHeight="1" x14ac:dyDescent="0.25">
      <c r="A716" s="92" t="s">
        <v>388</v>
      </c>
      <c r="B716" s="22" t="s">
        <v>281</v>
      </c>
      <c r="C716" s="32" t="s">
        <v>230</v>
      </c>
      <c r="D716" s="53" t="s">
        <v>207</v>
      </c>
      <c r="E716" s="33"/>
      <c r="F716" s="21">
        <f>SUM(F717)</f>
        <v>506268</v>
      </c>
    </row>
    <row r="717" spans="1:6" s="54" customFormat="1" ht="31.5" x14ac:dyDescent="0.25">
      <c r="A717" s="92" t="s">
        <v>245</v>
      </c>
      <c r="B717" s="22" t="s">
        <v>281</v>
      </c>
      <c r="C717" s="32" t="s">
        <v>230</v>
      </c>
      <c r="D717" s="53" t="s">
        <v>207</v>
      </c>
      <c r="E717" s="31">
        <v>600</v>
      </c>
      <c r="F717" s="21">
        <f>SUM(F718,F721)</f>
        <v>506268</v>
      </c>
    </row>
    <row r="718" spans="1:6" s="54" customFormat="1" ht="15.75" x14ac:dyDescent="0.25">
      <c r="A718" s="98" t="s">
        <v>246</v>
      </c>
      <c r="B718" s="22" t="s">
        <v>281</v>
      </c>
      <c r="C718" s="32" t="s">
        <v>230</v>
      </c>
      <c r="D718" s="53" t="s">
        <v>207</v>
      </c>
      <c r="E718" s="28">
        <v>610</v>
      </c>
      <c r="F718" s="21">
        <f>SUM(F719)</f>
        <v>143319.60999999999</v>
      </c>
    </row>
    <row r="719" spans="1:6" s="54" customFormat="1" ht="47.25" x14ac:dyDescent="0.25">
      <c r="A719" s="98" t="s">
        <v>247</v>
      </c>
      <c r="B719" s="22" t="s">
        <v>281</v>
      </c>
      <c r="C719" s="32" t="s">
        <v>230</v>
      </c>
      <c r="D719" s="53" t="s">
        <v>207</v>
      </c>
      <c r="E719" s="28">
        <v>611</v>
      </c>
      <c r="F719" s="21">
        <v>143319.60999999999</v>
      </c>
    </row>
    <row r="720" spans="1:6" s="54" customFormat="1" ht="15.75" x14ac:dyDescent="0.25">
      <c r="A720" s="87" t="s">
        <v>240</v>
      </c>
      <c r="B720" s="22" t="s">
        <v>281</v>
      </c>
      <c r="C720" s="32" t="s">
        <v>230</v>
      </c>
      <c r="D720" s="53" t="s">
        <v>207</v>
      </c>
      <c r="E720" s="28">
        <v>611</v>
      </c>
      <c r="F720" s="21">
        <v>143319.60999999999</v>
      </c>
    </row>
    <row r="721" spans="1:6" s="54" customFormat="1" ht="15.75" x14ac:dyDescent="0.25">
      <c r="A721" s="92" t="s">
        <v>311</v>
      </c>
      <c r="B721" s="22" t="s">
        <v>281</v>
      </c>
      <c r="C721" s="32" t="s">
        <v>230</v>
      </c>
      <c r="D721" s="53" t="s">
        <v>207</v>
      </c>
      <c r="E721" s="28">
        <v>620</v>
      </c>
      <c r="F721" s="21">
        <f>SUM(F722)</f>
        <v>362948.39</v>
      </c>
    </row>
    <row r="722" spans="1:6" s="54" customFormat="1" ht="47.25" x14ac:dyDescent="0.25">
      <c r="A722" s="98" t="s">
        <v>312</v>
      </c>
      <c r="B722" s="22" t="s">
        <v>281</v>
      </c>
      <c r="C722" s="32" t="s">
        <v>230</v>
      </c>
      <c r="D722" s="53" t="s">
        <v>207</v>
      </c>
      <c r="E722" s="28">
        <v>621</v>
      </c>
      <c r="F722" s="21">
        <v>362948.39</v>
      </c>
    </row>
    <row r="723" spans="1:6" s="54" customFormat="1" ht="15.75" x14ac:dyDescent="0.25">
      <c r="A723" s="87" t="s">
        <v>240</v>
      </c>
      <c r="B723" s="22" t="s">
        <v>281</v>
      </c>
      <c r="C723" s="32" t="s">
        <v>230</v>
      </c>
      <c r="D723" s="53" t="s">
        <v>207</v>
      </c>
      <c r="E723" s="28">
        <v>621</v>
      </c>
      <c r="F723" s="21">
        <v>362948.39</v>
      </c>
    </row>
    <row r="724" spans="1:6" s="54" customFormat="1" ht="63" x14ac:dyDescent="0.25">
      <c r="A724" s="118" t="s">
        <v>814</v>
      </c>
      <c r="B724" s="28" t="s">
        <v>281</v>
      </c>
      <c r="C724" s="28" t="s">
        <v>230</v>
      </c>
      <c r="D724" s="53" t="s">
        <v>813</v>
      </c>
      <c r="E724" s="28"/>
      <c r="F724" s="21">
        <f>SUM(F725)</f>
        <v>1000</v>
      </c>
    </row>
    <row r="725" spans="1:6" s="54" customFormat="1" ht="31.5" x14ac:dyDescent="0.25">
      <c r="A725" s="92" t="s">
        <v>245</v>
      </c>
      <c r="B725" s="28" t="s">
        <v>281</v>
      </c>
      <c r="C725" s="28" t="s">
        <v>230</v>
      </c>
      <c r="D725" s="53" t="s">
        <v>813</v>
      </c>
      <c r="E725" s="31">
        <v>600</v>
      </c>
      <c r="F725" s="21">
        <f>SUM(F726)</f>
        <v>1000</v>
      </c>
    </row>
    <row r="726" spans="1:6" s="54" customFormat="1" ht="15.75" x14ac:dyDescent="0.25">
      <c r="A726" s="92" t="s">
        <v>311</v>
      </c>
      <c r="B726" s="28" t="s">
        <v>281</v>
      </c>
      <c r="C726" s="28" t="s">
        <v>230</v>
      </c>
      <c r="D726" s="53" t="s">
        <v>813</v>
      </c>
      <c r="E726" s="28">
        <v>620</v>
      </c>
      <c r="F726" s="21">
        <f>SUM(F727)</f>
        <v>1000</v>
      </c>
    </row>
    <row r="727" spans="1:6" s="54" customFormat="1" ht="15.75" x14ac:dyDescent="0.25">
      <c r="A727" s="92" t="s">
        <v>313</v>
      </c>
      <c r="B727" s="22" t="s">
        <v>281</v>
      </c>
      <c r="C727" s="28" t="s">
        <v>230</v>
      </c>
      <c r="D727" s="53" t="s">
        <v>813</v>
      </c>
      <c r="E727" s="28">
        <v>622</v>
      </c>
      <c r="F727" s="21">
        <v>1000</v>
      </c>
    </row>
    <row r="728" spans="1:6" s="54" customFormat="1" ht="63" x14ac:dyDescent="0.25">
      <c r="A728" s="119" t="s">
        <v>815</v>
      </c>
      <c r="B728" s="22" t="s">
        <v>281</v>
      </c>
      <c r="C728" s="28" t="s">
        <v>230</v>
      </c>
      <c r="D728" s="53" t="s">
        <v>816</v>
      </c>
      <c r="E728" s="28"/>
      <c r="F728" s="21">
        <f>SUM(F729)</f>
        <v>100</v>
      </c>
    </row>
    <row r="729" spans="1:6" s="54" customFormat="1" ht="31.5" x14ac:dyDescent="0.25">
      <c r="A729" s="92" t="s">
        <v>245</v>
      </c>
      <c r="B729" s="28" t="s">
        <v>281</v>
      </c>
      <c r="C729" s="28" t="s">
        <v>230</v>
      </c>
      <c r="D729" s="53" t="s">
        <v>816</v>
      </c>
      <c r="E729" s="31">
        <v>600</v>
      </c>
      <c r="F729" s="21">
        <f>SUM(F730)</f>
        <v>100</v>
      </c>
    </row>
    <row r="730" spans="1:6" s="54" customFormat="1" ht="15.75" x14ac:dyDescent="0.25">
      <c r="A730" s="92" t="s">
        <v>311</v>
      </c>
      <c r="B730" s="28" t="s">
        <v>281</v>
      </c>
      <c r="C730" s="28" t="s">
        <v>230</v>
      </c>
      <c r="D730" s="53" t="s">
        <v>816</v>
      </c>
      <c r="E730" s="28">
        <v>620</v>
      </c>
      <c r="F730" s="21">
        <f>SUM(F731)</f>
        <v>100</v>
      </c>
    </row>
    <row r="731" spans="1:6" s="54" customFormat="1" ht="15.75" x14ac:dyDescent="0.25">
      <c r="A731" s="92" t="s">
        <v>313</v>
      </c>
      <c r="B731" s="22" t="s">
        <v>281</v>
      </c>
      <c r="C731" s="28" t="s">
        <v>230</v>
      </c>
      <c r="D731" s="53" t="s">
        <v>816</v>
      </c>
      <c r="E731" s="28">
        <v>622</v>
      </c>
      <c r="F731" s="21">
        <v>100</v>
      </c>
    </row>
    <row r="732" spans="1:6" s="54" customFormat="1" ht="47.25" x14ac:dyDescent="0.25">
      <c r="A732" s="105" t="s">
        <v>375</v>
      </c>
      <c r="B732" s="28" t="s">
        <v>281</v>
      </c>
      <c r="C732" s="28" t="s">
        <v>230</v>
      </c>
      <c r="D732" s="53" t="s">
        <v>128</v>
      </c>
      <c r="E732" s="28"/>
      <c r="F732" s="21">
        <f>SUM(F733)</f>
        <v>2634.2</v>
      </c>
    </row>
    <row r="733" spans="1:6" s="54" customFormat="1" ht="15.75" x14ac:dyDescent="0.25">
      <c r="A733" s="93" t="s">
        <v>14</v>
      </c>
      <c r="B733" s="28" t="s">
        <v>281</v>
      </c>
      <c r="C733" s="28" t="s">
        <v>230</v>
      </c>
      <c r="D733" s="53" t="s">
        <v>129</v>
      </c>
      <c r="E733" s="28"/>
      <c r="F733" s="21">
        <f>SUM(F734)</f>
        <v>2634.2</v>
      </c>
    </row>
    <row r="734" spans="1:6" s="54" customFormat="1" ht="31.5" x14ac:dyDescent="0.25">
      <c r="A734" s="92" t="s">
        <v>245</v>
      </c>
      <c r="B734" s="28" t="s">
        <v>281</v>
      </c>
      <c r="C734" s="28" t="s">
        <v>230</v>
      </c>
      <c r="D734" s="53" t="s">
        <v>129</v>
      </c>
      <c r="E734" s="31">
        <v>600</v>
      </c>
      <c r="F734" s="21">
        <f>SUM(F735,F737,)</f>
        <v>2634.2</v>
      </c>
    </row>
    <row r="735" spans="1:6" s="54" customFormat="1" ht="15.75" x14ac:dyDescent="0.25">
      <c r="A735" s="92" t="s">
        <v>246</v>
      </c>
      <c r="B735" s="28" t="s">
        <v>281</v>
      </c>
      <c r="C735" s="28" t="s">
        <v>230</v>
      </c>
      <c r="D735" s="53" t="s">
        <v>129</v>
      </c>
      <c r="E735" s="28">
        <v>610</v>
      </c>
      <c r="F735" s="21">
        <f>SUM(F736)</f>
        <v>740</v>
      </c>
    </row>
    <row r="736" spans="1:6" s="54" customFormat="1" ht="15.75" x14ac:dyDescent="0.25">
      <c r="A736" s="92" t="s">
        <v>250</v>
      </c>
      <c r="B736" s="22" t="s">
        <v>281</v>
      </c>
      <c r="C736" s="28" t="s">
        <v>230</v>
      </c>
      <c r="D736" s="53" t="s">
        <v>129</v>
      </c>
      <c r="E736" s="28">
        <v>612</v>
      </c>
      <c r="F736" s="21">
        <v>740</v>
      </c>
    </row>
    <row r="737" spans="1:7" s="54" customFormat="1" ht="15.75" x14ac:dyDescent="0.25">
      <c r="A737" s="92" t="s">
        <v>311</v>
      </c>
      <c r="B737" s="28" t="s">
        <v>281</v>
      </c>
      <c r="C737" s="28" t="s">
        <v>230</v>
      </c>
      <c r="D737" s="53" t="s">
        <v>129</v>
      </c>
      <c r="E737" s="28">
        <v>620</v>
      </c>
      <c r="F737" s="21">
        <f>SUM(F738)</f>
        <v>1894.2</v>
      </c>
    </row>
    <row r="738" spans="1:7" s="54" customFormat="1" ht="15.75" x14ac:dyDescent="0.25">
      <c r="A738" s="92" t="s">
        <v>313</v>
      </c>
      <c r="B738" s="22" t="s">
        <v>281</v>
      </c>
      <c r="C738" s="28" t="s">
        <v>230</v>
      </c>
      <c r="D738" s="53" t="s">
        <v>129</v>
      </c>
      <c r="E738" s="28">
        <v>622</v>
      </c>
      <c r="F738" s="21">
        <v>1894.2</v>
      </c>
    </row>
    <row r="739" spans="1:7" s="54" customFormat="1" ht="15.75" x14ac:dyDescent="0.25">
      <c r="A739" s="89" t="s">
        <v>284</v>
      </c>
      <c r="B739" s="24" t="s">
        <v>281</v>
      </c>
      <c r="C739" s="25" t="s">
        <v>232</v>
      </c>
      <c r="D739" s="53"/>
      <c r="E739" s="24"/>
      <c r="F739" s="21">
        <f>SUM(F740,F788,F871)</f>
        <v>689489.6</v>
      </c>
    </row>
    <row r="740" spans="1:7" s="54" customFormat="1" ht="31.5" x14ac:dyDescent="0.25">
      <c r="A740" s="87" t="s">
        <v>335</v>
      </c>
      <c r="B740" s="24" t="s">
        <v>281</v>
      </c>
      <c r="C740" s="25" t="s">
        <v>232</v>
      </c>
      <c r="D740" s="4" t="s">
        <v>35</v>
      </c>
      <c r="E740" s="22"/>
      <c r="F740" s="21">
        <f>SUM(F741,F774,F780)</f>
        <v>10387.200000000001</v>
      </c>
    </row>
    <row r="741" spans="1:7" s="54" customFormat="1" ht="31.5" x14ac:dyDescent="0.25">
      <c r="A741" s="87" t="s">
        <v>343</v>
      </c>
      <c r="B741" s="22" t="s">
        <v>281</v>
      </c>
      <c r="C741" s="25" t="s">
        <v>232</v>
      </c>
      <c r="D741" s="53" t="s">
        <v>36</v>
      </c>
      <c r="E741" s="22"/>
      <c r="F741" s="21">
        <f>SUM(F742,F749,F762,F767)</f>
        <v>7257.7</v>
      </c>
    </row>
    <row r="742" spans="1:7" s="54" customFormat="1" ht="47.25" x14ac:dyDescent="0.25">
      <c r="A742" s="87" t="s">
        <v>568</v>
      </c>
      <c r="B742" s="22" t="s">
        <v>281</v>
      </c>
      <c r="C742" s="25" t="s">
        <v>232</v>
      </c>
      <c r="D742" s="53" t="s">
        <v>75</v>
      </c>
      <c r="E742" s="22"/>
      <c r="F742" s="21">
        <f>SUM(F743)</f>
        <v>4840.5</v>
      </c>
    </row>
    <row r="743" spans="1:7" s="54" customFormat="1" ht="63" x14ac:dyDescent="0.25">
      <c r="A743" s="94" t="s">
        <v>379</v>
      </c>
      <c r="B743" s="22" t="s">
        <v>281</v>
      </c>
      <c r="C743" s="25" t="s">
        <v>232</v>
      </c>
      <c r="D743" s="53" t="s">
        <v>80</v>
      </c>
      <c r="E743" s="22"/>
      <c r="F743" s="21">
        <f>SUM(F744)</f>
        <v>4840.5</v>
      </c>
    </row>
    <row r="744" spans="1:7" s="54" customFormat="1" ht="31.5" x14ac:dyDescent="0.25">
      <c r="A744" s="92" t="s">
        <v>245</v>
      </c>
      <c r="B744" s="22" t="s">
        <v>281</v>
      </c>
      <c r="C744" s="22" t="s">
        <v>232</v>
      </c>
      <c r="D744" s="53" t="s">
        <v>80</v>
      </c>
      <c r="E744" s="7">
        <v>600</v>
      </c>
      <c r="F744" s="21">
        <f>SUM(F745,F747)</f>
        <v>4840.5</v>
      </c>
    </row>
    <row r="745" spans="1:7" s="54" customFormat="1" ht="15.75" x14ac:dyDescent="0.25">
      <c r="A745" s="92" t="s">
        <v>246</v>
      </c>
      <c r="B745" s="22" t="s">
        <v>281</v>
      </c>
      <c r="C745" s="22" t="s">
        <v>232</v>
      </c>
      <c r="D745" s="53" t="s">
        <v>80</v>
      </c>
      <c r="E745" s="28">
        <v>610</v>
      </c>
      <c r="F745" s="21">
        <f>SUM(F746)</f>
        <v>3312</v>
      </c>
    </row>
    <row r="746" spans="1:7" s="54" customFormat="1" ht="15.75" x14ac:dyDescent="0.25">
      <c r="A746" s="92" t="s">
        <v>250</v>
      </c>
      <c r="B746" s="22" t="s">
        <v>281</v>
      </c>
      <c r="C746" s="22" t="s">
        <v>232</v>
      </c>
      <c r="D746" s="53" t="s">
        <v>80</v>
      </c>
      <c r="E746" s="28">
        <v>612</v>
      </c>
      <c r="F746" s="21">
        <v>3312</v>
      </c>
    </row>
    <row r="747" spans="1:7" s="54" customFormat="1" ht="15.75" x14ac:dyDescent="0.25">
      <c r="A747" s="92" t="s">
        <v>311</v>
      </c>
      <c r="B747" s="22" t="s">
        <v>281</v>
      </c>
      <c r="C747" s="22" t="s">
        <v>232</v>
      </c>
      <c r="D747" s="53" t="s">
        <v>80</v>
      </c>
      <c r="E747" s="28">
        <v>620</v>
      </c>
      <c r="F747" s="21">
        <f>SUM(F748)</f>
        <v>1528.5</v>
      </c>
    </row>
    <row r="748" spans="1:7" s="54" customFormat="1" ht="15.75" x14ac:dyDescent="0.25">
      <c r="A748" s="92" t="s">
        <v>313</v>
      </c>
      <c r="B748" s="22" t="s">
        <v>281</v>
      </c>
      <c r="C748" s="22" t="s">
        <v>232</v>
      </c>
      <c r="D748" s="53" t="s">
        <v>80</v>
      </c>
      <c r="E748" s="28">
        <v>622</v>
      </c>
      <c r="F748" s="21">
        <v>1528.5</v>
      </c>
      <c r="G748" s="63"/>
    </row>
    <row r="749" spans="1:7" s="54" customFormat="1" ht="63" x14ac:dyDescent="0.25">
      <c r="A749" s="91" t="s">
        <v>180</v>
      </c>
      <c r="B749" s="22" t="s">
        <v>281</v>
      </c>
      <c r="C749" s="22" t="s">
        <v>232</v>
      </c>
      <c r="D749" s="53" t="s">
        <v>76</v>
      </c>
      <c r="E749" s="28"/>
      <c r="F749" s="21">
        <f>SUM(F750,F756,)</f>
        <v>2113.6999999999998</v>
      </c>
      <c r="G749" s="63"/>
    </row>
    <row r="750" spans="1:7" s="54" customFormat="1" ht="31.5" x14ac:dyDescent="0.25">
      <c r="A750" s="91" t="s">
        <v>77</v>
      </c>
      <c r="B750" s="28" t="s">
        <v>281</v>
      </c>
      <c r="C750" s="22" t="s">
        <v>232</v>
      </c>
      <c r="D750" s="53" t="s">
        <v>164</v>
      </c>
      <c r="E750" s="28"/>
      <c r="F750" s="21">
        <f>SUM(F751)</f>
        <v>400.1</v>
      </c>
    </row>
    <row r="751" spans="1:7" s="54" customFormat="1" ht="31.5" x14ac:dyDescent="0.25">
      <c r="A751" s="92" t="s">
        <v>245</v>
      </c>
      <c r="B751" s="22" t="s">
        <v>281</v>
      </c>
      <c r="C751" s="22" t="s">
        <v>232</v>
      </c>
      <c r="D751" s="53" t="s">
        <v>164</v>
      </c>
      <c r="E751" s="7">
        <v>600</v>
      </c>
      <c r="F751" s="21">
        <f>SUM(F752,F754)</f>
        <v>400.1</v>
      </c>
    </row>
    <row r="752" spans="1:7" s="54" customFormat="1" ht="15.75" x14ac:dyDescent="0.25">
      <c r="A752" s="92" t="s">
        <v>246</v>
      </c>
      <c r="B752" s="22" t="s">
        <v>281</v>
      </c>
      <c r="C752" s="22" t="s">
        <v>232</v>
      </c>
      <c r="D752" s="53" t="s">
        <v>164</v>
      </c>
      <c r="E752" s="28">
        <v>610</v>
      </c>
      <c r="F752" s="21">
        <f>SUM(F753)</f>
        <v>248.56</v>
      </c>
    </row>
    <row r="753" spans="1:7" s="54" customFormat="1" ht="15.75" x14ac:dyDescent="0.25">
      <c r="A753" s="92" t="s">
        <v>250</v>
      </c>
      <c r="B753" s="22" t="s">
        <v>281</v>
      </c>
      <c r="C753" s="22" t="s">
        <v>232</v>
      </c>
      <c r="D753" s="53" t="s">
        <v>164</v>
      </c>
      <c r="E753" s="28">
        <v>612</v>
      </c>
      <c r="F753" s="21">
        <v>248.56</v>
      </c>
    </row>
    <row r="754" spans="1:7" s="54" customFormat="1" ht="15.75" x14ac:dyDescent="0.25">
      <c r="A754" s="92" t="s">
        <v>311</v>
      </c>
      <c r="B754" s="22" t="s">
        <v>281</v>
      </c>
      <c r="C754" s="22" t="s">
        <v>232</v>
      </c>
      <c r="D754" s="53" t="s">
        <v>164</v>
      </c>
      <c r="E754" s="28">
        <v>620</v>
      </c>
      <c r="F754" s="21">
        <f>SUM(F755)</f>
        <v>151.54</v>
      </c>
    </row>
    <row r="755" spans="1:7" s="54" customFormat="1" ht="15.75" x14ac:dyDescent="0.25">
      <c r="A755" s="92" t="s">
        <v>313</v>
      </c>
      <c r="B755" s="22" t="s">
        <v>281</v>
      </c>
      <c r="C755" s="22" t="s">
        <v>232</v>
      </c>
      <c r="D755" s="53" t="s">
        <v>164</v>
      </c>
      <c r="E755" s="28">
        <v>622</v>
      </c>
      <c r="F755" s="21">
        <v>151.54</v>
      </c>
      <c r="G755" s="63"/>
    </row>
    <row r="756" spans="1:7" s="54" customFormat="1" ht="31.5" x14ac:dyDescent="0.25">
      <c r="A756" s="91" t="s">
        <v>78</v>
      </c>
      <c r="B756" s="22" t="s">
        <v>281</v>
      </c>
      <c r="C756" s="22" t="s">
        <v>232</v>
      </c>
      <c r="D756" s="53" t="s">
        <v>82</v>
      </c>
      <c r="E756" s="28"/>
      <c r="F756" s="21">
        <f>SUM(F757,)</f>
        <v>1713.6</v>
      </c>
      <c r="G756" s="63"/>
    </row>
    <row r="757" spans="1:7" s="54" customFormat="1" ht="31.5" x14ac:dyDescent="0.25">
      <c r="A757" s="92" t="s">
        <v>245</v>
      </c>
      <c r="B757" s="22" t="s">
        <v>281</v>
      </c>
      <c r="C757" s="22" t="s">
        <v>232</v>
      </c>
      <c r="D757" s="53" t="s">
        <v>82</v>
      </c>
      <c r="E757" s="7">
        <v>600</v>
      </c>
      <c r="F757" s="21">
        <f>SUM(F758,F760,)</f>
        <v>1713.6</v>
      </c>
    </row>
    <row r="758" spans="1:7" s="54" customFormat="1" ht="15.75" x14ac:dyDescent="0.25">
      <c r="A758" s="92" t="s">
        <v>246</v>
      </c>
      <c r="B758" s="22" t="s">
        <v>281</v>
      </c>
      <c r="C758" s="22" t="s">
        <v>232</v>
      </c>
      <c r="D758" s="53" t="s">
        <v>82</v>
      </c>
      <c r="E758" s="28">
        <v>610</v>
      </c>
      <c r="F758" s="21">
        <f>SUM(F759)</f>
        <v>1224.24</v>
      </c>
    </row>
    <row r="759" spans="1:7" s="54" customFormat="1" ht="15.75" x14ac:dyDescent="0.25">
      <c r="A759" s="92" t="s">
        <v>250</v>
      </c>
      <c r="B759" s="22" t="s">
        <v>281</v>
      </c>
      <c r="C759" s="22" t="s">
        <v>232</v>
      </c>
      <c r="D759" s="53" t="s">
        <v>82</v>
      </c>
      <c r="E759" s="28">
        <v>612</v>
      </c>
      <c r="F759" s="21">
        <v>1224.24</v>
      </c>
    </row>
    <row r="760" spans="1:7" s="54" customFormat="1" ht="15.75" x14ac:dyDescent="0.25">
      <c r="A760" s="92" t="s">
        <v>311</v>
      </c>
      <c r="B760" s="22" t="s">
        <v>281</v>
      </c>
      <c r="C760" s="22" t="s">
        <v>232</v>
      </c>
      <c r="D760" s="53" t="s">
        <v>82</v>
      </c>
      <c r="E760" s="28">
        <v>620</v>
      </c>
      <c r="F760" s="21">
        <f>SUM(F761)</f>
        <v>489.36</v>
      </c>
    </row>
    <row r="761" spans="1:7" s="54" customFormat="1" ht="15.75" x14ac:dyDescent="0.25">
      <c r="A761" s="92" t="s">
        <v>313</v>
      </c>
      <c r="B761" s="22" t="s">
        <v>281</v>
      </c>
      <c r="C761" s="22" t="s">
        <v>232</v>
      </c>
      <c r="D761" s="53" t="s">
        <v>82</v>
      </c>
      <c r="E761" s="28">
        <v>622</v>
      </c>
      <c r="F761" s="21">
        <v>489.36</v>
      </c>
      <c r="G761" s="63"/>
    </row>
    <row r="762" spans="1:7" s="54" customFormat="1" ht="31.5" x14ac:dyDescent="0.25">
      <c r="A762" s="91" t="s">
        <v>467</v>
      </c>
      <c r="B762" s="22" t="s">
        <v>281</v>
      </c>
      <c r="C762" s="22" t="s">
        <v>232</v>
      </c>
      <c r="D762" s="53" t="s">
        <v>85</v>
      </c>
      <c r="E762" s="28"/>
      <c r="F762" s="21">
        <f>SUM(F763)</f>
        <v>68</v>
      </c>
      <c r="G762" s="63"/>
    </row>
    <row r="763" spans="1:7" s="54" customFormat="1" ht="31.5" x14ac:dyDescent="0.25">
      <c r="A763" s="91" t="s">
        <v>496</v>
      </c>
      <c r="B763" s="22" t="s">
        <v>281</v>
      </c>
      <c r="C763" s="22" t="s">
        <v>232</v>
      </c>
      <c r="D763" s="53" t="s">
        <v>498</v>
      </c>
      <c r="E763" s="28"/>
      <c r="F763" s="21">
        <f>SUM(F764)</f>
        <v>68</v>
      </c>
    </row>
    <row r="764" spans="1:7" s="54" customFormat="1" ht="31.5" x14ac:dyDescent="0.25">
      <c r="A764" s="92" t="s">
        <v>245</v>
      </c>
      <c r="B764" s="23" t="s">
        <v>281</v>
      </c>
      <c r="C764" s="22" t="s">
        <v>232</v>
      </c>
      <c r="D764" s="53" t="s">
        <v>498</v>
      </c>
      <c r="E764" s="7">
        <v>600</v>
      </c>
      <c r="F764" s="21">
        <f>SUM(F765,)</f>
        <v>68</v>
      </c>
    </row>
    <row r="765" spans="1:7" s="54" customFormat="1" ht="15.75" x14ac:dyDescent="0.25">
      <c r="A765" s="92" t="s">
        <v>246</v>
      </c>
      <c r="B765" s="22" t="s">
        <v>281</v>
      </c>
      <c r="C765" s="22" t="s">
        <v>232</v>
      </c>
      <c r="D765" s="53" t="s">
        <v>498</v>
      </c>
      <c r="E765" s="28">
        <v>610</v>
      </c>
      <c r="F765" s="21">
        <f>SUM(F766)</f>
        <v>68</v>
      </c>
    </row>
    <row r="766" spans="1:7" s="54" customFormat="1" ht="15.75" x14ac:dyDescent="0.25">
      <c r="A766" s="92" t="s">
        <v>250</v>
      </c>
      <c r="B766" s="22" t="s">
        <v>281</v>
      </c>
      <c r="C766" s="22" t="s">
        <v>232</v>
      </c>
      <c r="D766" s="53" t="s">
        <v>498</v>
      </c>
      <c r="E766" s="28">
        <v>612</v>
      </c>
      <c r="F766" s="21">
        <v>68</v>
      </c>
    </row>
    <row r="767" spans="1:7" s="54" customFormat="1" ht="63" x14ac:dyDescent="0.25">
      <c r="A767" s="118" t="s">
        <v>807</v>
      </c>
      <c r="B767" s="22" t="s">
        <v>281</v>
      </c>
      <c r="C767" s="25" t="s">
        <v>232</v>
      </c>
      <c r="D767" s="53" t="s">
        <v>86</v>
      </c>
      <c r="E767" s="28"/>
      <c r="F767" s="21">
        <f>SUM(F768)</f>
        <v>235.5</v>
      </c>
    </row>
    <row r="768" spans="1:7" s="54" customFormat="1" ht="31.5" x14ac:dyDescent="0.25">
      <c r="A768" s="87" t="s">
        <v>87</v>
      </c>
      <c r="B768" s="22" t="s">
        <v>281</v>
      </c>
      <c r="C768" s="25" t="s">
        <v>232</v>
      </c>
      <c r="D768" s="53" t="s">
        <v>166</v>
      </c>
      <c r="E768" s="22"/>
      <c r="F768" s="21">
        <f>SUM(F769)</f>
        <v>235.5</v>
      </c>
    </row>
    <row r="769" spans="1:7" s="54" customFormat="1" ht="31.5" x14ac:dyDescent="0.25">
      <c r="A769" s="92" t="s">
        <v>245</v>
      </c>
      <c r="B769" s="23" t="s">
        <v>281</v>
      </c>
      <c r="C769" s="22" t="s">
        <v>232</v>
      </c>
      <c r="D769" s="53" t="s">
        <v>166</v>
      </c>
      <c r="E769" s="7">
        <v>600</v>
      </c>
      <c r="F769" s="21">
        <f>SUM(F770,F772)</f>
        <v>235.5</v>
      </c>
    </row>
    <row r="770" spans="1:7" s="54" customFormat="1" ht="15.75" x14ac:dyDescent="0.25">
      <c r="A770" s="92" t="s">
        <v>246</v>
      </c>
      <c r="B770" s="22" t="s">
        <v>281</v>
      </c>
      <c r="C770" s="22" t="s">
        <v>232</v>
      </c>
      <c r="D770" s="53" t="s">
        <v>166</v>
      </c>
      <c r="E770" s="28">
        <v>610</v>
      </c>
      <c r="F770" s="21">
        <f>SUM(F771)</f>
        <v>162</v>
      </c>
    </row>
    <row r="771" spans="1:7" s="54" customFormat="1" ht="15.75" x14ac:dyDescent="0.25">
      <c r="A771" s="92" t="s">
        <v>250</v>
      </c>
      <c r="B771" s="22" t="s">
        <v>281</v>
      </c>
      <c r="C771" s="22" t="s">
        <v>232</v>
      </c>
      <c r="D771" s="53" t="s">
        <v>166</v>
      </c>
      <c r="E771" s="28">
        <v>612</v>
      </c>
      <c r="F771" s="21">
        <v>162</v>
      </c>
    </row>
    <row r="772" spans="1:7" s="54" customFormat="1" ht="15.75" x14ac:dyDescent="0.25">
      <c r="A772" s="92" t="s">
        <v>311</v>
      </c>
      <c r="B772" s="22" t="s">
        <v>281</v>
      </c>
      <c r="C772" s="22" t="s">
        <v>232</v>
      </c>
      <c r="D772" s="53" t="s">
        <v>166</v>
      </c>
      <c r="E772" s="28">
        <v>620</v>
      </c>
      <c r="F772" s="21">
        <f>SUM(F773)</f>
        <v>73.5</v>
      </c>
    </row>
    <row r="773" spans="1:7" s="54" customFormat="1" ht="15.75" x14ac:dyDescent="0.25">
      <c r="A773" s="92" t="s">
        <v>313</v>
      </c>
      <c r="B773" s="22" t="s">
        <v>281</v>
      </c>
      <c r="C773" s="22" t="s">
        <v>232</v>
      </c>
      <c r="D773" s="53" t="s">
        <v>166</v>
      </c>
      <c r="E773" s="28">
        <v>622</v>
      </c>
      <c r="F773" s="21">
        <v>73.5</v>
      </c>
      <c r="G773" s="63"/>
    </row>
    <row r="774" spans="1:7" s="54" customFormat="1" ht="47.25" x14ac:dyDescent="0.25">
      <c r="A774" s="87" t="s">
        <v>344</v>
      </c>
      <c r="B774" s="22" t="s">
        <v>281</v>
      </c>
      <c r="C774" s="22" t="s">
        <v>232</v>
      </c>
      <c r="D774" s="4" t="s">
        <v>37</v>
      </c>
      <c r="E774" s="28"/>
      <c r="F774" s="21">
        <f>SUM(F775)</f>
        <v>600</v>
      </c>
    </row>
    <row r="775" spans="1:7" s="54" customFormat="1" ht="31.5" x14ac:dyDescent="0.25">
      <c r="A775" s="89" t="s">
        <v>193</v>
      </c>
      <c r="B775" s="22" t="s">
        <v>281</v>
      </c>
      <c r="C775" s="22" t="s">
        <v>232</v>
      </c>
      <c r="D775" s="4" t="s">
        <v>347</v>
      </c>
      <c r="E775" s="28"/>
      <c r="F775" s="21">
        <f>SUM(F776)</f>
        <v>600</v>
      </c>
    </row>
    <row r="776" spans="1:7" s="54" customFormat="1" ht="47.25" x14ac:dyDescent="0.25">
      <c r="A776" s="89" t="s">
        <v>191</v>
      </c>
      <c r="B776" s="22" t="s">
        <v>281</v>
      </c>
      <c r="C776" s="22" t="s">
        <v>232</v>
      </c>
      <c r="D776" s="4" t="s">
        <v>348</v>
      </c>
      <c r="E776" s="28"/>
      <c r="F776" s="21">
        <f>SUM(F777)</f>
        <v>600</v>
      </c>
    </row>
    <row r="777" spans="1:7" s="54" customFormat="1" ht="31.5" x14ac:dyDescent="0.25">
      <c r="A777" s="92" t="s">
        <v>245</v>
      </c>
      <c r="B777" s="22" t="s">
        <v>281</v>
      </c>
      <c r="C777" s="22" t="s">
        <v>232</v>
      </c>
      <c r="D777" s="4" t="s">
        <v>348</v>
      </c>
      <c r="E777" s="7">
        <v>600</v>
      </c>
      <c r="F777" s="21">
        <f>SUM(F778)</f>
        <v>600</v>
      </c>
    </row>
    <row r="778" spans="1:7" s="54" customFormat="1" ht="15.75" x14ac:dyDescent="0.25">
      <c r="A778" s="92" t="s">
        <v>246</v>
      </c>
      <c r="B778" s="22" t="s">
        <v>281</v>
      </c>
      <c r="C778" s="22" t="s">
        <v>232</v>
      </c>
      <c r="D778" s="4" t="s">
        <v>348</v>
      </c>
      <c r="E778" s="28">
        <v>610</v>
      </c>
      <c r="F778" s="21">
        <f>SUM(F779)</f>
        <v>600</v>
      </c>
    </row>
    <row r="779" spans="1:7" s="54" customFormat="1" ht="15.75" x14ac:dyDescent="0.25">
      <c r="A779" s="92" t="s">
        <v>250</v>
      </c>
      <c r="B779" s="22" t="s">
        <v>281</v>
      </c>
      <c r="C779" s="22" t="s">
        <v>232</v>
      </c>
      <c r="D779" s="4" t="s">
        <v>348</v>
      </c>
      <c r="E779" s="28">
        <v>612</v>
      </c>
      <c r="F779" s="21">
        <v>600</v>
      </c>
    </row>
    <row r="780" spans="1:7" s="54" customFormat="1" ht="31.5" x14ac:dyDescent="0.25">
      <c r="A780" s="87" t="s">
        <v>352</v>
      </c>
      <c r="B780" s="22" t="s">
        <v>281</v>
      </c>
      <c r="C780" s="22" t="s">
        <v>232</v>
      </c>
      <c r="D780" s="4" t="s">
        <v>39</v>
      </c>
      <c r="E780" s="28"/>
      <c r="F780" s="21">
        <f>SUM(F781)</f>
        <v>2529.5</v>
      </c>
    </row>
    <row r="781" spans="1:7" s="54" customFormat="1" ht="31.5" x14ac:dyDescent="0.25">
      <c r="A781" s="92" t="s">
        <v>475</v>
      </c>
      <c r="B781" s="22" t="s">
        <v>281</v>
      </c>
      <c r="C781" s="22" t="s">
        <v>232</v>
      </c>
      <c r="D781" s="4" t="s">
        <v>476</v>
      </c>
      <c r="E781" s="28"/>
      <c r="F781" s="21">
        <f>SUM(F782)</f>
        <v>2529.5</v>
      </c>
    </row>
    <row r="782" spans="1:7" s="54" customFormat="1" ht="31.5" x14ac:dyDescent="0.25">
      <c r="A782" s="92" t="s">
        <v>477</v>
      </c>
      <c r="B782" s="28" t="s">
        <v>281</v>
      </c>
      <c r="C782" s="22" t="s">
        <v>232</v>
      </c>
      <c r="D782" s="4" t="s">
        <v>478</v>
      </c>
      <c r="E782" s="28"/>
      <c r="F782" s="21">
        <f>SUM(F783)</f>
        <v>2529.5</v>
      </c>
    </row>
    <row r="783" spans="1:7" s="54" customFormat="1" ht="31.5" x14ac:dyDescent="0.25">
      <c r="A783" s="92" t="s">
        <v>245</v>
      </c>
      <c r="B783" s="22" t="s">
        <v>281</v>
      </c>
      <c r="C783" s="22" t="s">
        <v>232</v>
      </c>
      <c r="D783" s="4" t="s">
        <v>478</v>
      </c>
      <c r="E783" s="7">
        <v>600</v>
      </c>
      <c r="F783" s="21">
        <f>SUM(F784,F786)</f>
        <v>2529.5</v>
      </c>
    </row>
    <row r="784" spans="1:7" s="54" customFormat="1" ht="15.75" x14ac:dyDescent="0.25">
      <c r="A784" s="92" t="s">
        <v>246</v>
      </c>
      <c r="B784" s="22" t="s">
        <v>281</v>
      </c>
      <c r="C784" s="22" t="s">
        <v>232</v>
      </c>
      <c r="D784" s="4" t="s">
        <v>478</v>
      </c>
      <c r="E784" s="28">
        <v>610</v>
      </c>
      <c r="F784" s="21">
        <f>SUM(F785)</f>
        <v>1466.1</v>
      </c>
    </row>
    <row r="785" spans="1:7" s="54" customFormat="1" ht="15.75" x14ac:dyDescent="0.25">
      <c r="A785" s="92" t="s">
        <v>250</v>
      </c>
      <c r="B785" s="22" t="s">
        <v>281</v>
      </c>
      <c r="C785" s="22" t="s">
        <v>232</v>
      </c>
      <c r="D785" s="4" t="s">
        <v>478</v>
      </c>
      <c r="E785" s="28">
        <v>612</v>
      </c>
      <c r="F785" s="21">
        <v>1466.1</v>
      </c>
    </row>
    <row r="786" spans="1:7" s="54" customFormat="1" ht="15.75" x14ac:dyDescent="0.25">
      <c r="A786" s="92" t="s">
        <v>311</v>
      </c>
      <c r="B786" s="22" t="s">
        <v>281</v>
      </c>
      <c r="C786" s="22" t="s">
        <v>232</v>
      </c>
      <c r="D786" s="4" t="s">
        <v>478</v>
      </c>
      <c r="E786" s="28">
        <v>620</v>
      </c>
      <c r="F786" s="21">
        <f>SUM(F787)</f>
        <v>1063.4000000000001</v>
      </c>
    </row>
    <row r="787" spans="1:7" s="54" customFormat="1" ht="15.75" x14ac:dyDescent="0.25">
      <c r="A787" s="92" t="s">
        <v>313</v>
      </c>
      <c r="B787" s="22" t="s">
        <v>281</v>
      </c>
      <c r="C787" s="22" t="s">
        <v>232</v>
      </c>
      <c r="D787" s="4" t="s">
        <v>478</v>
      </c>
      <c r="E787" s="28">
        <v>622</v>
      </c>
      <c r="F787" s="21">
        <v>1063.4000000000001</v>
      </c>
      <c r="G787" s="63"/>
    </row>
    <row r="788" spans="1:7" s="54" customFormat="1" ht="31.5" x14ac:dyDescent="0.25">
      <c r="A788" s="87" t="s">
        <v>340</v>
      </c>
      <c r="B788" s="22" t="s">
        <v>281</v>
      </c>
      <c r="C788" s="22" t="s">
        <v>232</v>
      </c>
      <c r="D788" s="4" t="s">
        <v>122</v>
      </c>
      <c r="E788" s="25"/>
      <c r="F788" s="21">
        <f>SUM(F789,)</f>
        <v>678248.4</v>
      </c>
    </row>
    <row r="789" spans="1:7" s="54" customFormat="1" ht="15.75" x14ac:dyDescent="0.25">
      <c r="A789" s="87" t="s">
        <v>7</v>
      </c>
      <c r="B789" s="22" t="s">
        <v>281</v>
      </c>
      <c r="C789" s="22" t="s">
        <v>232</v>
      </c>
      <c r="D789" s="53" t="s">
        <v>130</v>
      </c>
      <c r="E789" s="25"/>
      <c r="F789" s="21">
        <f>SUM(F790,F809,F814,F835,F846,F853,F860)</f>
        <v>678248.4</v>
      </c>
    </row>
    <row r="790" spans="1:7" s="54" customFormat="1" ht="148.5" customHeight="1" x14ac:dyDescent="0.25">
      <c r="A790" s="87" t="s">
        <v>376</v>
      </c>
      <c r="B790" s="22" t="s">
        <v>281</v>
      </c>
      <c r="C790" s="22" t="s">
        <v>232</v>
      </c>
      <c r="D790" s="53" t="s">
        <v>131</v>
      </c>
      <c r="E790" s="25"/>
      <c r="F790" s="21">
        <f>SUM(F791,F797,F801)</f>
        <v>537180.9</v>
      </c>
    </row>
    <row r="791" spans="1:7" s="54" customFormat="1" ht="15.75" x14ac:dyDescent="0.25">
      <c r="A791" s="93" t="s">
        <v>16</v>
      </c>
      <c r="B791" s="22" t="s">
        <v>281</v>
      </c>
      <c r="C791" s="22" t="s">
        <v>232</v>
      </c>
      <c r="D791" s="53" t="s">
        <v>132</v>
      </c>
      <c r="E791" s="25"/>
      <c r="F791" s="21">
        <f>SUM(F792)</f>
        <v>4547.6000000000004</v>
      </c>
    </row>
    <row r="792" spans="1:7" s="54" customFormat="1" ht="31.5" x14ac:dyDescent="0.25">
      <c r="A792" s="92" t="s">
        <v>245</v>
      </c>
      <c r="B792" s="22" t="s">
        <v>281</v>
      </c>
      <c r="C792" s="22" t="s">
        <v>232</v>
      </c>
      <c r="D792" s="53" t="s">
        <v>132</v>
      </c>
      <c r="E792" s="7">
        <v>600</v>
      </c>
      <c r="F792" s="21">
        <f>SUM(F793,F795)</f>
        <v>4547.6000000000004</v>
      </c>
    </row>
    <row r="793" spans="1:7" s="54" customFormat="1" ht="15.75" x14ac:dyDescent="0.25">
      <c r="A793" s="92" t="s">
        <v>246</v>
      </c>
      <c r="B793" s="22" t="s">
        <v>281</v>
      </c>
      <c r="C793" s="22" t="s">
        <v>232</v>
      </c>
      <c r="D793" s="53" t="s">
        <v>132</v>
      </c>
      <c r="E793" s="28">
        <v>610</v>
      </c>
      <c r="F793" s="21">
        <f>SUM(F794,)</f>
        <v>1142</v>
      </c>
    </row>
    <row r="794" spans="1:7" s="54" customFormat="1" ht="47.25" x14ac:dyDescent="0.25">
      <c r="A794" s="92" t="s">
        <v>247</v>
      </c>
      <c r="B794" s="22" t="s">
        <v>281</v>
      </c>
      <c r="C794" s="22" t="s">
        <v>232</v>
      </c>
      <c r="D794" s="53" t="s">
        <v>132</v>
      </c>
      <c r="E794" s="28">
        <v>611</v>
      </c>
      <c r="F794" s="21">
        <v>1142</v>
      </c>
    </row>
    <row r="795" spans="1:7" s="54" customFormat="1" ht="15.75" x14ac:dyDescent="0.25">
      <c r="A795" s="92" t="s">
        <v>311</v>
      </c>
      <c r="B795" s="22" t="s">
        <v>281</v>
      </c>
      <c r="C795" s="22" t="s">
        <v>232</v>
      </c>
      <c r="D795" s="53" t="s">
        <v>132</v>
      </c>
      <c r="E795" s="28">
        <v>620</v>
      </c>
      <c r="F795" s="21">
        <f>SUM(F796,)</f>
        <v>3405.6</v>
      </c>
    </row>
    <row r="796" spans="1:7" s="54" customFormat="1" ht="47.25" x14ac:dyDescent="0.25">
      <c r="A796" s="92" t="s">
        <v>312</v>
      </c>
      <c r="B796" s="22" t="s">
        <v>281</v>
      </c>
      <c r="C796" s="22" t="s">
        <v>232</v>
      </c>
      <c r="D796" s="53" t="s">
        <v>132</v>
      </c>
      <c r="E796" s="28">
        <v>621</v>
      </c>
      <c r="F796" s="21">
        <v>3405.6</v>
      </c>
    </row>
    <row r="797" spans="1:7" s="54" customFormat="1" ht="15.75" x14ac:dyDescent="0.25">
      <c r="A797" s="93" t="s">
        <v>17</v>
      </c>
      <c r="B797" s="22" t="s">
        <v>281</v>
      </c>
      <c r="C797" s="22" t="s">
        <v>232</v>
      </c>
      <c r="D797" s="53" t="s">
        <v>133</v>
      </c>
      <c r="E797" s="33"/>
      <c r="F797" s="21">
        <f>SUM(F798)</f>
        <v>204.3</v>
      </c>
    </row>
    <row r="798" spans="1:7" s="54" customFormat="1" ht="31.5" x14ac:dyDescent="0.25">
      <c r="A798" s="92" t="s">
        <v>245</v>
      </c>
      <c r="B798" s="22" t="s">
        <v>281</v>
      </c>
      <c r="C798" s="22" t="s">
        <v>232</v>
      </c>
      <c r="D798" s="53" t="s">
        <v>133</v>
      </c>
      <c r="E798" s="7">
        <v>600</v>
      </c>
      <c r="F798" s="21">
        <f>SUM(F799)</f>
        <v>204.3</v>
      </c>
    </row>
    <row r="799" spans="1:7" s="54" customFormat="1" ht="15.75" x14ac:dyDescent="0.25">
      <c r="A799" s="92" t="s">
        <v>246</v>
      </c>
      <c r="B799" s="22" t="s">
        <v>281</v>
      </c>
      <c r="C799" s="22" t="s">
        <v>232</v>
      </c>
      <c r="D799" s="53" t="s">
        <v>133</v>
      </c>
      <c r="E799" s="28">
        <v>610</v>
      </c>
      <c r="F799" s="21">
        <f>SUM(F800,)</f>
        <v>204.3</v>
      </c>
    </row>
    <row r="800" spans="1:7" s="54" customFormat="1" ht="47.25" x14ac:dyDescent="0.25">
      <c r="A800" s="92" t="s">
        <v>247</v>
      </c>
      <c r="B800" s="22" t="s">
        <v>281</v>
      </c>
      <c r="C800" s="22" t="s">
        <v>232</v>
      </c>
      <c r="D800" s="53" t="s">
        <v>133</v>
      </c>
      <c r="E800" s="28">
        <v>611</v>
      </c>
      <c r="F800" s="21">
        <v>204.3</v>
      </c>
    </row>
    <row r="801" spans="1:8" s="54" customFormat="1" ht="166.5" customHeight="1" x14ac:dyDescent="0.25">
      <c r="A801" s="87" t="s">
        <v>387</v>
      </c>
      <c r="B801" s="22" t="s">
        <v>281</v>
      </c>
      <c r="C801" s="22" t="s">
        <v>232</v>
      </c>
      <c r="D801" s="53" t="s">
        <v>208</v>
      </c>
      <c r="E801" s="23"/>
      <c r="F801" s="21">
        <f>SUM(F802)</f>
        <v>532429</v>
      </c>
    </row>
    <row r="802" spans="1:8" s="54" customFormat="1" ht="31.5" x14ac:dyDescent="0.25">
      <c r="A802" s="92" t="s">
        <v>245</v>
      </c>
      <c r="B802" s="22" t="s">
        <v>281</v>
      </c>
      <c r="C802" s="22" t="s">
        <v>232</v>
      </c>
      <c r="D802" s="53" t="s">
        <v>208</v>
      </c>
      <c r="E802" s="23">
        <v>600</v>
      </c>
      <c r="F802" s="21">
        <f>SUM(F803,F806)</f>
        <v>532429</v>
      </c>
    </row>
    <row r="803" spans="1:8" s="54" customFormat="1" ht="15.75" x14ac:dyDescent="0.25">
      <c r="A803" s="98" t="s">
        <v>246</v>
      </c>
      <c r="B803" s="22" t="s">
        <v>281</v>
      </c>
      <c r="C803" s="22" t="s">
        <v>232</v>
      </c>
      <c r="D803" s="53" t="s">
        <v>208</v>
      </c>
      <c r="E803" s="28">
        <v>610</v>
      </c>
      <c r="F803" s="21">
        <f>SUM(F804)</f>
        <v>368725.04</v>
      </c>
    </row>
    <row r="804" spans="1:8" s="54" customFormat="1" ht="47.25" x14ac:dyDescent="0.25">
      <c r="A804" s="98" t="s">
        <v>247</v>
      </c>
      <c r="B804" s="22" t="s">
        <v>281</v>
      </c>
      <c r="C804" s="22" t="s">
        <v>232</v>
      </c>
      <c r="D804" s="53" t="s">
        <v>208</v>
      </c>
      <c r="E804" s="28">
        <v>611</v>
      </c>
      <c r="F804" s="21">
        <v>368725.04</v>
      </c>
    </row>
    <row r="805" spans="1:8" s="54" customFormat="1" ht="15.75" x14ac:dyDescent="0.25">
      <c r="A805" s="87" t="s">
        <v>240</v>
      </c>
      <c r="B805" s="22" t="s">
        <v>281</v>
      </c>
      <c r="C805" s="22" t="s">
        <v>232</v>
      </c>
      <c r="D805" s="53" t="s">
        <v>208</v>
      </c>
      <c r="E805" s="28">
        <v>611</v>
      </c>
      <c r="F805" s="21">
        <v>368725.04</v>
      </c>
    </row>
    <row r="806" spans="1:8" s="54" customFormat="1" ht="15.75" x14ac:dyDescent="0.25">
      <c r="A806" s="92" t="s">
        <v>311</v>
      </c>
      <c r="B806" s="22" t="s">
        <v>281</v>
      </c>
      <c r="C806" s="22" t="s">
        <v>232</v>
      </c>
      <c r="D806" s="53" t="s">
        <v>208</v>
      </c>
      <c r="E806" s="28">
        <v>620</v>
      </c>
      <c r="F806" s="21">
        <f>SUM(F807)</f>
        <v>163703.96</v>
      </c>
    </row>
    <row r="807" spans="1:8" s="54" customFormat="1" ht="47.25" x14ac:dyDescent="0.25">
      <c r="A807" s="98" t="s">
        <v>312</v>
      </c>
      <c r="B807" s="22" t="s">
        <v>281</v>
      </c>
      <c r="C807" s="22" t="s">
        <v>232</v>
      </c>
      <c r="D807" s="53" t="s">
        <v>208</v>
      </c>
      <c r="E807" s="28">
        <v>621</v>
      </c>
      <c r="F807" s="21">
        <v>163703.96</v>
      </c>
    </row>
    <row r="808" spans="1:8" s="54" customFormat="1" ht="15.75" x14ac:dyDescent="0.25">
      <c r="A808" s="87" t="s">
        <v>240</v>
      </c>
      <c r="B808" s="22" t="s">
        <v>281</v>
      </c>
      <c r="C808" s="22" t="s">
        <v>232</v>
      </c>
      <c r="D808" s="53" t="s">
        <v>208</v>
      </c>
      <c r="E808" s="28">
        <v>621</v>
      </c>
      <c r="F808" s="21">
        <v>163703.96</v>
      </c>
    </row>
    <row r="809" spans="1:8" s="54" customFormat="1" ht="42" customHeight="1" x14ac:dyDescent="0.25">
      <c r="A809" s="87" t="s">
        <v>378</v>
      </c>
      <c r="B809" s="22" t="s">
        <v>281</v>
      </c>
      <c r="C809" s="22" t="s">
        <v>232</v>
      </c>
      <c r="D809" s="53" t="s">
        <v>391</v>
      </c>
      <c r="E809" s="28"/>
      <c r="F809" s="21">
        <f>SUM(F810)</f>
        <v>4187</v>
      </c>
    </row>
    <row r="810" spans="1:8" s="54" customFormat="1" ht="163.5" customHeight="1" x14ac:dyDescent="0.25">
      <c r="A810" s="87" t="s">
        <v>216</v>
      </c>
      <c r="B810" s="22" t="s">
        <v>281</v>
      </c>
      <c r="C810" s="22" t="s">
        <v>232</v>
      </c>
      <c r="D810" s="53" t="s">
        <v>392</v>
      </c>
      <c r="E810" s="28"/>
      <c r="F810" s="21">
        <f>SUM(F811)</f>
        <v>4187</v>
      </c>
    </row>
    <row r="811" spans="1:8" s="54" customFormat="1" ht="31.5" x14ac:dyDescent="0.25">
      <c r="A811" s="92" t="s">
        <v>245</v>
      </c>
      <c r="B811" s="22" t="s">
        <v>281</v>
      </c>
      <c r="C811" s="22" t="s">
        <v>232</v>
      </c>
      <c r="D811" s="53" t="s">
        <v>392</v>
      </c>
      <c r="E811" s="28">
        <v>600</v>
      </c>
      <c r="F811" s="21">
        <f>SUM(F812)</f>
        <v>4187</v>
      </c>
    </row>
    <row r="812" spans="1:8" s="54" customFormat="1" ht="31.5" x14ac:dyDescent="0.25">
      <c r="A812" s="87" t="s">
        <v>329</v>
      </c>
      <c r="B812" s="22" t="s">
        <v>281</v>
      </c>
      <c r="C812" s="22" t="s">
        <v>232</v>
      </c>
      <c r="D812" s="53" t="s">
        <v>392</v>
      </c>
      <c r="E812" s="28">
        <v>630</v>
      </c>
      <c r="F812" s="21">
        <v>4187</v>
      </c>
    </row>
    <row r="813" spans="1:8" s="54" customFormat="1" ht="15.75" x14ac:dyDescent="0.25">
      <c r="A813" s="87" t="s">
        <v>240</v>
      </c>
      <c r="B813" s="22" t="s">
        <v>281</v>
      </c>
      <c r="C813" s="22" t="s">
        <v>232</v>
      </c>
      <c r="D813" s="53" t="s">
        <v>392</v>
      </c>
      <c r="E813" s="28">
        <v>630</v>
      </c>
      <c r="F813" s="21">
        <v>4187</v>
      </c>
    </row>
    <row r="814" spans="1:8" s="54" customFormat="1" ht="47.25" x14ac:dyDescent="0.25">
      <c r="A814" s="88" t="s">
        <v>110</v>
      </c>
      <c r="B814" s="22" t="s">
        <v>281</v>
      </c>
      <c r="C814" s="22" t="s">
        <v>232</v>
      </c>
      <c r="D814" s="53" t="s">
        <v>134</v>
      </c>
      <c r="E814" s="28"/>
      <c r="F814" s="21">
        <f>SUM(F815,F821,F825)</f>
        <v>105538</v>
      </c>
      <c r="G814" s="55"/>
      <c r="H814" s="63"/>
    </row>
    <row r="815" spans="1:8" s="54" customFormat="1" ht="15.75" x14ac:dyDescent="0.25">
      <c r="A815" s="93" t="s">
        <v>16</v>
      </c>
      <c r="B815" s="22" t="s">
        <v>281</v>
      </c>
      <c r="C815" s="22" t="s">
        <v>232</v>
      </c>
      <c r="D815" s="53" t="s">
        <v>135</v>
      </c>
      <c r="E815" s="28"/>
      <c r="F815" s="21">
        <f>SUM(F816)</f>
        <v>59391</v>
      </c>
    </row>
    <row r="816" spans="1:8" s="54" customFormat="1" ht="31.5" x14ac:dyDescent="0.25">
      <c r="A816" s="92" t="s">
        <v>245</v>
      </c>
      <c r="B816" s="22" t="s">
        <v>281</v>
      </c>
      <c r="C816" s="22" t="s">
        <v>232</v>
      </c>
      <c r="D816" s="53" t="s">
        <v>135</v>
      </c>
      <c r="E816" s="7">
        <v>600</v>
      </c>
      <c r="F816" s="21">
        <f>SUM(F817,F819)</f>
        <v>59391</v>
      </c>
    </row>
    <row r="817" spans="1:7" s="54" customFormat="1" ht="15.75" x14ac:dyDescent="0.25">
      <c r="A817" s="92" t="s">
        <v>246</v>
      </c>
      <c r="B817" s="22" t="s">
        <v>281</v>
      </c>
      <c r="C817" s="22" t="s">
        <v>232</v>
      </c>
      <c r="D817" s="53" t="s">
        <v>135</v>
      </c>
      <c r="E817" s="28">
        <v>610</v>
      </c>
      <c r="F817" s="21">
        <f>SUM(F818)</f>
        <v>35028.199999999997</v>
      </c>
    </row>
    <row r="818" spans="1:7" s="54" customFormat="1" ht="47.25" x14ac:dyDescent="0.25">
      <c r="A818" s="92" t="s">
        <v>247</v>
      </c>
      <c r="B818" s="22" t="s">
        <v>281</v>
      </c>
      <c r="C818" s="22" t="s">
        <v>232</v>
      </c>
      <c r="D818" s="53" t="s">
        <v>135</v>
      </c>
      <c r="E818" s="28">
        <v>611</v>
      </c>
      <c r="F818" s="21">
        <v>35028.199999999997</v>
      </c>
    </row>
    <row r="819" spans="1:7" s="54" customFormat="1" ht="15.75" x14ac:dyDescent="0.25">
      <c r="A819" s="92" t="s">
        <v>311</v>
      </c>
      <c r="B819" s="22" t="s">
        <v>281</v>
      </c>
      <c r="C819" s="22" t="s">
        <v>232</v>
      </c>
      <c r="D819" s="53" t="s">
        <v>135</v>
      </c>
      <c r="E819" s="28">
        <v>620</v>
      </c>
      <c r="F819" s="21">
        <f>SUM(F820)</f>
        <v>24362.799999999999</v>
      </c>
    </row>
    <row r="820" spans="1:7" s="54" customFormat="1" ht="47.25" x14ac:dyDescent="0.25">
      <c r="A820" s="92" t="s">
        <v>312</v>
      </c>
      <c r="B820" s="22" t="s">
        <v>281</v>
      </c>
      <c r="C820" s="22" t="s">
        <v>232</v>
      </c>
      <c r="D820" s="53" t="s">
        <v>135</v>
      </c>
      <c r="E820" s="28">
        <v>621</v>
      </c>
      <c r="F820" s="21">
        <v>24362.799999999999</v>
      </c>
    </row>
    <row r="821" spans="1:7" s="54" customFormat="1" ht="15.75" x14ac:dyDescent="0.25">
      <c r="A821" s="93" t="s">
        <v>17</v>
      </c>
      <c r="B821" s="22" t="s">
        <v>281</v>
      </c>
      <c r="C821" s="22" t="s">
        <v>232</v>
      </c>
      <c r="D821" s="53" t="s">
        <v>136</v>
      </c>
      <c r="E821" s="28"/>
      <c r="F821" s="21">
        <f>SUM(F822)</f>
        <v>4904</v>
      </c>
    </row>
    <row r="822" spans="1:7" s="54" customFormat="1" ht="31.5" x14ac:dyDescent="0.25">
      <c r="A822" s="92" t="s">
        <v>245</v>
      </c>
      <c r="B822" s="22" t="s">
        <v>281</v>
      </c>
      <c r="C822" s="22" t="s">
        <v>232</v>
      </c>
      <c r="D822" s="53" t="s">
        <v>136</v>
      </c>
      <c r="E822" s="7">
        <v>600</v>
      </c>
      <c r="F822" s="21">
        <f>SUM(F823)</f>
        <v>4904</v>
      </c>
    </row>
    <row r="823" spans="1:7" s="54" customFormat="1" ht="15.75" x14ac:dyDescent="0.25">
      <c r="A823" s="92" t="s">
        <v>246</v>
      </c>
      <c r="B823" s="22" t="s">
        <v>281</v>
      </c>
      <c r="C823" s="22" t="s">
        <v>232</v>
      </c>
      <c r="D823" s="53" t="s">
        <v>136</v>
      </c>
      <c r="E823" s="28">
        <v>610</v>
      </c>
      <c r="F823" s="21">
        <f>SUM(F824,)</f>
        <v>4904</v>
      </c>
    </row>
    <row r="824" spans="1:7" s="54" customFormat="1" ht="47.25" x14ac:dyDescent="0.25">
      <c r="A824" s="92" t="s">
        <v>247</v>
      </c>
      <c r="B824" s="22" t="s">
        <v>281</v>
      </c>
      <c r="C824" s="22" t="s">
        <v>232</v>
      </c>
      <c r="D824" s="53" t="s">
        <v>136</v>
      </c>
      <c r="E824" s="28">
        <v>611</v>
      </c>
      <c r="F824" s="21">
        <v>4904</v>
      </c>
    </row>
    <row r="825" spans="1:7" s="54" customFormat="1" ht="110.25" customHeight="1" x14ac:dyDescent="0.25">
      <c r="A825" s="106" t="s">
        <v>393</v>
      </c>
      <c r="B825" s="22" t="s">
        <v>281</v>
      </c>
      <c r="C825" s="22" t="s">
        <v>232</v>
      </c>
      <c r="D825" s="53" t="s">
        <v>209</v>
      </c>
      <c r="E825" s="23"/>
      <c r="F825" s="21">
        <f>SUM(F826)</f>
        <v>41243</v>
      </c>
      <c r="G825" s="36"/>
    </row>
    <row r="826" spans="1:7" s="54" customFormat="1" ht="31.5" x14ac:dyDescent="0.25">
      <c r="A826" s="92" t="s">
        <v>245</v>
      </c>
      <c r="B826" s="22" t="s">
        <v>281</v>
      </c>
      <c r="C826" s="22" t="s">
        <v>232</v>
      </c>
      <c r="D826" s="53" t="s">
        <v>209</v>
      </c>
      <c r="E826" s="23">
        <v>600</v>
      </c>
      <c r="F826" s="21">
        <f>SUM(F827,F830,F833)</f>
        <v>41243</v>
      </c>
    </row>
    <row r="827" spans="1:7" s="54" customFormat="1" ht="15.75" x14ac:dyDescent="0.25">
      <c r="A827" s="98" t="s">
        <v>246</v>
      </c>
      <c r="B827" s="22" t="s">
        <v>281</v>
      </c>
      <c r="C827" s="22" t="s">
        <v>232</v>
      </c>
      <c r="D827" s="53" t="s">
        <v>209</v>
      </c>
      <c r="E827" s="28">
        <v>610</v>
      </c>
      <c r="F827" s="21">
        <f>SUM(F828)</f>
        <v>27534.400000000001</v>
      </c>
    </row>
    <row r="828" spans="1:7" s="54" customFormat="1" ht="47.25" x14ac:dyDescent="0.25">
      <c r="A828" s="98" t="s">
        <v>247</v>
      </c>
      <c r="B828" s="22" t="s">
        <v>281</v>
      </c>
      <c r="C828" s="22" t="s">
        <v>232</v>
      </c>
      <c r="D828" s="53" t="s">
        <v>209</v>
      </c>
      <c r="E828" s="28">
        <v>611</v>
      </c>
      <c r="F828" s="21">
        <v>27534.400000000001</v>
      </c>
    </row>
    <row r="829" spans="1:7" s="54" customFormat="1" ht="15.75" x14ac:dyDescent="0.25">
      <c r="A829" s="87" t="s">
        <v>240</v>
      </c>
      <c r="B829" s="22" t="s">
        <v>281</v>
      </c>
      <c r="C829" s="22" t="s">
        <v>232</v>
      </c>
      <c r="D829" s="53" t="s">
        <v>209</v>
      </c>
      <c r="E829" s="28">
        <v>611</v>
      </c>
      <c r="F829" s="21">
        <v>27534.400000000001</v>
      </c>
    </row>
    <row r="830" spans="1:7" s="54" customFormat="1" ht="15.75" x14ac:dyDescent="0.25">
      <c r="A830" s="92" t="s">
        <v>311</v>
      </c>
      <c r="B830" s="22" t="s">
        <v>281</v>
      </c>
      <c r="C830" s="22" t="s">
        <v>232</v>
      </c>
      <c r="D830" s="53" t="s">
        <v>209</v>
      </c>
      <c r="E830" s="28">
        <v>620</v>
      </c>
      <c r="F830" s="21">
        <f>SUM(F831)</f>
        <v>13259.3</v>
      </c>
    </row>
    <row r="831" spans="1:7" s="54" customFormat="1" ht="47.25" x14ac:dyDescent="0.25">
      <c r="A831" s="98" t="s">
        <v>312</v>
      </c>
      <c r="B831" s="22" t="s">
        <v>281</v>
      </c>
      <c r="C831" s="22" t="s">
        <v>232</v>
      </c>
      <c r="D831" s="53" t="s">
        <v>209</v>
      </c>
      <c r="E831" s="28">
        <v>621</v>
      </c>
      <c r="F831" s="21">
        <v>13259.3</v>
      </c>
    </row>
    <row r="832" spans="1:7" s="54" customFormat="1" ht="15.75" x14ac:dyDescent="0.25">
      <c r="A832" s="87" t="s">
        <v>240</v>
      </c>
      <c r="B832" s="22" t="s">
        <v>281</v>
      </c>
      <c r="C832" s="22" t="s">
        <v>232</v>
      </c>
      <c r="D832" s="53" t="s">
        <v>209</v>
      </c>
      <c r="E832" s="28">
        <v>621</v>
      </c>
      <c r="F832" s="21">
        <v>13259.3</v>
      </c>
    </row>
    <row r="833" spans="1:7" s="54" customFormat="1" ht="31.5" x14ac:dyDescent="0.25">
      <c r="A833" s="87" t="s">
        <v>329</v>
      </c>
      <c r="B833" s="22" t="s">
        <v>281</v>
      </c>
      <c r="C833" s="22" t="s">
        <v>232</v>
      </c>
      <c r="D833" s="53" t="s">
        <v>209</v>
      </c>
      <c r="E833" s="28">
        <v>630</v>
      </c>
      <c r="F833" s="21">
        <v>449.3</v>
      </c>
    </row>
    <row r="834" spans="1:7" s="54" customFormat="1" ht="15.75" x14ac:dyDescent="0.25">
      <c r="A834" s="87" t="s">
        <v>240</v>
      </c>
      <c r="B834" s="22" t="s">
        <v>281</v>
      </c>
      <c r="C834" s="22" t="s">
        <v>232</v>
      </c>
      <c r="D834" s="53" t="s">
        <v>209</v>
      </c>
      <c r="E834" s="28">
        <v>630</v>
      </c>
      <c r="F834" s="21">
        <v>449.3</v>
      </c>
    </row>
    <row r="835" spans="1:7" s="54" customFormat="1" ht="127.5" customHeight="1" x14ac:dyDescent="0.25">
      <c r="A835" s="87" t="s">
        <v>377</v>
      </c>
      <c r="B835" s="22" t="s">
        <v>281</v>
      </c>
      <c r="C835" s="22" t="s">
        <v>232</v>
      </c>
      <c r="D835" s="53" t="s">
        <v>137</v>
      </c>
      <c r="E835" s="28"/>
      <c r="F835" s="21">
        <f>SUM(F836,F842,)</f>
        <v>20527.3</v>
      </c>
    </row>
    <row r="836" spans="1:7" s="54" customFormat="1" ht="15.75" x14ac:dyDescent="0.25">
      <c r="A836" s="93" t="s">
        <v>16</v>
      </c>
      <c r="B836" s="22" t="s">
        <v>281</v>
      </c>
      <c r="C836" s="22" t="s">
        <v>232</v>
      </c>
      <c r="D836" s="53" t="s">
        <v>138</v>
      </c>
      <c r="E836" s="28"/>
      <c r="F836" s="21">
        <f>SUM(F837)</f>
        <v>19027.3</v>
      </c>
    </row>
    <row r="837" spans="1:7" s="54" customFormat="1" ht="31.5" x14ac:dyDescent="0.25">
      <c r="A837" s="92" t="s">
        <v>245</v>
      </c>
      <c r="B837" s="22" t="s">
        <v>281</v>
      </c>
      <c r="C837" s="22" t="s">
        <v>232</v>
      </c>
      <c r="D837" s="53" t="s">
        <v>138</v>
      </c>
      <c r="E837" s="7">
        <v>600</v>
      </c>
      <c r="F837" s="21">
        <f>SUM(F838,F840)</f>
        <v>19027.3</v>
      </c>
    </row>
    <row r="838" spans="1:7" s="54" customFormat="1" ht="15.75" x14ac:dyDescent="0.25">
      <c r="A838" s="92" t="s">
        <v>246</v>
      </c>
      <c r="B838" s="22" t="s">
        <v>281</v>
      </c>
      <c r="C838" s="22" t="s">
        <v>232</v>
      </c>
      <c r="D838" s="53" t="s">
        <v>138</v>
      </c>
      <c r="E838" s="28">
        <v>610</v>
      </c>
      <c r="F838" s="21">
        <f>SUM(F839)</f>
        <v>13645.9</v>
      </c>
    </row>
    <row r="839" spans="1:7" s="54" customFormat="1" ht="15.75" x14ac:dyDescent="0.25">
      <c r="A839" s="92" t="s">
        <v>250</v>
      </c>
      <c r="B839" s="22" t="s">
        <v>281</v>
      </c>
      <c r="C839" s="22" t="s">
        <v>232</v>
      </c>
      <c r="D839" s="53" t="s">
        <v>138</v>
      </c>
      <c r="E839" s="28">
        <v>612</v>
      </c>
      <c r="F839" s="21">
        <v>13645.9</v>
      </c>
    </row>
    <row r="840" spans="1:7" s="54" customFormat="1" ht="15.75" x14ac:dyDescent="0.25">
      <c r="A840" s="92" t="s">
        <v>311</v>
      </c>
      <c r="B840" s="22" t="s">
        <v>281</v>
      </c>
      <c r="C840" s="22" t="s">
        <v>232</v>
      </c>
      <c r="D840" s="53" t="s">
        <v>138</v>
      </c>
      <c r="E840" s="28">
        <v>620</v>
      </c>
      <c r="F840" s="21">
        <f>SUM(F841,)</f>
        <v>5381.4</v>
      </c>
    </row>
    <row r="841" spans="1:7" s="54" customFormat="1" ht="15.75" x14ac:dyDescent="0.25">
      <c r="A841" s="92" t="s">
        <v>313</v>
      </c>
      <c r="B841" s="22" t="s">
        <v>281</v>
      </c>
      <c r="C841" s="22" t="s">
        <v>232</v>
      </c>
      <c r="D841" s="53" t="s">
        <v>138</v>
      </c>
      <c r="E841" s="28">
        <v>622</v>
      </c>
      <c r="F841" s="21">
        <v>5381.4</v>
      </c>
    </row>
    <row r="842" spans="1:7" s="54" customFormat="1" ht="31.5" x14ac:dyDescent="0.25">
      <c r="A842" s="92" t="s">
        <v>750</v>
      </c>
      <c r="B842" s="22" t="s">
        <v>281</v>
      </c>
      <c r="C842" s="22" t="s">
        <v>232</v>
      </c>
      <c r="D842" s="53" t="s">
        <v>751</v>
      </c>
      <c r="E842" s="28"/>
      <c r="F842" s="21">
        <f>SUM(F843)</f>
        <v>1500</v>
      </c>
      <c r="G842" s="21"/>
    </row>
    <row r="843" spans="1:7" s="54" customFormat="1" ht="31.5" x14ac:dyDescent="0.25">
      <c r="A843" s="92" t="s">
        <v>245</v>
      </c>
      <c r="B843" s="22" t="s">
        <v>281</v>
      </c>
      <c r="C843" s="22" t="s">
        <v>232</v>
      </c>
      <c r="D843" s="53" t="s">
        <v>751</v>
      </c>
      <c r="E843" s="31">
        <v>600</v>
      </c>
      <c r="F843" s="21">
        <f>SUM(F844,)</f>
        <v>1500</v>
      </c>
      <c r="G843" s="21"/>
    </row>
    <row r="844" spans="1:7" s="54" customFormat="1" ht="15.75" x14ac:dyDescent="0.25">
      <c r="A844" s="92" t="s">
        <v>246</v>
      </c>
      <c r="B844" s="22" t="s">
        <v>281</v>
      </c>
      <c r="C844" s="22" t="s">
        <v>232</v>
      </c>
      <c r="D844" s="53" t="s">
        <v>751</v>
      </c>
      <c r="E844" s="28">
        <v>610</v>
      </c>
      <c r="F844" s="21">
        <f t="shared" ref="F844" si="18">SUM(F845)</f>
        <v>1500</v>
      </c>
      <c r="G844" s="21"/>
    </row>
    <row r="845" spans="1:7" s="54" customFormat="1" ht="15.75" x14ac:dyDescent="0.25">
      <c r="A845" s="92" t="s">
        <v>250</v>
      </c>
      <c r="B845" s="22" t="s">
        <v>281</v>
      </c>
      <c r="C845" s="22" t="s">
        <v>232</v>
      </c>
      <c r="D845" s="53" t="s">
        <v>751</v>
      </c>
      <c r="E845" s="31">
        <v>612</v>
      </c>
      <c r="F845" s="21">
        <v>1500</v>
      </c>
      <c r="G845" s="21"/>
    </row>
    <row r="846" spans="1:7" s="54" customFormat="1" ht="31.5" x14ac:dyDescent="0.25">
      <c r="A846" s="107" t="s">
        <v>111</v>
      </c>
      <c r="B846" s="22" t="s">
        <v>281</v>
      </c>
      <c r="C846" s="22" t="s">
        <v>232</v>
      </c>
      <c r="D846" s="53" t="s">
        <v>139</v>
      </c>
      <c r="E846" s="28"/>
      <c r="F846" s="21">
        <f>SUM(F847,)</f>
        <v>8505</v>
      </c>
    </row>
    <row r="847" spans="1:7" s="54" customFormat="1" ht="15.75" x14ac:dyDescent="0.25">
      <c r="A847" s="98" t="s">
        <v>13</v>
      </c>
      <c r="B847" s="22" t="s">
        <v>281</v>
      </c>
      <c r="C847" s="22" t="s">
        <v>232</v>
      </c>
      <c r="D847" s="53" t="s">
        <v>140</v>
      </c>
      <c r="E847" s="28"/>
      <c r="F847" s="21">
        <f>SUM(F848,)</f>
        <v>8505</v>
      </c>
    </row>
    <row r="848" spans="1:7" s="54" customFormat="1" ht="31.5" x14ac:dyDescent="0.25">
      <c r="A848" s="92" t="s">
        <v>245</v>
      </c>
      <c r="B848" s="22" t="s">
        <v>281</v>
      </c>
      <c r="C848" s="22" t="s">
        <v>232</v>
      </c>
      <c r="D848" s="53" t="s">
        <v>140</v>
      </c>
      <c r="E848" s="7">
        <v>600</v>
      </c>
      <c r="F848" s="21">
        <f>SUM(F849,F851)</f>
        <v>8505</v>
      </c>
    </row>
    <row r="849" spans="1:6" s="54" customFormat="1" ht="15.75" x14ac:dyDescent="0.25">
      <c r="A849" s="92" t="s">
        <v>246</v>
      </c>
      <c r="B849" s="22" t="s">
        <v>281</v>
      </c>
      <c r="C849" s="22" t="s">
        <v>232</v>
      </c>
      <c r="D849" s="53" t="s">
        <v>140</v>
      </c>
      <c r="E849" s="28">
        <v>610</v>
      </c>
      <c r="F849" s="21">
        <f>SUM(F850)</f>
        <v>6388.3</v>
      </c>
    </row>
    <row r="850" spans="1:6" s="54" customFormat="1" ht="15.75" x14ac:dyDescent="0.25">
      <c r="A850" s="92" t="s">
        <v>250</v>
      </c>
      <c r="B850" s="22" t="s">
        <v>281</v>
      </c>
      <c r="C850" s="22" t="s">
        <v>232</v>
      </c>
      <c r="D850" s="53" t="s">
        <v>140</v>
      </c>
      <c r="E850" s="28">
        <v>612</v>
      </c>
      <c r="F850" s="21">
        <v>6388.3</v>
      </c>
    </row>
    <row r="851" spans="1:6" s="54" customFormat="1" ht="15.75" x14ac:dyDescent="0.25">
      <c r="A851" s="92" t="s">
        <v>311</v>
      </c>
      <c r="B851" s="22" t="s">
        <v>281</v>
      </c>
      <c r="C851" s="22" t="s">
        <v>232</v>
      </c>
      <c r="D851" s="53" t="s">
        <v>140</v>
      </c>
      <c r="E851" s="28">
        <v>620</v>
      </c>
      <c r="F851" s="21">
        <f>SUM(F852)</f>
        <v>2116.6999999999998</v>
      </c>
    </row>
    <row r="852" spans="1:6" s="54" customFormat="1" ht="15.75" x14ac:dyDescent="0.25">
      <c r="A852" s="92" t="s">
        <v>313</v>
      </c>
      <c r="B852" s="22" t="s">
        <v>281</v>
      </c>
      <c r="C852" s="22" t="s">
        <v>232</v>
      </c>
      <c r="D852" s="53" t="s">
        <v>140</v>
      </c>
      <c r="E852" s="28">
        <v>622</v>
      </c>
      <c r="F852" s="21">
        <v>2116.6999999999998</v>
      </c>
    </row>
    <row r="853" spans="1:6" s="54" customFormat="1" ht="31.5" x14ac:dyDescent="0.25">
      <c r="A853" s="93" t="s">
        <v>112</v>
      </c>
      <c r="B853" s="22" t="s">
        <v>281</v>
      </c>
      <c r="C853" s="22" t="s">
        <v>232</v>
      </c>
      <c r="D853" s="53" t="s">
        <v>141</v>
      </c>
      <c r="E853" s="28"/>
      <c r="F853" s="21">
        <f>SUM(F854)</f>
        <v>500</v>
      </c>
    </row>
    <row r="854" spans="1:6" s="54" customFormat="1" ht="15.75" x14ac:dyDescent="0.25">
      <c r="A854" s="93" t="s">
        <v>16</v>
      </c>
      <c r="B854" s="22" t="s">
        <v>281</v>
      </c>
      <c r="C854" s="22" t="s">
        <v>232</v>
      </c>
      <c r="D854" s="53" t="s">
        <v>142</v>
      </c>
      <c r="E854" s="28"/>
      <c r="F854" s="21">
        <f>SUM(F855)</f>
        <v>500</v>
      </c>
    </row>
    <row r="855" spans="1:6" s="54" customFormat="1" ht="31.5" x14ac:dyDescent="0.25">
      <c r="A855" s="92" t="s">
        <v>245</v>
      </c>
      <c r="B855" s="22" t="s">
        <v>281</v>
      </c>
      <c r="C855" s="22" t="s">
        <v>232</v>
      </c>
      <c r="D855" s="53" t="s">
        <v>142</v>
      </c>
      <c r="E855" s="7">
        <v>600</v>
      </c>
      <c r="F855" s="21">
        <f>SUM(F856,F858)</f>
        <v>500</v>
      </c>
    </row>
    <row r="856" spans="1:6" s="54" customFormat="1" ht="15.75" x14ac:dyDescent="0.25">
      <c r="A856" s="92" t="s">
        <v>246</v>
      </c>
      <c r="B856" s="22" t="s">
        <v>281</v>
      </c>
      <c r="C856" s="22" t="s">
        <v>232</v>
      </c>
      <c r="D856" s="53" t="s">
        <v>142</v>
      </c>
      <c r="E856" s="28">
        <v>610</v>
      </c>
      <c r="F856" s="21">
        <f>SUM(F857)</f>
        <v>260</v>
      </c>
    </row>
    <row r="857" spans="1:6" s="54" customFormat="1" ht="15.75" x14ac:dyDescent="0.25">
      <c r="A857" s="92" t="s">
        <v>250</v>
      </c>
      <c r="B857" s="22" t="s">
        <v>281</v>
      </c>
      <c r="C857" s="22" t="s">
        <v>232</v>
      </c>
      <c r="D857" s="53" t="s">
        <v>142</v>
      </c>
      <c r="E857" s="28">
        <v>612</v>
      </c>
      <c r="F857" s="21">
        <v>260</v>
      </c>
    </row>
    <row r="858" spans="1:6" s="54" customFormat="1" ht="15.75" x14ac:dyDescent="0.25">
      <c r="A858" s="92" t="s">
        <v>311</v>
      </c>
      <c r="B858" s="22" t="s">
        <v>281</v>
      </c>
      <c r="C858" s="22" t="s">
        <v>232</v>
      </c>
      <c r="D858" s="53" t="s">
        <v>142</v>
      </c>
      <c r="E858" s="28">
        <v>620</v>
      </c>
      <c r="F858" s="21">
        <f>SUM(F859)</f>
        <v>240</v>
      </c>
    </row>
    <row r="859" spans="1:6" s="54" customFormat="1" ht="15.75" x14ac:dyDescent="0.25">
      <c r="A859" s="92" t="s">
        <v>313</v>
      </c>
      <c r="B859" s="22" t="s">
        <v>281</v>
      </c>
      <c r="C859" s="22" t="s">
        <v>232</v>
      </c>
      <c r="D859" s="53" t="s">
        <v>142</v>
      </c>
      <c r="E859" s="28">
        <v>622</v>
      </c>
      <c r="F859" s="21">
        <v>240</v>
      </c>
    </row>
    <row r="860" spans="1:6" s="54" customFormat="1" ht="15.75" x14ac:dyDescent="0.25">
      <c r="A860" s="93" t="s">
        <v>113</v>
      </c>
      <c r="B860" s="22" t="s">
        <v>281</v>
      </c>
      <c r="C860" s="22" t="s">
        <v>232</v>
      </c>
      <c r="D860" s="53" t="s">
        <v>143</v>
      </c>
      <c r="E860" s="28"/>
      <c r="F860" s="21">
        <f>SUM(F861,F867)</f>
        <v>1810.2000000000003</v>
      </c>
    </row>
    <row r="861" spans="1:6" s="54" customFormat="1" ht="15.75" x14ac:dyDescent="0.25">
      <c r="A861" s="93" t="s">
        <v>16</v>
      </c>
      <c r="B861" s="22" t="s">
        <v>281</v>
      </c>
      <c r="C861" s="22" t="s">
        <v>232</v>
      </c>
      <c r="D861" s="53" t="s">
        <v>144</v>
      </c>
      <c r="E861" s="28"/>
      <c r="F861" s="21">
        <f>SUM(F862)</f>
        <v>1731.8000000000002</v>
      </c>
    </row>
    <row r="862" spans="1:6" s="54" customFormat="1" ht="31.5" x14ac:dyDescent="0.25">
      <c r="A862" s="92" t="s">
        <v>245</v>
      </c>
      <c r="B862" s="22" t="s">
        <v>281</v>
      </c>
      <c r="C862" s="22" t="s">
        <v>232</v>
      </c>
      <c r="D862" s="53" t="s">
        <v>144</v>
      </c>
      <c r="E862" s="7">
        <v>600</v>
      </c>
      <c r="F862" s="21">
        <f>SUM(F863,F865)</f>
        <v>1731.8000000000002</v>
      </c>
    </row>
    <row r="863" spans="1:6" s="54" customFormat="1" ht="15.75" x14ac:dyDescent="0.25">
      <c r="A863" s="92" t="s">
        <v>246</v>
      </c>
      <c r="B863" s="22" t="s">
        <v>281</v>
      </c>
      <c r="C863" s="22" t="s">
        <v>232</v>
      </c>
      <c r="D863" s="53" t="s">
        <v>144</v>
      </c>
      <c r="E863" s="28">
        <v>610</v>
      </c>
      <c r="F863" s="21">
        <f>SUM(F864,)</f>
        <v>1242.2</v>
      </c>
    </row>
    <row r="864" spans="1:6" s="54" customFormat="1" ht="15.75" x14ac:dyDescent="0.25">
      <c r="A864" s="92" t="s">
        <v>250</v>
      </c>
      <c r="B864" s="22" t="s">
        <v>281</v>
      </c>
      <c r="C864" s="22" t="s">
        <v>232</v>
      </c>
      <c r="D864" s="53" t="s">
        <v>144</v>
      </c>
      <c r="E864" s="28">
        <v>612</v>
      </c>
      <c r="F864" s="21">
        <v>1242.2</v>
      </c>
    </row>
    <row r="865" spans="1:8" s="54" customFormat="1" ht="15.75" x14ac:dyDescent="0.25">
      <c r="A865" s="92" t="s">
        <v>311</v>
      </c>
      <c r="B865" s="22" t="s">
        <v>281</v>
      </c>
      <c r="C865" s="22" t="s">
        <v>232</v>
      </c>
      <c r="D865" s="53" t="s">
        <v>144</v>
      </c>
      <c r="E865" s="28">
        <v>620</v>
      </c>
      <c r="F865" s="21">
        <f>SUM(F866)</f>
        <v>489.6</v>
      </c>
    </row>
    <row r="866" spans="1:8" s="54" customFormat="1" ht="15.75" x14ac:dyDescent="0.25">
      <c r="A866" s="92" t="s">
        <v>313</v>
      </c>
      <c r="B866" s="22" t="s">
        <v>281</v>
      </c>
      <c r="C866" s="22" t="s">
        <v>232</v>
      </c>
      <c r="D866" s="53" t="s">
        <v>144</v>
      </c>
      <c r="E866" s="28">
        <v>622</v>
      </c>
      <c r="F866" s="21">
        <v>489.6</v>
      </c>
    </row>
    <row r="867" spans="1:8" s="54" customFormat="1" ht="15.75" x14ac:dyDescent="0.25">
      <c r="A867" s="93" t="s">
        <v>17</v>
      </c>
      <c r="B867" s="22" t="s">
        <v>281</v>
      </c>
      <c r="C867" s="22" t="s">
        <v>232</v>
      </c>
      <c r="D867" s="53" t="s">
        <v>215</v>
      </c>
      <c r="E867" s="28"/>
      <c r="F867" s="21">
        <f>SUM(F869)</f>
        <v>78.400000000000006</v>
      </c>
    </row>
    <row r="868" spans="1:8" s="54" customFormat="1" ht="31.5" x14ac:dyDescent="0.25">
      <c r="A868" s="92" t="s">
        <v>245</v>
      </c>
      <c r="B868" s="22" t="s">
        <v>281</v>
      </c>
      <c r="C868" s="22" t="s">
        <v>232</v>
      </c>
      <c r="D868" s="53" t="s">
        <v>215</v>
      </c>
      <c r="E868" s="7">
        <v>600</v>
      </c>
      <c r="F868" s="21">
        <f>SUM(F869,)</f>
        <v>78.400000000000006</v>
      </c>
    </row>
    <row r="869" spans="1:8" s="54" customFormat="1" ht="15.75" x14ac:dyDescent="0.25">
      <c r="A869" s="92" t="s">
        <v>246</v>
      </c>
      <c r="B869" s="22" t="s">
        <v>281</v>
      </c>
      <c r="C869" s="22" t="s">
        <v>232</v>
      </c>
      <c r="D869" s="53" t="s">
        <v>215</v>
      </c>
      <c r="E869" s="28">
        <v>610</v>
      </c>
      <c r="F869" s="21">
        <f>SUM(F870,)</f>
        <v>78.400000000000006</v>
      </c>
    </row>
    <row r="870" spans="1:8" s="54" customFormat="1" ht="15.75" x14ac:dyDescent="0.25">
      <c r="A870" s="92" t="s">
        <v>250</v>
      </c>
      <c r="B870" s="22" t="s">
        <v>281</v>
      </c>
      <c r="C870" s="22" t="s">
        <v>232</v>
      </c>
      <c r="D870" s="53" t="s">
        <v>215</v>
      </c>
      <c r="E870" s="28">
        <v>612</v>
      </c>
      <c r="F870" s="21">
        <v>78.400000000000006</v>
      </c>
    </row>
    <row r="871" spans="1:8" s="54" customFormat="1" ht="31.5" x14ac:dyDescent="0.25">
      <c r="A871" s="87" t="s">
        <v>537</v>
      </c>
      <c r="B871" s="22" t="s">
        <v>281</v>
      </c>
      <c r="C871" s="22" t="s">
        <v>232</v>
      </c>
      <c r="D871" s="4" t="s">
        <v>218</v>
      </c>
      <c r="E871" s="25"/>
      <c r="F871" s="21">
        <f t="shared" ref="F871:F880" si="19">SUM(F872)</f>
        <v>854</v>
      </c>
      <c r="H871" s="52"/>
    </row>
    <row r="872" spans="1:8" s="54" customFormat="1" ht="47.25" x14ac:dyDescent="0.25">
      <c r="A872" s="87" t="s">
        <v>538</v>
      </c>
      <c r="B872" s="22" t="s">
        <v>281</v>
      </c>
      <c r="C872" s="22" t="s">
        <v>232</v>
      </c>
      <c r="D872" s="53" t="s">
        <v>539</v>
      </c>
      <c r="E872" s="25"/>
      <c r="F872" s="21">
        <f t="shared" si="19"/>
        <v>854</v>
      </c>
    </row>
    <row r="873" spans="1:8" s="54" customFormat="1" ht="47.25" x14ac:dyDescent="0.25">
      <c r="A873" s="87" t="s">
        <v>753</v>
      </c>
      <c r="B873" s="22" t="s">
        <v>281</v>
      </c>
      <c r="C873" s="22" t="s">
        <v>232</v>
      </c>
      <c r="D873" s="53" t="s">
        <v>752</v>
      </c>
      <c r="E873" s="25"/>
      <c r="F873" s="21">
        <f>SUM(F874,F878)</f>
        <v>854</v>
      </c>
    </row>
    <row r="874" spans="1:8" s="54" customFormat="1" ht="31.5" x14ac:dyDescent="0.25">
      <c r="A874" s="92" t="s">
        <v>747</v>
      </c>
      <c r="B874" s="22" t="s">
        <v>281</v>
      </c>
      <c r="C874" s="22" t="s">
        <v>232</v>
      </c>
      <c r="D874" s="53" t="s">
        <v>754</v>
      </c>
      <c r="E874" s="28"/>
      <c r="F874" s="21">
        <f t="shared" si="19"/>
        <v>564</v>
      </c>
      <c r="G874" s="21"/>
    </row>
    <row r="875" spans="1:8" s="54" customFormat="1" ht="31.5" x14ac:dyDescent="0.25">
      <c r="A875" s="92" t="s">
        <v>245</v>
      </c>
      <c r="B875" s="22" t="s">
        <v>281</v>
      </c>
      <c r="C875" s="22" t="s">
        <v>232</v>
      </c>
      <c r="D875" s="53" t="s">
        <v>754</v>
      </c>
      <c r="E875" s="31">
        <v>600</v>
      </c>
      <c r="F875" s="21">
        <f>SUM(F876,)</f>
        <v>564</v>
      </c>
      <c r="G875" s="21"/>
    </row>
    <row r="876" spans="1:8" s="54" customFormat="1" ht="15.75" x14ac:dyDescent="0.25">
      <c r="A876" s="92" t="s">
        <v>246</v>
      </c>
      <c r="B876" s="22" t="s">
        <v>281</v>
      </c>
      <c r="C876" s="22" t="s">
        <v>232</v>
      </c>
      <c r="D876" s="53" t="s">
        <v>754</v>
      </c>
      <c r="E876" s="28">
        <v>610</v>
      </c>
      <c r="F876" s="21">
        <f t="shared" si="19"/>
        <v>564</v>
      </c>
      <c r="G876" s="21"/>
    </row>
    <row r="877" spans="1:8" s="54" customFormat="1" ht="15.75" x14ac:dyDescent="0.25">
      <c r="A877" s="92" t="s">
        <v>250</v>
      </c>
      <c r="B877" s="22" t="s">
        <v>281</v>
      </c>
      <c r="C877" s="22" t="s">
        <v>232</v>
      </c>
      <c r="D877" s="53" t="s">
        <v>754</v>
      </c>
      <c r="E877" s="31">
        <v>612</v>
      </c>
      <c r="F877" s="21">
        <v>564</v>
      </c>
      <c r="G877" s="21"/>
    </row>
    <row r="878" spans="1:8" s="54" customFormat="1" ht="47.25" x14ac:dyDescent="0.25">
      <c r="A878" s="92" t="s">
        <v>756</v>
      </c>
      <c r="B878" s="22" t="s">
        <v>281</v>
      </c>
      <c r="C878" s="22" t="s">
        <v>232</v>
      </c>
      <c r="D878" s="53" t="s">
        <v>755</v>
      </c>
      <c r="E878" s="28"/>
      <c r="F878" s="21">
        <f t="shared" si="19"/>
        <v>290</v>
      </c>
      <c r="G878" s="21"/>
    </row>
    <row r="879" spans="1:8" s="54" customFormat="1" ht="31.5" x14ac:dyDescent="0.25">
      <c r="A879" s="92" t="s">
        <v>245</v>
      </c>
      <c r="B879" s="22" t="s">
        <v>281</v>
      </c>
      <c r="C879" s="22" t="s">
        <v>232</v>
      </c>
      <c r="D879" s="53" t="s">
        <v>755</v>
      </c>
      <c r="E879" s="31">
        <v>600</v>
      </c>
      <c r="F879" s="21">
        <f>SUM(F880,)</f>
        <v>290</v>
      </c>
      <c r="G879" s="21"/>
    </row>
    <row r="880" spans="1:8" s="54" customFormat="1" ht="15.75" x14ac:dyDescent="0.25">
      <c r="A880" s="92" t="s">
        <v>246</v>
      </c>
      <c r="B880" s="22" t="s">
        <v>281</v>
      </c>
      <c r="C880" s="22" t="s">
        <v>232</v>
      </c>
      <c r="D880" s="53" t="s">
        <v>755</v>
      </c>
      <c r="E880" s="28">
        <v>610</v>
      </c>
      <c r="F880" s="21">
        <f t="shared" si="19"/>
        <v>290</v>
      </c>
      <c r="G880" s="21"/>
    </row>
    <row r="881" spans="1:7" s="54" customFormat="1" ht="15.75" x14ac:dyDescent="0.25">
      <c r="A881" s="92" t="s">
        <v>250</v>
      </c>
      <c r="B881" s="22" t="s">
        <v>281</v>
      </c>
      <c r="C881" s="22" t="s">
        <v>232</v>
      </c>
      <c r="D881" s="53" t="s">
        <v>755</v>
      </c>
      <c r="E881" s="31">
        <v>612</v>
      </c>
      <c r="F881" s="21">
        <v>290</v>
      </c>
      <c r="G881" s="21"/>
    </row>
    <row r="882" spans="1:7" s="54" customFormat="1" ht="15.75" x14ac:dyDescent="0.25">
      <c r="A882" s="92" t="s">
        <v>326</v>
      </c>
      <c r="B882" s="22" t="s">
        <v>281</v>
      </c>
      <c r="C882" s="22" t="s">
        <v>255</v>
      </c>
      <c r="D882" s="53"/>
      <c r="E882" s="28"/>
      <c r="F882" s="21">
        <f>SUM(F883,F890,F923,F930)</f>
        <v>209181.62</v>
      </c>
    </row>
    <row r="883" spans="1:7" s="54" customFormat="1" ht="31.5" x14ac:dyDescent="0.25">
      <c r="A883" s="118" t="s">
        <v>333</v>
      </c>
      <c r="B883" s="22" t="s">
        <v>281</v>
      </c>
      <c r="C883" s="22" t="s">
        <v>255</v>
      </c>
      <c r="D883" s="4" t="s">
        <v>26</v>
      </c>
      <c r="E883" s="28"/>
      <c r="F883" s="21">
        <f>SUM(F884)</f>
        <v>92804.89</v>
      </c>
      <c r="G883" s="21"/>
    </row>
    <row r="884" spans="1:7" s="54" customFormat="1" ht="15.75" x14ac:dyDescent="0.25">
      <c r="A884" s="118" t="s">
        <v>832</v>
      </c>
      <c r="B884" s="22" t="s">
        <v>281</v>
      </c>
      <c r="C884" s="22" t="s">
        <v>255</v>
      </c>
      <c r="D884" s="4" t="s">
        <v>820</v>
      </c>
      <c r="E884" s="25"/>
      <c r="F884" s="21">
        <f t="shared" ref="F884" si="20">SUM(F885)</f>
        <v>92804.89</v>
      </c>
      <c r="G884" s="21"/>
    </row>
    <row r="885" spans="1:7" s="54" customFormat="1" ht="31.5" x14ac:dyDescent="0.25">
      <c r="A885" s="125" t="s">
        <v>821</v>
      </c>
      <c r="B885" s="22" t="s">
        <v>281</v>
      </c>
      <c r="C885" s="22" t="s">
        <v>255</v>
      </c>
      <c r="D885" s="4" t="s">
        <v>822</v>
      </c>
      <c r="E885" s="25"/>
      <c r="F885" s="21">
        <f t="shared" ref="F885" si="21">SUM(F886)</f>
        <v>92804.89</v>
      </c>
      <c r="G885" s="21"/>
    </row>
    <row r="886" spans="1:7" s="54" customFormat="1" ht="89.25" customHeight="1" x14ac:dyDescent="0.25">
      <c r="A886" s="6" t="s">
        <v>845</v>
      </c>
      <c r="B886" s="28" t="s">
        <v>281</v>
      </c>
      <c r="C886" s="22" t="s">
        <v>255</v>
      </c>
      <c r="D886" s="4" t="s">
        <v>823</v>
      </c>
      <c r="E886" s="33"/>
      <c r="F886" s="21">
        <f>SUM(F887)</f>
        <v>92804.89</v>
      </c>
      <c r="G886" s="21"/>
    </row>
    <row r="887" spans="1:7" s="54" customFormat="1" ht="31.5" x14ac:dyDescent="0.25">
      <c r="A887" s="92" t="s">
        <v>245</v>
      </c>
      <c r="B887" s="22" t="s">
        <v>281</v>
      </c>
      <c r="C887" s="22" t="s">
        <v>255</v>
      </c>
      <c r="D887" s="4" t="s">
        <v>823</v>
      </c>
      <c r="E887" s="7">
        <v>600</v>
      </c>
      <c r="F887" s="21">
        <f>SUM(F888,)</f>
        <v>92804.89</v>
      </c>
    </row>
    <row r="888" spans="1:7" s="54" customFormat="1" ht="15.75" x14ac:dyDescent="0.25">
      <c r="A888" s="92" t="s">
        <v>246</v>
      </c>
      <c r="B888" s="22" t="s">
        <v>281</v>
      </c>
      <c r="C888" s="22" t="s">
        <v>255</v>
      </c>
      <c r="D888" s="4" t="s">
        <v>823</v>
      </c>
      <c r="E888" s="28">
        <v>610</v>
      </c>
      <c r="F888" s="21">
        <f>SUM(F889)</f>
        <v>92804.89</v>
      </c>
    </row>
    <row r="889" spans="1:7" s="54" customFormat="1" ht="15.75" x14ac:dyDescent="0.25">
      <c r="A889" s="92" t="s">
        <v>250</v>
      </c>
      <c r="B889" s="22" t="s">
        <v>281</v>
      </c>
      <c r="C889" s="22" t="s">
        <v>255</v>
      </c>
      <c r="D889" s="4" t="s">
        <v>823</v>
      </c>
      <c r="E889" s="28">
        <v>612</v>
      </c>
      <c r="F889" s="21">
        <v>92804.89</v>
      </c>
    </row>
    <row r="890" spans="1:7" s="54" customFormat="1" ht="31.5" x14ac:dyDescent="0.25">
      <c r="A890" s="87" t="s">
        <v>335</v>
      </c>
      <c r="B890" s="24" t="s">
        <v>281</v>
      </c>
      <c r="C890" s="22" t="s">
        <v>255</v>
      </c>
      <c r="D890" s="4" t="s">
        <v>35</v>
      </c>
      <c r="E890" s="22"/>
      <c r="F890" s="21">
        <f>SUM(F891,F912)</f>
        <v>1675.6</v>
      </c>
    </row>
    <row r="891" spans="1:7" s="54" customFormat="1" ht="31.5" x14ac:dyDescent="0.25">
      <c r="A891" s="87" t="s">
        <v>343</v>
      </c>
      <c r="B891" s="22" t="s">
        <v>281</v>
      </c>
      <c r="C891" s="22" t="s">
        <v>255</v>
      </c>
      <c r="D891" s="53" t="s">
        <v>36</v>
      </c>
      <c r="E891" s="22"/>
      <c r="F891" s="21">
        <f>SUM(F892,F897,)</f>
        <v>1303</v>
      </c>
    </row>
    <row r="892" spans="1:7" s="54" customFormat="1" ht="47.25" x14ac:dyDescent="0.25">
      <c r="A892" s="87" t="s">
        <v>568</v>
      </c>
      <c r="B892" s="22" t="s">
        <v>281</v>
      </c>
      <c r="C892" s="22" t="s">
        <v>255</v>
      </c>
      <c r="D892" s="53" t="s">
        <v>75</v>
      </c>
      <c r="E892" s="22"/>
      <c r="F892" s="21">
        <f>SUM(F893)</f>
        <v>609</v>
      </c>
    </row>
    <row r="893" spans="1:7" s="54" customFormat="1" ht="63" x14ac:dyDescent="0.25">
      <c r="A893" s="94" t="s">
        <v>379</v>
      </c>
      <c r="B893" s="22" t="s">
        <v>281</v>
      </c>
      <c r="C893" s="22" t="s">
        <v>255</v>
      </c>
      <c r="D893" s="53" t="s">
        <v>80</v>
      </c>
      <c r="E893" s="22"/>
      <c r="F893" s="21">
        <f>SUM(F894)</f>
        <v>609</v>
      </c>
    </row>
    <row r="894" spans="1:7" s="54" customFormat="1" ht="31.5" x14ac:dyDescent="0.25">
      <c r="A894" s="92" t="s">
        <v>245</v>
      </c>
      <c r="B894" s="22" t="s">
        <v>281</v>
      </c>
      <c r="C894" s="22" t="s">
        <v>255</v>
      </c>
      <c r="D894" s="53" t="s">
        <v>80</v>
      </c>
      <c r="E894" s="7">
        <v>600</v>
      </c>
      <c r="F894" s="21">
        <f>SUM(F895,)</f>
        <v>609</v>
      </c>
    </row>
    <row r="895" spans="1:7" s="54" customFormat="1" ht="15.75" x14ac:dyDescent="0.25">
      <c r="A895" s="92" t="s">
        <v>246</v>
      </c>
      <c r="B895" s="22" t="s">
        <v>281</v>
      </c>
      <c r="C895" s="22" t="s">
        <v>255</v>
      </c>
      <c r="D895" s="53" t="s">
        <v>80</v>
      </c>
      <c r="E895" s="28">
        <v>610</v>
      </c>
      <c r="F895" s="21">
        <f>SUM(F896)</f>
        <v>609</v>
      </c>
    </row>
    <row r="896" spans="1:7" s="54" customFormat="1" ht="15.75" x14ac:dyDescent="0.25">
      <c r="A896" s="92" t="s">
        <v>250</v>
      </c>
      <c r="B896" s="22" t="s">
        <v>281</v>
      </c>
      <c r="C896" s="22" t="s">
        <v>255</v>
      </c>
      <c r="D896" s="53" t="s">
        <v>80</v>
      </c>
      <c r="E896" s="28">
        <v>612</v>
      </c>
      <c r="F896" s="21">
        <v>609</v>
      </c>
    </row>
    <row r="897" spans="1:8" s="54" customFormat="1" ht="63" x14ac:dyDescent="0.25">
      <c r="A897" s="91" t="s">
        <v>180</v>
      </c>
      <c r="B897" s="22" t="s">
        <v>281</v>
      </c>
      <c r="C897" s="22" t="s">
        <v>255</v>
      </c>
      <c r="D897" s="53" t="s">
        <v>76</v>
      </c>
      <c r="E897" s="28"/>
      <c r="F897" s="21">
        <f>SUM(F898,F902,F908)</f>
        <v>694</v>
      </c>
      <c r="G897" s="63"/>
    </row>
    <row r="898" spans="1:8" s="54" customFormat="1" ht="31.5" x14ac:dyDescent="0.25">
      <c r="A898" s="91" t="s">
        <v>77</v>
      </c>
      <c r="B898" s="28" t="s">
        <v>281</v>
      </c>
      <c r="C898" s="22" t="s">
        <v>255</v>
      </c>
      <c r="D898" s="53" t="s">
        <v>164</v>
      </c>
      <c r="E898" s="28"/>
      <c r="F898" s="21">
        <f>SUM(F899)</f>
        <v>55.28</v>
      </c>
    </row>
    <row r="899" spans="1:8" s="54" customFormat="1" ht="31.5" x14ac:dyDescent="0.25">
      <c r="A899" s="92" t="s">
        <v>245</v>
      </c>
      <c r="B899" s="22" t="s">
        <v>281</v>
      </c>
      <c r="C899" s="22" t="s">
        <v>255</v>
      </c>
      <c r="D899" s="53" t="s">
        <v>164</v>
      </c>
      <c r="E899" s="7">
        <v>600</v>
      </c>
      <c r="F899" s="21">
        <f>SUM(F900,)</f>
        <v>55.28</v>
      </c>
    </row>
    <row r="900" spans="1:8" s="54" customFormat="1" ht="15.75" x14ac:dyDescent="0.25">
      <c r="A900" s="92" t="s">
        <v>246</v>
      </c>
      <c r="B900" s="22" t="s">
        <v>281</v>
      </c>
      <c r="C900" s="22" t="s">
        <v>255</v>
      </c>
      <c r="D900" s="53" t="s">
        <v>164</v>
      </c>
      <c r="E900" s="28">
        <v>610</v>
      </c>
      <c r="F900" s="21">
        <f>SUM(F901)</f>
        <v>55.28</v>
      </c>
    </row>
    <row r="901" spans="1:8" s="54" customFormat="1" ht="15.75" x14ac:dyDescent="0.25">
      <c r="A901" s="92" t="s">
        <v>250</v>
      </c>
      <c r="B901" s="22" t="s">
        <v>281</v>
      </c>
      <c r="C901" s="22" t="s">
        <v>255</v>
      </c>
      <c r="D901" s="53" t="s">
        <v>164</v>
      </c>
      <c r="E901" s="28">
        <v>612</v>
      </c>
      <c r="F901" s="21">
        <v>55.28</v>
      </c>
    </row>
    <row r="902" spans="1:8" s="54" customFormat="1" ht="31.5" x14ac:dyDescent="0.25">
      <c r="A902" s="91" t="s">
        <v>78</v>
      </c>
      <c r="B902" s="22" t="s">
        <v>281</v>
      </c>
      <c r="C902" s="22" t="s">
        <v>255</v>
      </c>
      <c r="D902" s="53" t="s">
        <v>82</v>
      </c>
      <c r="E902" s="28"/>
      <c r="F902" s="21">
        <f>SUM(F903,)</f>
        <v>277.72000000000003</v>
      </c>
      <c r="G902" s="63"/>
    </row>
    <row r="903" spans="1:8" s="54" customFormat="1" ht="31.5" x14ac:dyDescent="0.25">
      <c r="A903" s="92" t="s">
        <v>245</v>
      </c>
      <c r="B903" s="22" t="s">
        <v>281</v>
      </c>
      <c r="C903" s="22" t="s">
        <v>255</v>
      </c>
      <c r="D903" s="53" t="s">
        <v>82</v>
      </c>
      <c r="E903" s="7">
        <v>600</v>
      </c>
      <c r="F903" s="21">
        <f>SUM(F904,F906)</f>
        <v>277.72000000000003</v>
      </c>
    </row>
    <row r="904" spans="1:8" s="54" customFormat="1" ht="15.75" x14ac:dyDescent="0.25">
      <c r="A904" s="92" t="s">
        <v>246</v>
      </c>
      <c r="B904" s="22" t="s">
        <v>281</v>
      </c>
      <c r="C904" s="22" t="s">
        <v>255</v>
      </c>
      <c r="D904" s="53" t="s">
        <v>82</v>
      </c>
      <c r="E904" s="28">
        <v>610</v>
      </c>
      <c r="F904" s="21">
        <f>SUM(F905)</f>
        <v>42.72</v>
      </c>
    </row>
    <row r="905" spans="1:8" s="54" customFormat="1" ht="15.75" x14ac:dyDescent="0.25">
      <c r="A905" s="92" t="s">
        <v>250</v>
      </c>
      <c r="B905" s="22" t="s">
        <v>281</v>
      </c>
      <c r="C905" s="22" t="s">
        <v>255</v>
      </c>
      <c r="D905" s="53" t="s">
        <v>82</v>
      </c>
      <c r="E905" s="28">
        <v>612</v>
      </c>
      <c r="F905" s="21">
        <v>42.72</v>
      </c>
    </row>
    <row r="906" spans="1:8" s="54" customFormat="1" ht="15.75" x14ac:dyDescent="0.25">
      <c r="A906" s="92" t="s">
        <v>311</v>
      </c>
      <c r="B906" s="22" t="s">
        <v>281</v>
      </c>
      <c r="C906" s="22" t="s">
        <v>255</v>
      </c>
      <c r="D906" s="53" t="s">
        <v>82</v>
      </c>
      <c r="E906" s="28">
        <v>620</v>
      </c>
      <c r="F906" s="21">
        <f>SUM(F907)</f>
        <v>235</v>
      </c>
      <c r="G906" s="21"/>
    </row>
    <row r="907" spans="1:8" s="54" customFormat="1" ht="15.75" x14ac:dyDescent="0.25">
      <c r="A907" s="92" t="s">
        <v>313</v>
      </c>
      <c r="B907" s="22" t="s">
        <v>281</v>
      </c>
      <c r="C907" s="22" t="s">
        <v>255</v>
      </c>
      <c r="D907" s="53" t="s">
        <v>82</v>
      </c>
      <c r="E907" s="28">
        <v>622</v>
      </c>
      <c r="F907" s="21">
        <v>235</v>
      </c>
      <c r="G907" s="21"/>
      <c r="H907" s="84"/>
    </row>
    <row r="908" spans="1:8" s="54" customFormat="1" ht="15.75" x14ac:dyDescent="0.25">
      <c r="A908" s="91" t="s">
        <v>381</v>
      </c>
      <c r="B908" s="22" t="s">
        <v>281</v>
      </c>
      <c r="C908" s="22" t="s">
        <v>255</v>
      </c>
      <c r="D908" s="53" t="s">
        <v>83</v>
      </c>
      <c r="E908" s="28"/>
      <c r="F908" s="21">
        <f>SUM(F909,)</f>
        <v>361</v>
      </c>
      <c r="G908" s="63"/>
    </row>
    <row r="909" spans="1:8" s="54" customFormat="1" ht="31.5" x14ac:dyDescent="0.25">
      <c r="A909" s="92" t="s">
        <v>245</v>
      </c>
      <c r="B909" s="22" t="s">
        <v>281</v>
      </c>
      <c r="C909" s="22" t="s">
        <v>255</v>
      </c>
      <c r="D909" s="53" t="s">
        <v>83</v>
      </c>
      <c r="E909" s="7">
        <v>600</v>
      </c>
      <c r="F909" s="21">
        <f>SUM(F910,)</f>
        <v>361</v>
      </c>
    </row>
    <row r="910" spans="1:8" s="54" customFormat="1" ht="15.75" x14ac:dyDescent="0.25">
      <c r="A910" s="92" t="s">
        <v>311</v>
      </c>
      <c r="B910" s="22" t="s">
        <v>281</v>
      </c>
      <c r="C910" s="22" t="s">
        <v>255</v>
      </c>
      <c r="D910" s="53" t="s">
        <v>83</v>
      </c>
      <c r="E910" s="28">
        <v>620</v>
      </c>
      <c r="F910" s="21">
        <f>SUM(F911)</f>
        <v>361</v>
      </c>
    </row>
    <row r="911" spans="1:8" s="54" customFormat="1" ht="15.75" x14ac:dyDescent="0.25">
      <c r="A911" s="92" t="s">
        <v>313</v>
      </c>
      <c r="B911" s="22" t="s">
        <v>281</v>
      </c>
      <c r="C911" s="22" t="s">
        <v>255</v>
      </c>
      <c r="D911" s="53" t="s">
        <v>83</v>
      </c>
      <c r="E911" s="28">
        <v>622</v>
      </c>
      <c r="F911" s="21">
        <v>361</v>
      </c>
      <c r="G911" s="63"/>
    </row>
    <row r="912" spans="1:8" s="54" customFormat="1" ht="31.5" x14ac:dyDescent="0.25">
      <c r="A912" s="87" t="s">
        <v>352</v>
      </c>
      <c r="B912" s="22" t="s">
        <v>281</v>
      </c>
      <c r="C912" s="22" t="s">
        <v>255</v>
      </c>
      <c r="D912" s="4" t="s">
        <v>39</v>
      </c>
      <c r="E912" s="28"/>
      <c r="F912" s="21">
        <f>SUM(F913,F918)</f>
        <v>372.6</v>
      </c>
    </row>
    <row r="913" spans="1:7" s="54" customFormat="1" ht="31.5" x14ac:dyDescent="0.25">
      <c r="A913" s="92" t="s">
        <v>479</v>
      </c>
      <c r="B913" s="22" t="s">
        <v>281</v>
      </c>
      <c r="C913" s="22" t="s">
        <v>255</v>
      </c>
      <c r="D913" s="4" t="s">
        <v>480</v>
      </c>
      <c r="E913" s="28"/>
      <c r="F913" s="21">
        <f>SUM(F914)</f>
        <v>163.19999999999999</v>
      </c>
    </row>
    <row r="914" spans="1:7" s="54" customFormat="1" ht="31.5" x14ac:dyDescent="0.25">
      <c r="A914" s="92" t="s">
        <v>481</v>
      </c>
      <c r="B914" s="28" t="s">
        <v>281</v>
      </c>
      <c r="C914" s="22" t="s">
        <v>255</v>
      </c>
      <c r="D914" s="4" t="s">
        <v>482</v>
      </c>
      <c r="E914" s="28"/>
      <c r="F914" s="21">
        <f>SUM(F915)</f>
        <v>163.19999999999999</v>
      </c>
    </row>
    <row r="915" spans="1:7" s="54" customFormat="1" ht="31.5" x14ac:dyDescent="0.25">
      <c r="A915" s="92" t="s">
        <v>245</v>
      </c>
      <c r="B915" s="22" t="s">
        <v>281</v>
      </c>
      <c r="C915" s="22" t="s">
        <v>255</v>
      </c>
      <c r="D915" s="4" t="s">
        <v>482</v>
      </c>
      <c r="E915" s="7">
        <v>600</v>
      </c>
      <c r="F915" s="21">
        <f>SUM(F916,)</f>
        <v>163.19999999999999</v>
      </c>
    </row>
    <row r="916" spans="1:7" s="54" customFormat="1" ht="15.75" x14ac:dyDescent="0.25">
      <c r="A916" s="92" t="s">
        <v>311</v>
      </c>
      <c r="B916" s="22" t="s">
        <v>281</v>
      </c>
      <c r="C916" s="22" t="s">
        <v>255</v>
      </c>
      <c r="D916" s="4" t="s">
        <v>482</v>
      </c>
      <c r="E916" s="28">
        <v>620</v>
      </c>
      <c r="F916" s="21">
        <f>SUM(F917,)</f>
        <v>163.19999999999999</v>
      </c>
    </row>
    <row r="917" spans="1:7" s="54" customFormat="1" ht="15.75" x14ac:dyDescent="0.25">
      <c r="A917" s="92" t="s">
        <v>313</v>
      </c>
      <c r="B917" s="22" t="s">
        <v>281</v>
      </c>
      <c r="C917" s="22" t="s">
        <v>255</v>
      </c>
      <c r="D917" s="4" t="s">
        <v>482</v>
      </c>
      <c r="E917" s="28">
        <v>622</v>
      </c>
      <c r="F917" s="21">
        <v>163.19999999999999</v>
      </c>
      <c r="G917" s="63"/>
    </row>
    <row r="918" spans="1:7" s="54" customFormat="1" ht="31.5" x14ac:dyDescent="0.25">
      <c r="A918" s="92" t="s">
        <v>475</v>
      </c>
      <c r="B918" s="22" t="s">
        <v>281</v>
      </c>
      <c r="C918" s="22" t="s">
        <v>255</v>
      </c>
      <c r="D918" s="4" t="s">
        <v>476</v>
      </c>
      <c r="E918" s="28"/>
      <c r="F918" s="21">
        <f>SUM(F919)</f>
        <v>209.4</v>
      </c>
    </row>
    <row r="919" spans="1:7" s="54" customFormat="1" ht="31.5" x14ac:dyDescent="0.25">
      <c r="A919" s="92" t="s">
        <v>477</v>
      </c>
      <c r="B919" s="28" t="s">
        <v>281</v>
      </c>
      <c r="C919" s="22" t="s">
        <v>255</v>
      </c>
      <c r="D919" s="4" t="s">
        <v>478</v>
      </c>
      <c r="E919" s="28"/>
      <c r="F919" s="21">
        <f>SUM(F920)</f>
        <v>209.4</v>
      </c>
    </row>
    <row r="920" spans="1:7" s="54" customFormat="1" ht="31.5" x14ac:dyDescent="0.25">
      <c r="A920" s="92" t="s">
        <v>245</v>
      </c>
      <c r="B920" s="22" t="s">
        <v>281</v>
      </c>
      <c r="C920" s="22" t="s">
        <v>255</v>
      </c>
      <c r="D920" s="4" t="s">
        <v>478</v>
      </c>
      <c r="E920" s="7">
        <v>600</v>
      </c>
      <c r="F920" s="21">
        <f>SUM(F921,)</f>
        <v>209.4</v>
      </c>
    </row>
    <row r="921" spans="1:7" s="54" customFormat="1" ht="15.75" x14ac:dyDescent="0.25">
      <c r="A921" s="92" t="s">
        <v>246</v>
      </c>
      <c r="B921" s="22" t="s">
        <v>281</v>
      </c>
      <c r="C921" s="22" t="s">
        <v>255</v>
      </c>
      <c r="D921" s="4" t="s">
        <v>478</v>
      </c>
      <c r="E921" s="28">
        <v>610</v>
      </c>
      <c r="F921" s="21">
        <f>SUM(F922)</f>
        <v>209.4</v>
      </c>
    </row>
    <row r="922" spans="1:7" s="54" customFormat="1" ht="15.75" x14ac:dyDescent="0.25">
      <c r="A922" s="92" t="s">
        <v>250</v>
      </c>
      <c r="B922" s="22" t="s">
        <v>281</v>
      </c>
      <c r="C922" s="22" t="s">
        <v>255</v>
      </c>
      <c r="D922" s="4" t="s">
        <v>478</v>
      </c>
      <c r="E922" s="28">
        <v>612</v>
      </c>
      <c r="F922" s="21">
        <v>209.4</v>
      </c>
    </row>
    <row r="923" spans="1:7" s="54" customFormat="1" ht="31.5" x14ac:dyDescent="0.25">
      <c r="A923" s="87" t="s">
        <v>336</v>
      </c>
      <c r="B923" s="22" t="s">
        <v>281</v>
      </c>
      <c r="C923" s="22" t="s">
        <v>255</v>
      </c>
      <c r="D923" s="4" t="s">
        <v>41</v>
      </c>
      <c r="E923" s="23"/>
      <c r="F923" s="21">
        <f t="shared" ref="F923:F928" si="22">SUM(F924,)</f>
        <v>5900</v>
      </c>
    </row>
    <row r="924" spans="1:7" s="54" customFormat="1" ht="47.25" x14ac:dyDescent="0.25">
      <c r="A924" s="92" t="s">
        <v>419</v>
      </c>
      <c r="B924" s="22" t="s">
        <v>281</v>
      </c>
      <c r="C924" s="22" t="s">
        <v>255</v>
      </c>
      <c r="D924" s="53" t="s">
        <v>420</v>
      </c>
      <c r="E924" s="25"/>
      <c r="F924" s="21">
        <f t="shared" si="22"/>
        <v>5900</v>
      </c>
    </row>
    <row r="925" spans="1:7" s="54" customFormat="1" ht="63" x14ac:dyDescent="0.25">
      <c r="A925" s="92" t="s">
        <v>421</v>
      </c>
      <c r="B925" s="22" t="s">
        <v>281</v>
      </c>
      <c r="C925" s="22" t="s">
        <v>255</v>
      </c>
      <c r="D925" s="53" t="s">
        <v>422</v>
      </c>
      <c r="E925" s="25"/>
      <c r="F925" s="21">
        <f t="shared" si="22"/>
        <v>5900</v>
      </c>
    </row>
    <row r="926" spans="1:7" s="54" customFormat="1" ht="47.25" x14ac:dyDescent="0.25">
      <c r="A926" s="89" t="s">
        <v>425</v>
      </c>
      <c r="B926" s="22" t="s">
        <v>281</v>
      </c>
      <c r="C926" s="22" t="s">
        <v>255</v>
      </c>
      <c r="D926" s="4" t="s">
        <v>426</v>
      </c>
      <c r="E926" s="25"/>
      <c r="F926" s="21">
        <f t="shared" si="22"/>
        <v>5900</v>
      </c>
    </row>
    <row r="927" spans="1:7" s="54" customFormat="1" ht="31.5" x14ac:dyDescent="0.25">
      <c r="A927" s="92" t="s">
        <v>245</v>
      </c>
      <c r="B927" s="23" t="s">
        <v>281</v>
      </c>
      <c r="C927" s="22" t="s">
        <v>255</v>
      </c>
      <c r="D927" s="4" t="s">
        <v>426</v>
      </c>
      <c r="E927" s="7">
        <v>600</v>
      </c>
      <c r="F927" s="21">
        <f t="shared" si="22"/>
        <v>5900</v>
      </c>
    </row>
    <row r="928" spans="1:7" s="54" customFormat="1" ht="15.75" x14ac:dyDescent="0.25">
      <c r="A928" s="92" t="s">
        <v>311</v>
      </c>
      <c r="B928" s="24" t="s">
        <v>281</v>
      </c>
      <c r="C928" s="22" t="s">
        <v>255</v>
      </c>
      <c r="D928" s="4" t="s">
        <v>426</v>
      </c>
      <c r="E928" s="28">
        <v>620</v>
      </c>
      <c r="F928" s="21">
        <f t="shared" si="22"/>
        <v>5900</v>
      </c>
    </row>
    <row r="929" spans="1:6" s="54" customFormat="1" ht="15.75" x14ac:dyDescent="0.25">
      <c r="A929" s="92" t="s">
        <v>313</v>
      </c>
      <c r="B929" s="22" t="s">
        <v>281</v>
      </c>
      <c r="C929" s="22" t="s">
        <v>255</v>
      </c>
      <c r="D929" s="4" t="s">
        <v>426</v>
      </c>
      <c r="E929" s="28">
        <v>622</v>
      </c>
      <c r="F929" s="21">
        <v>5900</v>
      </c>
    </row>
    <row r="930" spans="1:6" s="54" customFormat="1" ht="31.5" x14ac:dyDescent="0.25">
      <c r="A930" s="87" t="s">
        <v>340</v>
      </c>
      <c r="B930" s="22" t="s">
        <v>281</v>
      </c>
      <c r="C930" s="22" t="s">
        <v>255</v>
      </c>
      <c r="D930" s="4" t="s">
        <v>122</v>
      </c>
      <c r="E930" s="25"/>
      <c r="F930" s="21">
        <f>SUM(F931,)</f>
        <v>108801.13</v>
      </c>
    </row>
    <row r="931" spans="1:6" s="54" customFormat="1" ht="31.5" x14ac:dyDescent="0.25">
      <c r="A931" s="87" t="s">
        <v>8</v>
      </c>
      <c r="B931" s="22" t="s">
        <v>281</v>
      </c>
      <c r="C931" s="22" t="s">
        <v>255</v>
      </c>
      <c r="D931" s="53" t="s">
        <v>146</v>
      </c>
      <c r="E931" s="28"/>
      <c r="F931" s="21">
        <f>SUM(F932,F941,F950,F955)</f>
        <v>108801.13</v>
      </c>
    </row>
    <row r="932" spans="1:6" s="54" customFormat="1" ht="78.75" x14ac:dyDescent="0.25">
      <c r="A932" s="87" t="s">
        <v>114</v>
      </c>
      <c r="B932" s="22" t="s">
        <v>281</v>
      </c>
      <c r="C932" s="22" t="s">
        <v>255</v>
      </c>
      <c r="D932" s="53" t="s">
        <v>147</v>
      </c>
      <c r="E932" s="28"/>
      <c r="F932" s="21">
        <f>SUM(F933,F937,)</f>
        <v>35561.43</v>
      </c>
    </row>
    <row r="933" spans="1:6" s="54" customFormat="1" ht="15.75" x14ac:dyDescent="0.25">
      <c r="A933" s="93" t="s">
        <v>462</v>
      </c>
      <c r="B933" s="23" t="s">
        <v>281</v>
      </c>
      <c r="C933" s="22" t="s">
        <v>255</v>
      </c>
      <c r="D933" s="53" t="s">
        <v>148</v>
      </c>
      <c r="E933" s="22"/>
      <c r="F933" s="21">
        <f>SUM(F934)</f>
        <v>14133.94</v>
      </c>
    </row>
    <row r="934" spans="1:6" s="54" customFormat="1" ht="31.5" x14ac:dyDescent="0.25">
      <c r="A934" s="92" t="s">
        <v>245</v>
      </c>
      <c r="B934" s="23" t="s">
        <v>281</v>
      </c>
      <c r="C934" s="22" t="s">
        <v>255</v>
      </c>
      <c r="D934" s="53" t="s">
        <v>148</v>
      </c>
      <c r="E934" s="7">
        <v>600</v>
      </c>
      <c r="F934" s="21">
        <f>SUM(F935)</f>
        <v>14133.94</v>
      </c>
    </row>
    <row r="935" spans="1:6" s="54" customFormat="1" ht="15.75" x14ac:dyDescent="0.25">
      <c r="A935" s="92" t="s">
        <v>246</v>
      </c>
      <c r="B935" s="23" t="s">
        <v>281</v>
      </c>
      <c r="C935" s="22" t="s">
        <v>255</v>
      </c>
      <c r="D935" s="53" t="s">
        <v>148</v>
      </c>
      <c r="E935" s="28">
        <v>610</v>
      </c>
      <c r="F935" s="21">
        <f>SUM(F936)</f>
        <v>14133.94</v>
      </c>
    </row>
    <row r="936" spans="1:6" s="54" customFormat="1" ht="47.25" x14ac:dyDescent="0.25">
      <c r="A936" s="92" t="s">
        <v>247</v>
      </c>
      <c r="B936" s="23" t="s">
        <v>281</v>
      </c>
      <c r="C936" s="22" t="s">
        <v>255</v>
      </c>
      <c r="D936" s="53" t="s">
        <v>148</v>
      </c>
      <c r="E936" s="28">
        <v>611</v>
      </c>
      <c r="F936" s="21">
        <v>14133.94</v>
      </c>
    </row>
    <row r="937" spans="1:6" s="54" customFormat="1" ht="31.5" x14ac:dyDescent="0.25">
      <c r="A937" s="93" t="s">
        <v>18</v>
      </c>
      <c r="B937" s="23" t="s">
        <v>281</v>
      </c>
      <c r="C937" s="22" t="s">
        <v>255</v>
      </c>
      <c r="D937" s="53" t="s">
        <v>149</v>
      </c>
      <c r="E937" s="22"/>
      <c r="F937" s="21">
        <f>SUM(F938)</f>
        <v>21427.49</v>
      </c>
    </row>
    <row r="938" spans="1:6" s="54" customFormat="1" ht="31.5" x14ac:dyDescent="0.25">
      <c r="A938" s="92" t="s">
        <v>245</v>
      </c>
      <c r="B938" s="23" t="s">
        <v>281</v>
      </c>
      <c r="C938" s="22" t="s">
        <v>255</v>
      </c>
      <c r="D938" s="53" t="s">
        <v>149</v>
      </c>
      <c r="E938" s="7">
        <v>600</v>
      </c>
      <c r="F938" s="21">
        <f>SUM(F939,)</f>
        <v>21427.49</v>
      </c>
    </row>
    <row r="939" spans="1:6" s="54" customFormat="1" ht="15.75" x14ac:dyDescent="0.25">
      <c r="A939" s="92" t="s">
        <v>246</v>
      </c>
      <c r="B939" s="23" t="s">
        <v>281</v>
      </c>
      <c r="C939" s="22" t="s">
        <v>255</v>
      </c>
      <c r="D939" s="53" t="s">
        <v>149</v>
      </c>
      <c r="E939" s="28">
        <v>610</v>
      </c>
      <c r="F939" s="21">
        <f>SUM(F940,)</f>
        <v>21427.49</v>
      </c>
    </row>
    <row r="940" spans="1:6" s="54" customFormat="1" ht="47.25" x14ac:dyDescent="0.25">
      <c r="A940" s="92" t="s">
        <v>247</v>
      </c>
      <c r="B940" s="23" t="s">
        <v>281</v>
      </c>
      <c r="C940" s="22" t="s">
        <v>255</v>
      </c>
      <c r="D940" s="53" t="s">
        <v>149</v>
      </c>
      <c r="E940" s="28">
        <v>611</v>
      </c>
      <c r="F940" s="21">
        <v>21427.49</v>
      </c>
    </row>
    <row r="941" spans="1:6" s="54" customFormat="1" ht="15.75" x14ac:dyDescent="0.25">
      <c r="A941" s="87" t="s">
        <v>113</v>
      </c>
      <c r="B941" s="22" t="s">
        <v>281</v>
      </c>
      <c r="C941" s="22" t="s">
        <v>255</v>
      </c>
      <c r="D941" s="53" t="s">
        <v>150</v>
      </c>
      <c r="E941" s="28"/>
      <c r="F941" s="21">
        <f>SUM(F942,F946)</f>
        <v>154.6</v>
      </c>
    </row>
    <row r="942" spans="1:6" s="54" customFormat="1" ht="15.75" x14ac:dyDescent="0.25">
      <c r="A942" s="93" t="s">
        <v>462</v>
      </c>
      <c r="B942" s="23" t="s">
        <v>281</v>
      </c>
      <c r="C942" s="22" t="s">
        <v>255</v>
      </c>
      <c r="D942" s="53" t="s">
        <v>198</v>
      </c>
      <c r="E942" s="22"/>
      <c r="F942" s="21">
        <f>SUM(F943)</f>
        <v>63.8</v>
      </c>
    </row>
    <row r="943" spans="1:6" s="54" customFormat="1" ht="31.5" x14ac:dyDescent="0.25">
      <c r="A943" s="92" t="s">
        <v>245</v>
      </c>
      <c r="B943" s="23" t="s">
        <v>281</v>
      </c>
      <c r="C943" s="22" t="s">
        <v>255</v>
      </c>
      <c r="D943" s="53" t="s">
        <v>198</v>
      </c>
      <c r="E943" s="7">
        <v>600</v>
      </c>
      <c r="F943" s="21">
        <f>SUM(F944)</f>
        <v>63.8</v>
      </c>
    </row>
    <row r="944" spans="1:6" s="54" customFormat="1" ht="15.75" x14ac:dyDescent="0.25">
      <c r="A944" s="92" t="s">
        <v>246</v>
      </c>
      <c r="B944" s="23" t="s">
        <v>281</v>
      </c>
      <c r="C944" s="22" t="s">
        <v>255</v>
      </c>
      <c r="D944" s="53" t="s">
        <v>198</v>
      </c>
      <c r="E944" s="28">
        <v>610</v>
      </c>
      <c r="F944" s="21">
        <f>SUM(F945)</f>
        <v>63.8</v>
      </c>
    </row>
    <row r="945" spans="1:6" s="54" customFormat="1" ht="15.75" x14ac:dyDescent="0.25">
      <c r="A945" s="92" t="s">
        <v>250</v>
      </c>
      <c r="B945" s="22" t="s">
        <v>281</v>
      </c>
      <c r="C945" s="22" t="s">
        <v>255</v>
      </c>
      <c r="D945" s="53" t="s">
        <v>198</v>
      </c>
      <c r="E945" s="28">
        <v>612</v>
      </c>
      <c r="F945" s="21">
        <v>63.8</v>
      </c>
    </row>
    <row r="946" spans="1:6" s="54" customFormat="1" ht="31.5" x14ac:dyDescent="0.25">
      <c r="A946" s="93" t="s">
        <v>18</v>
      </c>
      <c r="B946" s="23" t="s">
        <v>281</v>
      </c>
      <c r="C946" s="22" t="s">
        <v>255</v>
      </c>
      <c r="D946" s="53" t="s">
        <v>199</v>
      </c>
      <c r="E946" s="22"/>
      <c r="F946" s="21">
        <f>SUM(F947)</f>
        <v>90.8</v>
      </c>
    </row>
    <row r="947" spans="1:6" s="54" customFormat="1" ht="31.5" x14ac:dyDescent="0.25">
      <c r="A947" s="92" t="s">
        <v>245</v>
      </c>
      <c r="B947" s="23" t="s">
        <v>281</v>
      </c>
      <c r="C947" s="22" t="s">
        <v>255</v>
      </c>
      <c r="D947" s="53" t="s">
        <v>199</v>
      </c>
      <c r="E947" s="7">
        <v>600</v>
      </c>
      <c r="F947" s="21">
        <f>SUM(F948)</f>
        <v>90.8</v>
      </c>
    </row>
    <row r="948" spans="1:6" s="54" customFormat="1" ht="15.75" x14ac:dyDescent="0.25">
      <c r="A948" s="92" t="s">
        <v>246</v>
      </c>
      <c r="B948" s="23" t="s">
        <v>281</v>
      </c>
      <c r="C948" s="22" t="s">
        <v>255</v>
      </c>
      <c r="D948" s="53" t="s">
        <v>199</v>
      </c>
      <c r="E948" s="28">
        <v>610</v>
      </c>
      <c r="F948" s="21">
        <f>SUM(F949)</f>
        <v>90.8</v>
      </c>
    </row>
    <row r="949" spans="1:6" s="54" customFormat="1" ht="15.75" x14ac:dyDescent="0.25">
      <c r="A949" s="92" t="s">
        <v>250</v>
      </c>
      <c r="B949" s="22" t="s">
        <v>281</v>
      </c>
      <c r="C949" s="22" t="s">
        <v>255</v>
      </c>
      <c r="D949" s="53" t="s">
        <v>199</v>
      </c>
      <c r="E949" s="28">
        <v>612</v>
      </c>
      <c r="F949" s="21">
        <v>90.8</v>
      </c>
    </row>
    <row r="950" spans="1:6" s="54" customFormat="1" ht="31.5" x14ac:dyDescent="0.25">
      <c r="A950" s="87" t="s">
        <v>115</v>
      </c>
      <c r="B950" s="27" t="s">
        <v>281</v>
      </c>
      <c r="C950" s="22" t="s">
        <v>255</v>
      </c>
      <c r="D950" s="53" t="s">
        <v>151</v>
      </c>
      <c r="E950" s="28"/>
      <c r="F950" s="21">
        <f>SUM(F951,)</f>
        <v>71685.100000000006</v>
      </c>
    </row>
    <row r="951" spans="1:6" s="54" customFormat="1" ht="31.5" x14ac:dyDescent="0.25">
      <c r="A951" s="93" t="s">
        <v>18</v>
      </c>
      <c r="B951" s="23" t="s">
        <v>281</v>
      </c>
      <c r="C951" s="22" t="s">
        <v>255</v>
      </c>
      <c r="D951" s="53" t="s">
        <v>152</v>
      </c>
      <c r="E951" s="38"/>
      <c r="F951" s="21">
        <f>SUM(F952)</f>
        <v>71685.100000000006</v>
      </c>
    </row>
    <row r="952" spans="1:6" s="54" customFormat="1" ht="31.5" x14ac:dyDescent="0.25">
      <c r="A952" s="92" t="s">
        <v>245</v>
      </c>
      <c r="B952" s="23" t="s">
        <v>281</v>
      </c>
      <c r="C952" s="22" t="s">
        <v>255</v>
      </c>
      <c r="D952" s="53" t="s">
        <v>152</v>
      </c>
      <c r="E952" s="7">
        <v>600</v>
      </c>
      <c r="F952" s="21">
        <f>SUM(F953,)</f>
        <v>71685.100000000006</v>
      </c>
    </row>
    <row r="953" spans="1:6" s="54" customFormat="1" ht="15.75" x14ac:dyDescent="0.25">
      <c r="A953" s="92" t="s">
        <v>311</v>
      </c>
      <c r="B953" s="24" t="s">
        <v>281</v>
      </c>
      <c r="C953" s="22" t="s">
        <v>255</v>
      </c>
      <c r="D953" s="53" t="s">
        <v>152</v>
      </c>
      <c r="E953" s="28">
        <v>620</v>
      </c>
      <c r="F953" s="21">
        <f>SUM(F954,)</f>
        <v>71685.100000000006</v>
      </c>
    </row>
    <row r="954" spans="1:6" s="54" customFormat="1" ht="47.25" x14ac:dyDescent="0.25">
      <c r="A954" s="92" t="s">
        <v>312</v>
      </c>
      <c r="B954" s="24" t="s">
        <v>281</v>
      </c>
      <c r="C954" s="22" t="s">
        <v>255</v>
      </c>
      <c r="D954" s="53" t="s">
        <v>152</v>
      </c>
      <c r="E954" s="28">
        <v>621</v>
      </c>
      <c r="F954" s="21">
        <v>71685.100000000006</v>
      </c>
    </row>
    <row r="955" spans="1:6" s="54" customFormat="1" ht="31.5" x14ac:dyDescent="0.25">
      <c r="A955" s="119" t="s">
        <v>801</v>
      </c>
      <c r="B955" s="22" t="s">
        <v>281</v>
      </c>
      <c r="C955" s="22" t="s">
        <v>255</v>
      </c>
      <c r="D955" s="53" t="s">
        <v>802</v>
      </c>
      <c r="E955" s="28"/>
      <c r="F955" s="21">
        <f>F957</f>
        <v>1400</v>
      </c>
    </row>
    <row r="956" spans="1:6" s="54" customFormat="1" ht="15.75" x14ac:dyDescent="0.25">
      <c r="A956" s="123" t="s">
        <v>462</v>
      </c>
      <c r="B956" s="22" t="s">
        <v>281</v>
      </c>
      <c r="C956" s="22" t="s">
        <v>255</v>
      </c>
      <c r="D956" s="53" t="s">
        <v>803</v>
      </c>
      <c r="E956" s="28"/>
      <c r="F956" s="21">
        <f>SUM(F957)</f>
        <v>1400</v>
      </c>
    </row>
    <row r="957" spans="1:6" s="54" customFormat="1" ht="31.5" x14ac:dyDescent="0.25">
      <c r="A957" s="119" t="s">
        <v>245</v>
      </c>
      <c r="B957" s="22" t="s">
        <v>281</v>
      </c>
      <c r="C957" s="22" t="s">
        <v>255</v>
      </c>
      <c r="D957" s="53" t="s">
        <v>803</v>
      </c>
      <c r="E957" s="7">
        <v>600</v>
      </c>
      <c r="F957" s="21">
        <f>SUM(F958)</f>
        <v>1400</v>
      </c>
    </row>
    <row r="958" spans="1:6" s="54" customFormat="1" ht="15.75" x14ac:dyDescent="0.25">
      <c r="A958" s="119" t="s">
        <v>246</v>
      </c>
      <c r="B958" s="22" t="s">
        <v>281</v>
      </c>
      <c r="C958" s="22" t="s">
        <v>255</v>
      </c>
      <c r="D958" s="53" t="s">
        <v>803</v>
      </c>
      <c r="E958" s="28">
        <v>610</v>
      </c>
      <c r="F958" s="21">
        <f>SUM(F959)</f>
        <v>1400</v>
      </c>
    </row>
    <row r="959" spans="1:6" s="54" customFormat="1" ht="15.75" x14ac:dyDescent="0.25">
      <c r="A959" s="119" t="s">
        <v>250</v>
      </c>
      <c r="B959" s="22" t="s">
        <v>281</v>
      </c>
      <c r="C959" s="22" t="s">
        <v>255</v>
      </c>
      <c r="D959" s="53" t="s">
        <v>803</v>
      </c>
      <c r="E959" s="28">
        <v>612</v>
      </c>
      <c r="F959" s="21">
        <v>1400</v>
      </c>
    </row>
    <row r="960" spans="1:6" s="54" customFormat="1" ht="15.75" x14ac:dyDescent="0.25">
      <c r="A960" s="98" t="s">
        <v>327</v>
      </c>
      <c r="B960" s="22" t="s">
        <v>281</v>
      </c>
      <c r="C960" s="22" t="s">
        <v>281</v>
      </c>
      <c r="D960" s="23"/>
      <c r="E960" s="22"/>
      <c r="F960" s="21">
        <f>SUM(F961,F988,)</f>
        <v>14759.3</v>
      </c>
    </row>
    <row r="961" spans="1:6" s="54" customFormat="1" ht="31.5" x14ac:dyDescent="0.25">
      <c r="A961" s="87" t="s">
        <v>334</v>
      </c>
      <c r="B961" s="22" t="s">
        <v>281</v>
      </c>
      <c r="C961" s="22" t="s">
        <v>281</v>
      </c>
      <c r="D961" s="4" t="s">
        <v>29</v>
      </c>
      <c r="E961" s="25"/>
      <c r="F961" s="29">
        <f>SUM(F962)</f>
        <v>14337</v>
      </c>
    </row>
    <row r="962" spans="1:6" s="54" customFormat="1" ht="15.75" x14ac:dyDescent="0.25">
      <c r="A962" s="87" t="s">
        <v>354</v>
      </c>
      <c r="B962" s="22" t="s">
        <v>281</v>
      </c>
      <c r="C962" s="22" t="s">
        <v>281</v>
      </c>
      <c r="D962" s="53" t="s">
        <v>33</v>
      </c>
      <c r="E962" s="25"/>
      <c r="F962" s="29">
        <f>SUM(F963,F968,F973,F978,F983)</f>
        <v>14337</v>
      </c>
    </row>
    <row r="963" spans="1:6" s="54" customFormat="1" ht="47.25" x14ac:dyDescent="0.25">
      <c r="A963" s="87" t="s">
        <v>553</v>
      </c>
      <c r="B963" s="22" t="s">
        <v>281</v>
      </c>
      <c r="C963" s="22" t="s">
        <v>281</v>
      </c>
      <c r="D963" s="53" t="s">
        <v>66</v>
      </c>
      <c r="E963" s="25"/>
      <c r="F963" s="29">
        <f>SUM(F964)</f>
        <v>13563</v>
      </c>
    </row>
    <row r="964" spans="1:6" s="54" customFormat="1" ht="47.25" x14ac:dyDescent="0.25">
      <c r="A964" s="87" t="s">
        <v>554</v>
      </c>
      <c r="B964" s="22" t="s">
        <v>281</v>
      </c>
      <c r="C964" s="22" t="s">
        <v>281</v>
      </c>
      <c r="D964" s="53" t="s">
        <v>67</v>
      </c>
      <c r="E964" s="23"/>
      <c r="F964" s="21">
        <f>SUM(F965)</f>
        <v>13563</v>
      </c>
    </row>
    <row r="965" spans="1:6" s="54" customFormat="1" ht="31.5" x14ac:dyDescent="0.25">
      <c r="A965" s="91" t="s">
        <v>245</v>
      </c>
      <c r="B965" s="22" t="s">
        <v>281</v>
      </c>
      <c r="C965" s="22" t="s">
        <v>281</v>
      </c>
      <c r="D965" s="53" t="s">
        <v>67</v>
      </c>
      <c r="E965" s="22">
        <v>600</v>
      </c>
      <c r="F965" s="21">
        <f>SUM(F966)</f>
        <v>13563</v>
      </c>
    </row>
    <row r="966" spans="1:6" s="54" customFormat="1" ht="15.75" x14ac:dyDescent="0.25">
      <c r="A966" s="92" t="s">
        <v>246</v>
      </c>
      <c r="B966" s="22" t="s">
        <v>281</v>
      </c>
      <c r="C966" s="22" t="s">
        <v>281</v>
      </c>
      <c r="D966" s="53" t="s">
        <v>67</v>
      </c>
      <c r="E966" s="23">
        <v>610</v>
      </c>
      <c r="F966" s="21">
        <f>SUM(F967,)</f>
        <v>13563</v>
      </c>
    </row>
    <row r="967" spans="1:6" s="54" customFormat="1" ht="47.25" x14ac:dyDescent="0.25">
      <c r="A967" s="98" t="s">
        <v>247</v>
      </c>
      <c r="B967" s="22" t="s">
        <v>281</v>
      </c>
      <c r="C967" s="22" t="s">
        <v>281</v>
      </c>
      <c r="D967" s="53" t="s">
        <v>67</v>
      </c>
      <c r="E967" s="23">
        <v>611</v>
      </c>
      <c r="F967" s="29">
        <v>13563</v>
      </c>
    </row>
    <row r="968" spans="1:6" s="54" customFormat="1" ht="47.25" x14ac:dyDescent="0.25">
      <c r="A968" s="87" t="s">
        <v>555</v>
      </c>
      <c r="B968" s="22" t="s">
        <v>281</v>
      </c>
      <c r="C968" s="22" t="s">
        <v>281</v>
      </c>
      <c r="D968" s="53" t="s">
        <v>556</v>
      </c>
      <c r="E968" s="25"/>
      <c r="F968" s="29">
        <f>SUM(F969)</f>
        <v>324</v>
      </c>
    </row>
    <row r="969" spans="1:6" s="54" customFormat="1" ht="31.5" x14ac:dyDescent="0.25">
      <c r="A969" s="87" t="s">
        <v>358</v>
      </c>
      <c r="B969" s="22" t="s">
        <v>281</v>
      </c>
      <c r="C969" s="22" t="s">
        <v>281</v>
      </c>
      <c r="D969" s="53" t="s">
        <v>557</v>
      </c>
      <c r="E969" s="28"/>
      <c r="F969" s="21">
        <f>SUM(F970)</f>
        <v>324</v>
      </c>
    </row>
    <row r="970" spans="1:6" s="54" customFormat="1" ht="31.5" x14ac:dyDescent="0.25">
      <c r="A970" s="87" t="s">
        <v>245</v>
      </c>
      <c r="B970" s="22" t="s">
        <v>281</v>
      </c>
      <c r="C970" s="22" t="s">
        <v>281</v>
      </c>
      <c r="D970" s="53" t="s">
        <v>557</v>
      </c>
      <c r="E970" s="22">
        <v>600</v>
      </c>
      <c r="F970" s="21">
        <f>SUM(F971)</f>
        <v>324</v>
      </c>
    </row>
    <row r="971" spans="1:6" s="54" customFormat="1" ht="15.75" x14ac:dyDescent="0.25">
      <c r="A971" s="92" t="s">
        <v>246</v>
      </c>
      <c r="B971" s="22" t="s">
        <v>281</v>
      </c>
      <c r="C971" s="22" t="s">
        <v>281</v>
      </c>
      <c r="D971" s="53" t="s">
        <v>557</v>
      </c>
      <c r="E971" s="23">
        <v>610</v>
      </c>
      <c r="F971" s="21">
        <f>SUM(F972)</f>
        <v>324</v>
      </c>
    </row>
    <row r="972" spans="1:6" s="54" customFormat="1" ht="15.75" x14ac:dyDescent="0.25">
      <c r="A972" s="98" t="s">
        <v>250</v>
      </c>
      <c r="B972" s="22" t="s">
        <v>281</v>
      </c>
      <c r="C972" s="22" t="s">
        <v>281</v>
      </c>
      <c r="D972" s="53" t="s">
        <v>557</v>
      </c>
      <c r="E972" s="23">
        <v>612</v>
      </c>
      <c r="F972" s="29">
        <v>324</v>
      </c>
    </row>
    <row r="973" spans="1:6" s="54" customFormat="1" ht="47.25" x14ac:dyDescent="0.25">
      <c r="A973" s="94" t="s">
        <v>558</v>
      </c>
      <c r="B973" s="22" t="s">
        <v>281</v>
      </c>
      <c r="C973" s="22" t="s">
        <v>281</v>
      </c>
      <c r="D973" s="53" t="s">
        <v>559</v>
      </c>
      <c r="E973" s="23"/>
      <c r="F973" s="29">
        <f>SUM(F974)</f>
        <v>280</v>
      </c>
    </row>
    <row r="974" spans="1:6" s="54" customFormat="1" ht="31.5" x14ac:dyDescent="0.25">
      <c r="A974" s="87" t="s">
        <v>357</v>
      </c>
      <c r="B974" s="22" t="s">
        <v>281</v>
      </c>
      <c r="C974" s="22" t="s">
        <v>281</v>
      </c>
      <c r="D974" s="53" t="s">
        <v>560</v>
      </c>
      <c r="E974" s="23"/>
      <c r="F974" s="21">
        <f>SUM(F975)</f>
        <v>280</v>
      </c>
    </row>
    <row r="975" spans="1:6" s="54" customFormat="1" ht="31.5" x14ac:dyDescent="0.25">
      <c r="A975" s="87" t="s">
        <v>245</v>
      </c>
      <c r="B975" s="22" t="s">
        <v>281</v>
      </c>
      <c r="C975" s="22" t="s">
        <v>281</v>
      </c>
      <c r="D975" s="53" t="s">
        <v>560</v>
      </c>
      <c r="E975" s="22">
        <v>600</v>
      </c>
      <c r="F975" s="21">
        <f>SUM(F976)</f>
        <v>280</v>
      </c>
    </row>
    <row r="976" spans="1:6" s="54" customFormat="1" ht="15.75" x14ac:dyDescent="0.25">
      <c r="A976" s="92" t="s">
        <v>246</v>
      </c>
      <c r="B976" s="22" t="s">
        <v>281</v>
      </c>
      <c r="C976" s="22" t="s">
        <v>281</v>
      </c>
      <c r="D976" s="53" t="s">
        <v>560</v>
      </c>
      <c r="E976" s="23">
        <v>610</v>
      </c>
      <c r="F976" s="21">
        <f>SUM(F977)</f>
        <v>280</v>
      </c>
    </row>
    <row r="977" spans="1:6" s="54" customFormat="1" ht="15.75" x14ac:dyDescent="0.25">
      <c r="A977" s="98" t="s">
        <v>250</v>
      </c>
      <c r="B977" s="22" t="s">
        <v>281</v>
      </c>
      <c r="C977" s="22" t="s">
        <v>281</v>
      </c>
      <c r="D977" s="53" t="s">
        <v>560</v>
      </c>
      <c r="E977" s="23">
        <v>612</v>
      </c>
      <c r="F977" s="29">
        <v>280</v>
      </c>
    </row>
    <row r="978" spans="1:6" s="54" customFormat="1" ht="47.25" x14ac:dyDescent="0.25">
      <c r="A978" s="98" t="s">
        <v>561</v>
      </c>
      <c r="B978" s="22" t="s">
        <v>281</v>
      </c>
      <c r="C978" s="22" t="s">
        <v>281</v>
      </c>
      <c r="D978" s="53" t="s">
        <v>562</v>
      </c>
      <c r="E978" s="23"/>
      <c r="F978" s="21">
        <f>SUM(F979)</f>
        <v>90</v>
      </c>
    </row>
    <row r="979" spans="1:6" s="54" customFormat="1" ht="31.5" x14ac:dyDescent="0.25">
      <c r="A979" s="87" t="s">
        <v>356</v>
      </c>
      <c r="B979" s="22" t="s">
        <v>281</v>
      </c>
      <c r="C979" s="22" t="s">
        <v>281</v>
      </c>
      <c r="D979" s="53" t="s">
        <v>563</v>
      </c>
      <c r="E979" s="23"/>
      <c r="F979" s="21">
        <f>SUM(F980)</f>
        <v>90</v>
      </c>
    </row>
    <row r="980" spans="1:6" s="54" customFormat="1" ht="31.5" x14ac:dyDescent="0.25">
      <c r="A980" s="87" t="s">
        <v>245</v>
      </c>
      <c r="B980" s="22" t="s">
        <v>281</v>
      </c>
      <c r="C980" s="22" t="s">
        <v>281</v>
      </c>
      <c r="D980" s="53" t="s">
        <v>563</v>
      </c>
      <c r="E980" s="22">
        <v>600</v>
      </c>
      <c r="F980" s="21">
        <f>SUM(F981)</f>
        <v>90</v>
      </c>
    </row>
    <row r="981" spans="1:6" s="54" customFormat="1" ht="15.75" x14ac:dyDescent="0.25">
      <c r="A981" s="92" t="s">
        <v>246</v>
      </c>
      <c r="B981" s="22" t="s">
        <v>281</v>
      </c>
      <c r="C981" s="22" t="s">
        <v>281</v>
      </c>
      <c r="D981" s="53" t="s">
        <v>563</v>
      </c>
      <c r="E981" s="23">
        <v>610</v>
      </c>
      <c r="F981" s="21">
        <f>SUM(F982)</f>
        <v>90</v>
      </c>
    </row>
    <row r="982" spans="1:6" s="54" customFormat="1" ht="15.75" x14ac:dyDescent="0.25">
      <c r="A982" s="98" t="s">
        <v>250</v>
      </c>
      <c r="B982" s="22" t="s">
        <v>281</v>
      </c>
      <c r="C982" s="22" t="s">
        <v>281</v>
      </c>
      <c r="D982" s="53" t="s">
        <v>563</v>
      </c>
      <c r="E982" s="23">
        <v>612</v>
      </c>
      <c r="F982" s="29">
        <v>90</v>
      </c>
    </row>
    <row r="983" spans="1:6" s="54" customFormat="1" ht="47.25" x14ac:dyDescent="0.25">
      <c r="A983" s="98" t="s">
        <v>564</v>
      </c>
      <c r="B983" s="22" t="s">
        <v>281</v>
      </c>
      <c r="C983" s="22" t="s">
        <v>281</v>
      </c>
      <c r="D983" s="53" t="s">
        <v>565</v>
      </c>
      <c r="E983" s="23"/>
      <c r="F983" s="21">
        <f>SUM(F984)</f>
        <v>80</v>
      </c>
    </row>
    <row r="984" spans="1:6" s="54" customFormat="1" ht="47.25" x14ac:dyDescent="0.25">
      <c r="A984" s="87" t="s">
        <v>355</v>
      </c>
      <c r="B984" s="22" t="s">
        <v>281</v>
      </c>
      <c r="C984" s="22" t="s">
        <v>281</v>
      </c>
      <c r="D984" s="53" t="s">
        <v>566</v>
      </c>
      <c r="E984" s="23"/>
      <c r="F984" s="21">
        <f>SUM(F985)</f>
        <v>80</v>
      </c>
    </row>
    <row r="985" spans="1:6" s="54" customFormat="1" ht="31.5" x14ac:dyDescent="0.25">
      <c r="A985" s="87" t="s">
        <v>245</v>
      </c>
      <c r="B985" s="22" t="s">
        <v>281</v>
      </c>
      <c r="C985" s="22" t="s">
        <v>281</v>
      </c>
      <c r="D985" s="53" t="s">
        <v>566</v>
      </c>
      <c r="E985" s="22">
        <v>600</v>
      </c>
      <c r="F985" s="21">
        <f>SUM(F986)</f>
        <v>80</v>
      </c>
    </row>
    <row r="986" spans="1:6" s="54" customFormat="1" ht="15.75" x14ac:dyDescent="0.25">
      <c r="A986" s="92" t="s">
        <v>246</v>
      </c>
      <c r="B986" s="22" t="s">
        <v>281</v>
      </c>
      <c r="C986" s="22" t="s">
        <v>281</v>
      </c>
      <c r="D986" s="53" t="s">
        <v>566</v>
      </c>
      <c r="E986" s="23">
        <v>610</v>
      </c>
      <c r="F986" s="21">
        <f>SUM(F987)</f>
        <v>80</v>
      </c>
    </row>
    <row r="987" spans="1:6" s="54" customFormat="1" ht="15.75" x14ac:dyDescent="0.25">
      <c r="A987" s="98" t="s">
        <v>250</v>
      </c>
      <c r="B987" s="22" t="s">
        <v>281</v>
      </c>
      <c r="C987" s="22" t="s">
        <v>281</v>
      </c>
      <c r="D987" s="53" t="s">
        <v>566</v>
      </c>
      <c r="E987" s="23">
        <v>612</v>
      </c>
      <c r="F987" s="29">
        <v>80</v>
      </c>
    </row>
    <row r="988" spans="1:6" s="54" customFormat="1" ht="31.5" x14ac:dyDescent="0.25">
      <c r="A988" s="87" t="s">
        <v>335</v>
      </c>
      <c r="B988" s="22" t="s">
        <v>281</v>
      </c>
      <c r="C988" s="22" t="s">
        <v>281</v>
      </c>
      <c r="D988" s="4" t="s">
        <v>35</v>
      </c>
      <c r="E988" s="22"/>
      <c r="F988" s="21">
        <f>SUM(F989,F999)</f>
        <v>422.29999999999995</v>
      </c>
    </row>
    <row r="989" spans="1:6" s="54" customFormat="1" ht="31.5" x14ac:dyDescent="0.25">
      <c r="A989" s="87" t="s">
        <v>343</v>
      </c>
      <c r="B989" s="22" t="s">
        <v>281</v>
      </c>
      <c r="C989" s="22" t="s">
        <v>281</v>
      </c>
      <c r="D989" s="53" t="s">
        <v>36</v>
      </c>
      <c r="E989" s="22"/>
      <c r="F989" s="21">
        <f>SUM(F990,)</f>
        <v>340.7</v>
      </c>
    </row>
    <row r="990" spans="1:6" s="54" customFormat="1" ht="63" x14ac:dyDescent="0.25">
      <c r="A990" s="91" t="s">
        <v>180</v>
      </c>
      <c r="B990" s="22" t="s">
        <v>281</v>
      </c>
      <c r="C990" s="22" t="s">
        <v>281</v>
      </c>
      <c r="D990" s="53" t="s">
        <v>76</v>
      </c>
      <c r="E990" s="28"/>
      <c r="F990" s="21">
        <f>SUM(F991,F995)</f>
        <v>340.7</v>
      </c>
    </row>
    <row r="991" spans="1:6" s="54" customFormat="1" ht="31.5" x14ac:dyDescent="0.25">
      <c r="A991" s="91" t="s">
        <v>78</v>
      </c>
      <c r="B991" s="22" t="s">
        <v>281</v>
      </c>
      <c r="C991" s="22" t="s">
        <v>281</v>
      </c>
      <c r="D991" s="53" t="s">
        <v>82</v>
      </c>
      <c r="E991" s="28"/>
      <c r="F991" s="21">
        <f>SUM(F992,)</f>
        <v>10.7</v>
      </c>
    </row>
    <row r="992" spans="1:6" s="54" customFormat="1" ht="31.5" x14ac:dyDescent="0.25">
      <c r="A992" s="92" t="s">
        <v>245</v>
      </c>
      <c r="B992" s="22" t="s">
        <v>281</v>
      </c>
      <c r="C992" s="22" t="s">
        <v>281</v>
      </c>
      <c r="D992" s="53" t="s">
        <v>82</v>
      </c>
      <c r="E992" s="7">
        <v>600</v>
      </c>
      <c r="F992" s="21">
        <f t="shared" ref="F992:F993" si="23">SUM(F993)</f>
        <v>10.7</v>
      </c>
    </row>
    <row r="993" spans="1:6" s="54" customFormat="1" ht="15.75" x14ac:dyDescent="0.25">
      <c r="A993" s="92" t="s">
        <v>246</v>
      </c>
      <c r="B993" s="22" t="s">
        <v>281</v>
      </c>
      <c r="C993" s="22" t="s">
        <v>281</v>
      </c>
      <c r="D993" s="53" t="s">
        <v>82</v>
      </c>
      <c r="E993" s="28">
        <v>610</v>
      </c>
      <c r="F993" s="21">
        <f t="shared" si="23"/>
        <v>10.7</v>
      </c>
    </row>
    <row r="994" spans="1:6" s="54" customFormat="1" ht="15.75" x14ac:dyDescent="0.25">
      <c r="A994" s="98" t="s">
        <v>250</v>
      </c>
      <c r="B994" s="22" t="s">
        <v>281</v>
      </c>
      <c r="C994" s="22" t="s">
        <v>281</v>
      </c>
      <c r="D994" s="53" t="s">
        <v>82</v>
      </c>
      <c r="E994" s="28">
        <v>612</v>
      </c>
      <c r="F994" s="21">
        <v>10.7</v>
      </c>
    </row>
    <row r="995" spans="1:6" s="54" customFormat="1" ht="15.75" x14ac:dyDescent="0.25">
      <c r="A995" s="91" t="s">
        <v>381</v>
      </c>
      <c r="B995" s="22" t="s">
        <v>281</v>
      </c>
      <c r="C995" s="22" t="s">
        <v>281</v>
      </c>
      <c r="D995" s="53" t="s">
        <v>83</v>
      </c>
      <c r="E995" s="28"/>
      <c r="F995" s="21">
        <f t="shared" ref="F995:F997" si="24">SUM(F996)</f>
        <v>330</v>
      </c>
    </row>
    <row r="996" spans="1:6" s="54" customFormat="1" ht="31.5" x14ac:dyDescent="0.25">
      <c r="A996" s="92" t="s">
        <v>245</v>
      </c>
      <c r="B996" s="22" t="s">
        <v>281</v>
      </c>
      <c r="C996" s="22" t="s">
        <v>281</v>
      </c>
      <c r="D996" s="53" t="s">
        <v>83</v>
      </c>
      <c r="E996" s="7">
        <v>600</v>
      </c>
      <c r="F996" s="21">
        <f t="shared" si="24"/>
        <v>330</v>
      </c>
    </row>
    <row r="997" spans="1:6" s="54" customFormat="1" ht="15.75" x14ac:dyDescent="0.25">
      <c r="A997" s="92" t="s">
        <v>246</v>
      </c>
      <c r="B997" s="22" t="s">
        <v>281</v>
      </c>
      <c r="C997" s="22" t="s">
        <v>281</v>
      </c>
      <c r="D997" s="53" t="s">
        <v>83</v>
      </c>
      <c r="E997" s="28">
        <v>610</v>
      </c>
      <c r="F997" s="21">
        <f t="shared" si="24"/>
        <v>330</v>
      </c>
    </row>
    <row r="998" spans="1:6" s="54" customFormat="1" ht="15.75" x14ac:dyDescent="0.25">
      <c r="A998" s="98" t="s">
        <v>250</v>
      </c>
      <c r="B998" s="22" t="s">
        <v>281</v>
      </c>
      <c r="C998" s="22" t="s">
        <v>281</v>
      </c>
      <c r="D998" s="53" t="s">
        <v>83</v>
      </c>
      <c r="E998" s="28">
        <v>612</v>
      </c>
      <c r="F998" s="21">
        <v>330</v>
      </c>
    </row>
    <row r="999" spans="1:6" s="54" customFormat="1" ht="31.5" x14ac:dyDescent="0.25">
      <c r="A999" s="87" t="s">
        <v>352</v>
      </c>
      <c r="B999" s="22" t="s">
        <v>281</v>
      </c>
      <c r="C999" s="22" t="s">
        <v>281</v>
      </c>
      <c r="D999" s="4" t="s">
        <v>39</v>
      </c>
      <c r="E999" s="25"/>
      <c r="F999" s="21">
        <f>SUM(F1000)</f>
        <v>81.599999999999994</v>
      </c>
    </row>
    <row r="1000" spans="1:6" s="54" customFormat="1" ht="31.5" x14ac:dyDescent="0.25">
      <c r="A1000" s="92" t="s">
        <v>479</v>
      </c>
      <c r="B1000" s="22" t="s">
        <v>281</v>
      </c>
      <c r="C1000" s="22" t="s">
        <v>281</v>
      </c>
      <c r="D1000" s="4" t="s">
        <v>480</v>
      </c>
      <c r="E1000" s="25"/>
      <c r="F1000" s="21">
        <f>SUM(F1001)</f>
        <v>81.599999999999994</v>
      </c>
    </row>
    <row r="1001" spans="1:6" s="54" customFormat="1" ht="31.5" x14ac:dyDescent="0.25">
      <c r="A1001" s="92" t="s">
        <v>481</v>
      </c>
      <c r="B1001" s="22" t="s">
        <v>281</v>
      </c>
      <c r="C1001" s="22" t="s">
        <v>281</v>
      </c>
      <c r="D1001" s="4" t="s">
        <v>482</v>
      </c>
      <c r="E1001" s="25"/>
      <c r="F1001" s="21">
        <f>SUM(F1002)</f>
        <v>81.599999999999994</v>
      </c>
    </row>
    <row r="1002" spans="1:6" s="54" customFormat="1" ht="31.5" x14ac:dyDescent="0.25">
      <c r="A1002" s="92" t="s">
        <v>245</v>
      </c>
      <c r="B1002" s="22" t="s">
        <v>281</v>
      </c>
      <c r="C1002" s="22" t="s">
        <v>281</v>
      </c>
      <c r="D1002" s="4" t="s">
        <v>482</v>
      </c>
      <c r="E1002" s="7">
        <v>600</v>
      </c>
      <c r="F1002" s="21">
        <f t="shared" ref="F1002" si="25">SUM(F1003)</f>
        <v>81.599999999999994</v>
      </c>
    </row>
    <row r="1003" spans="1:6" s="54" customFormat="1" ht="15.75" x14ac:dyDescent="0.25">
      <c r="A1003" s="92" t="s">
        <v>246</v>
      </c>
      <c r="B1003" s="22" t="s">
        <v>281</v>
      </c>
      <c r="C1003" s="22" t="s">
        <v>281</v>
      </c>
      <c r="D1003" s="4" t="s">
        <v>482</v>
      </c>
      <c r="E1003" s="28">
        <v>610</v>
      </c>
      <c r="F1003" s="21">
        <f>SUM(F1004)</f>
        <v>81.599999999999994</v>
      </c>
    </row>
    <row r="1004" spans="1:6" s="54" customFormat="1" ht="15.75" x14ac:dyDescent="0.25">
      <c r="A1004" s="98" t="s">
        <v>250</v>
      </c>
      <c r="B1004" s="22" t="s">
        <v>281</v>
      </c>
      <c r="C1004" s="22" t="s">
        <v>281</v>
      </c>
      <c r="D1004" s="4" t="s">
        <v>482</v>
      </c>
      <c r="E1004" s="28">
        <v>612</v>
      </c>
      <c r="F1004" s="21">
        <v>81.599999999999994</v>
      </c>
    </row>
    <row r="1005" spans="1:6" s="54" customFormat="1" ht="15.75" x14ac:dyDescent="0.25">
      <c r="A1005" s="88" t="s">
        <v>314</v>
      </c>
      <c r="B1005" s="22" t="s">
        <v>281</v>
      </c>
      <c r="C1005" s="22" t="s">
        <v>263</v>
      </c>
      <c r="D1005" s="3"/>
      <c r="E1005" s="25"/>
      <c r="F1005" s="21">
        <f>SUM(F1006,F1012,F1038)</f>
        <v>38795.300000000003</v>
      </c>
    </row>
    <row r="1006" spans="1:6" s="54" customFormat="1" ht="47.25" x14ac:dyDescent="0.25">
      <c r="A1006" s="87" t="s">
        <v>607</v>
      </c>
      <c r="B1006" s="22" t="s">
        <v>281</v>
      </c>
      <c r="C1006" s="22" t="s">
        <v>263</v>
      </c>
      <c r="D1006" s="4" t="s">
        <v>42</v>
      </c>
      <c r="E1006" s="23"/>
      <c r="F1006" s="21">
        <f>SUM(F1007)</f>
        <v>10</v>
      </c>
    </row>
    <row r="1007" spans="1:6" s="54" customFormat="1" ht="31.5" x14ac:dyDescent="0.25">
      <c r="A1007" s="87" t="s">
        <v>627</v>
      </c>
      <c r="B1007" s="22" t="s">
        <v>281</v>
      </c>
      <c r="C1007" s="22" t="s">
        <v>263</v>
      </c>
      <c r="D1007" s="53" t="s">
        <v>44</v>
      </c>
      <c r="E1007" s="27"/>
      <c r="F1007" s="21">
        <f>SUM(F1008)</f>
        <v>10</v>
      </c>
    </row>
    <row r="1008" spans="1:6" s="54" customFormat="1" ht="31.5" x14ac:dyDescent="0.25">
      <c r="A1008" s="90" t="s">
        <v>628</v>
      </c>
      <c r="B1008" s="22" t="s">
        <v>281</v>
      </c>
      <c r="C1008" s="22" t="s">
        <v>263</v>
      </c>
      <c r="D1008" s="53" t="s">
        <v>629</v>
      </c>
      <c r="E1008" s="27"/>
      <c r="F1008" s="21">
        <f>SUM(F1009)</f>
        <v>10</v>
      </c>
    </row>
    <row r="1009" spans="1:7" s="54" customFormat="1" ht="31.5" x14ac:dyDescent="0.25">
      <c r="A1009" s="87" t="s">
        <v>630</v>
      </c>
      <c r="B1009" s="22" t="s">
        <v>281</v>
      </c>
      <c r="C1009" s="22" t="s">
        <v>263</v>
      </c>
      <c r="D1009" s="53" t="s">
        <v>631</v>
      </c>
      <c r="E1009" s="3"/>
      <c r="F1009" s="21">
        <f>SUM(F1010)</f>
        <v>10</v>
      </c>
    </row>
    <row r="1010" spans="1:7" s="54" customFormat="1" ht="31.5" x14ac:dyDescent="0.25">
      <c r="A1010" s="88" t="s">
        <v>330</v>
      </c>
      <c r="B1010" s="22" t="s">
        <v>281</v>
      </c>
      <c r="C1010" s="22" t="s">
        <v>263</v>
      </c>
      <c r="D1010" s="53" t="s">
        <v>631</v>
      </c>
      <c r="E1010" s="25">
        <v>200</v>
      </c>
      <c r="F1010" s="21">
        <f>SUM(F1011)</f>
        <v>10</v>
      </c>
    </row>
    <row r="1011" spans="1:7" s="54" customFormat="1" ht="31.5" x14ac:dyDescent="0.25">
      <c r="A1011" s="88" t="s">
        <v>237</v>
      </c>
      <c r="B1011" s="22" t="s">
        <v>281</v>
      </c>
      <c r="C1011" s="22" t="s">
        <v>263</v>
      </c>
      <c r="D1011" s="53" t="s">
        <v>631</v>
      </c>
      <c r="E1011" s="25">
        <v>240</v>
      </c>
      <c r="F1011" s="21">
        <v>10</v>
      </c>
    </row>
    <row r="1012" spans="1:7" s="54" customFormat="1" ht="31.5" x14ac:dyDescent="0.25">
      <c r="A1012" s="87" t="s">
        <v>339</v>
      </c>
      <c r="B1012" s="22" t="s">
        <v>281</v>
      </c>
      <c r="C1012" s="22" t="s">
        <v>263</v>
      </c>
      <c r="D1012" s="4" t="s">
        <v>52</v>
      </c>
      <c r="E1012" s="28"/>
      <c r="F1012" s="21">
        <f>SUM(F1013)</f>
        <v>19618.3</v>
      </c>
    </row>
    <row r="1013" spans="1:7" s="54" customFormat="1" ht="15.75" x14ac:dyDescent="0.25">
      <c r="A1013" s="87" t="s">
        <v>4</v>
      </c>
      <c r="B1013" s="22" t="s">
        <v>281</v>
      </c>
      <c r="C1013" s="22" t="s">
        <v>263</v>
      </c>
      <c r="D1013" s="53" t="s">
        <v>54</v>
      </c>
      <c r="E1013" s="28"/>
      <c r="F1013" s="21">
        <f>SUM(F1014,F1033)</f>
        <v>19618.3</v>
      </c>
    </row>
    <row r="1014" spans="1:7" s="54" customFormat="1" ht="31.5" x14ac:dyDescent="0.25">
      <c r="A1014" s="87" t="s">
        <v>170</v>
      </c>
      <c r="B1014" s="22" t="s">
        <v>281</v>
      </c>
      <c r="C1014" s="22" t="s">
        <v>263</v>
      </c>
      <c r="D1014" s="53" t="s">
        <v>103</v>
      </c>
      <c r="E1014" s="28"/>
      <c r="F1014" s="21">
        <f>SUM(F1015,F1023)</f>
        <v>17821</v>
      </c>
    </row>
    <row r="1015" spans="1:7" s="54" customFormat="1" ht="15.75" x14ac:dyDescent="0.25">
      <c r="A1015" s="87" t="s">
        <v>663</v>
      </c>
      <c r="B1015" s="22" t="s">
        <v>281</v>
      </c>
      <c r="C1015" s="22" t="s">
        <v>263</v>
      </c>
      <c r="D1015" s="4" t="s">
        <v>662</v>
      </c>
      <c r="E1015" s="28"/>
      <c r="F1015" s="21">
        <f>SUM(F1016,F1018,F1020)</f>
        <v>4836</v>
      </c>
    </row>
    <row r="1016" spans="1:7" s="54" customFormat="1" ht="31.5" x14ac:dyDescent="0.25">
      <c r="A1016" s="88" t="s">
        <v>330</v>
      </c>
      <c r="B1016" s="22" t="s">
        <v>281</v>
      </c>
      <c r="C1016" s="22" t="s">
        <v>263</v>
      </c>
      <c r="D1016" s="53" t="s">
        <v>662</v>
      </c>
      <c r="E1016" s="22">
        <v>200</v>
      </c>
      <c r="F1016" s="29">
        <f t="shared" ref="F1016:F1018" si="26">SUM(F1017)</f>
        <v>2856.06</v>
      </c>
      <c r="G1016" s="21"/>
    </row>
    <row r="1017" spans="1:7" s="54" customFormat="1" ht="31.5" x14ac:dyDescent="0.25">
      <c r="A1017" s="89" t="s">
        <v>237</v>
      </c>
      <c r="B1017" s="22" t="s">
        <v>281</v>
      </c>
      <c r="C1017" s="22" t="s">
        <v>263</v>
      </c>
      <c r="D1017" s="53" t="s">
        <v>662</v>
      </c>
      <c r="E1017" s="22">
        <v>240</v>
      </c>
      <c r="F1017" s="21">
        <v>2856.06</v>
      </c>
      <c r="G1017" s="21"/>
    </row>
    <row r="1018" spans="1:7" s="54" customFormat="1" ht="15.75" x14ac:dyDescent="0.25">
      <c r="A1018" s="90" t="s">
        <v>291</v>
      </c>
      <c r="B1018" s="22" t="s">
        <v>281</v>
      </c>
      <c r="C1018" s="22" t="s">
        <v>263</v>
      </c>
      <c r="D1018" s="53" t="s">
        <v>662</v>
      </c>
      <c r="E1018" s="25">
        <v>300</v>
      </c>
      <c r="F1018" s="29">
        <f t="shared" si="26"/>
        <v>1061.8</v>
      </c>
      <c r="G1018" s="21"/>
    </row>
    <row r="1019" spans="1:7" s="54" customFormat="1" ht="31.5" x14ac:dyDescent="0.25">
      <c r="A1019" s="88" t="s">
        <v>293</v>
      </c>
      <c r="B1019" s="22" t="s">
        <v>281</v>
      </c>
      <c r="C1019" s="22" t="s">
        <v>263</v>
      </c>
      <c r="D1019" s="53" t="s">
        <v>662</v>
      </c>
      <c r="E1019" s="25">
        <v>321</v>
      </c>
      <c r="F1019" s="21">
        <v>1061.8</v>
      </c>
      <c r="G1019" s="21"/>
    </row>
    <row r="1020" spans="1:7" s="54" customFormat="1" ht="31.5" x14ac:dyDescent="0.25">
      <c r="A1020" s="89" t="s">
        <v>245</v>
      </c>
      <c r="B1020" s="22" t="s">
        <v>281</v>
      </c>
      <c r="C1020" s="22" t="s">
        <v>263</v>
      </c>
      <c r="D1020" s="53" t="s">
        <v>662</v>
      </c>
      <c r="E1020" s="25">
        <v>600</v>
      </c>
      <c r="F1020" s="21">
        <f t="shared" ref="F1020:F1021" si="27">SUM(F1021)</f>
        <v>918.14</v>
      </c>
    </row>
    <row r="1021" spans="1:7" s="54" customFormat="1" ht="15.75" x14ac:dyDescent="0.25">
      <c r="A1021" s="89" t="s">
        <v>246</v>
      </c>
      <c r="B1021" s="22" t="s">
        <v>281</v>
      </c>
      <c r="C1021" s="22" t="s">
        <v>263</v>
      </c>
      <c r="D1021" s="53" t="s">
        <v>662</v>
      </c>
      <c r="E1021" s="25">
        <v>610</v>
      </c>
      <c r="F1021" s="21">
        <f t="shared" si="27"/>
        <v>918.14</v>
      </c>
    </row>
    <row r="1022" spans="1:7" s="54" customFormat="1" ht="15.75" x14ac:dyDescent="0.25">
      <c r="A1022" s="89" t="s">
        <v>250</v>
      </c>
      <c r="B1022" s="22" t="s">
        <v>281</v>
      </c>
      <c r="C1022" s="22" t="s">
        <v>263</v>
      </c>
      <c r="D1022" s="53" t="s">
        <v>662</v>
      </c>
      <c r="E1022" s="22">
        <v>612</v>
      </c>
      <c r="F1022" s="21">
        <v>918.14</v>
      </c>
    </row>
    <row r="1023" spans="1:7" s="54" customFormat="1" ht="31.5" x14ac:dyDescent="0.25">
      <c r="A1023" s="90" t="s">
        <v>581</v>
      </c>
      <c r="B1023" s="22" t="s">
        <v>281</v>
      </c>
      <c r="C1023" s="22" t="s">
        <v>263</v>
      </c>
      <c r="D1023" s="4" t="s">
        <v>508</v>
      </c>
      <c r="E1023" s="42"/>
      <c r="F1023" s="21">
        <f>SUM(F1024,F1026,F1028)</f>
        <v>12985</v>
      </c>
    </row>
    <row r="1024" spans="1:7" s="54" customFormat="1" ht="31.5" x14ac:dyDescent="0.25">
      <c r="A1024" s="88" t="s">
        <v>330</v>
      </c>
      <c r="B1024" s="22" t="s">
        <v>281</v>
      </c>
      <c r="C1024" s="22" t="s">
        <v>263</v>
      </c>
      <c r="D1024" s="4" t="s">
        <v>508</v>
      </c>
      <c r="E1024" s="42">
        <v>200</v>
      </c>
      <c r="F1024" s="21">
        <f t="shared" ref="F1024" si="28">SUM(F1025,)</f>
        <v>8829.7000000000007</v>
      </c>
    </row>
    <row r="1025" spans="1:7" s="54" customFormat="1" ht="31.5" x14ac:dyDescent="0.25">
      <c r="A1025" s="89" t="s">
        <v>237</v>
      </c>
      <c r="B1025" s="22" t="s">
        <v>281</v>
      </c>
      <c r="C1025" s="22" t="s">
        <v>263</v>
      </c>
      <c r="D1025" s="4" t="s">
        <v>508</v>
      </c>
      <c r="E1025" s="42">
        <v>240</v>
      </c>
      <c r="F1025" s="21">
        <v>8829.7000000000007</v>
      </c>
    </row>
    <row r="1026" spans="1:7" s="54" customFormat="1" ht="15.75" x14ac:dyDescent="0.25">
      <c r="A1026" s="90" t="s">
        <v>291</v>
      </c>
      <c r="B1026" s="22" t="s">
        <v>281</v>
      </c>
      <c r="C1026" s="22" t="s">
        <v>263</v>
      </c>
      <c r="D1026" s="4" t="s">
        <v>508</v>
      </c>
      <c r="E1026" s="25">
        <v>300</v>
      </c>
      <c r="F1026" s="29">
        <f t="shared" ref="F1026" si="29">SUM(F1027)</f>
        <v>1626.9</v>
      </c>
      <c r="G1026" s="21"/>
    </row>
    <row r="1027" spans="1:7" s="54" customFormat="1" ht="31.5" x14ac:dyDescent="0.25">
      <c r="A1027" s="88" t="s">
        <v>293</v>
      </c>
      <c r="B1027" s="22" t="s">
        <v>281</v>
      </c>
      <c r="C1027" s="22" t="s">
        <v>263</v>
      </c>
      <c r="D1027" s="4" t="s">
        <v>508</v>
      </c>
      <c r="E1027" s="25">
        <v>321</v>
      </c>
      <c r="F1027" s="21">
        <v>1626.9</v>
      </c>
      <c r="G1027" s="21"/>
    </row>
    <row r="1028" spans="1:7" s="54" customFormat="1" ht="31.5" x14ac:dyDescent="0.25">
      <c r="A1028" s="89" t="s">
        <v>245</v>
      </c>
      <c r="B1028" s="22" t="s">
        <v>281</v>
      </c>
      <c r="C1028" s="22" t="s">
        <v>263</v>
      </c>
      <c r="D1028" s="4" t="s">
        <v>508</v>
      </c>
      <c r="E1028" s="25">
        <v>600</v>
      </c>
      <c r="F1028" s="21">
        <f>SUM(F1029,F1031)</f>
        <v>2528.4</v>
      </c>
    </row>
    <row r="1029" spans="1:7" s="54" customFormat="1" ht="15.75" x14ac:dyDescent="0.25">
      <c r="A1029" s="89" t="s">
        <v>246</v>
      </c>
      <c r="B1029" s="22" t="s">
        <v>281</v>
      </c>
      <c r="C1029" s="22" t="s">
        <v>263</v>
      </c>
      <c r="D1029" s="4" t="s">
        <v>508</v>
      </c>
      <c r="E1029" s="25">
        <v>610</v>
      </c>
      <c r="F1029" s="21">
        <f t="shared" ref="F1029" si="30">SUM(F1030)</f>
        <v>1217.47</v>
      </c>
    </row>
    <row r="1030" spans="1:7" s="54" customFormat="1" ht="15.75" x14ac:dyDescent="0.25">
      <c r="A1030" s="89" t="s">
        <v>250</v>
      </c>
      <c r="B1030" s="22" t="s">
        <v>281</v>
      </c>
      <c r="C1030" s="22" t="s">
        <v>263</v>
      </c>
      <c r="D1030" s="4" t="s">
        <v>508</v>
      </c>
      <c r="E1030" s="22">
        <v>612</v>
      </c>
      <c r="F1030" s="21">
        <v>1217.47</v>
      </c>
    </row>
    <row r="1031" spans="1:7" s="54" customFormat="1" ht="15.75" x14ac:dyDescent="0.25">
      <c r="A1031" s="92" t="s">
        <v>311</v>
      </c>
      <c r="B1031" s="22" t="s">
        <v>281</v>
      </c>
      <c r="C1031" s="22" t="s">
        <v>263</v>
      </c>
      <c r="D1031" s="4" t="s">
        <v>508</v>
      </c>
      <c r="E1031" s="28">
        <v>620</v>
      </c>
      <c r="F1031" s="21">
        <f>SUM(F1032)</f>
        <v>1310.93</v>
      </c>
    </row>
    <row r="1032" spans="1:7" s="54" customFormat="1" ht="15.75" x14ac:dyDescent="0.25">
      <c r="A1032" s="92" t="s">
        <v>313</v>
      </c>
      <c r="B1032" s="22" t="s">
        <v>281</v>
      </c>
      <c r="C1032" s="22" t="s">
        <v>263</v>
      </c>
      <c r="D1032" s="4" t="s">
        <v>508</v>
      </c>
      <c r="E1032" s="28">
        <v>622</v>
      </c>
      <c r="F1032" s="21">
        <v>1310.93</v>
      </c>
    </row>
    <row r="1033" spans="1:7" s="54" customFormat="1" ht="31.5" x14ac:dyDescent="0.25">
      <c r="A1033" s="89" t="s">
        <v>582</v>
      </c>
      <c r="B1033" s="22" t="s">
        <v>281</v>
      </c>
      <c r="C1033" s="22" t="s">
        <v>263</v>
      </c>
      <c r="D1033" s="53" t="s">
        <v>583</v>
      </c>
      <c r="E1033" s="28"/>
      <c r="F1033" s="21">
        <f t="shared" ref="F1033:F1036" si="31">SUM(F1034)</f>
        <v>1797.3</v>
      </c>
    </row>
    <row r="1034" spans="1:7" s="54" customFormat="1" ht="31.5" x14ac:dyDescent="0.25">
      <c r="A1034" s="89" t="s">
        <v>509</v>
      </c>
      <c r="B1034" s="22" t="s">
        <v>281</v>
      </c>
      <c r="C1034" s="22" t="s">
        <v>263</v>
      </c>
      <c r="D1034" s="53" t="s">
        <v>584</v>
      </c>
      <c r="E1034" s="25"/>
      <c r="F1034" s="29">
        <f t="shared" si="31"/>
        <v>1797.3</v>
      </c>
    </row>
    <row r="1035" spans="1:7" s="54" customFormat="1" ht="31.5" x14ac:dyDescent="0.25">
      <c r="A1035" s="89" t="s">
        <v>245</v>
      </c>
      <c r="B1035" s="22" t="s">
        <v>281</v>
      </c>
      <c r="C1035" s="22" t="s">
        <v>263</v>
      </c>
      <c r="D1035" s="53" t="s">
        <v>584</v>
      </c>
      <c r="E1035" s="25">
        <v>600</v>
      </c>
      <c r="F1035" s="21">
        <f t="shared" si="31"/>
        <v>1797.3</v>
      </c>
    </row>
    <row r="1036" spans="1:7" s="54" customFormat="1" ht="15.75" x14ac:dyDescent="0.25">
      <c r="A1036" s="89" t="s">
        <v>246</v>
      </c>
      <c r="B1036" s="22" t="s">
        <v>281</v>
      </c>
      <c r="C1036" s="22" t="s">
        <v>263</v>
      </c>
      <c r="D1036" s="53" t="s">
        <v>584</v>
      </c>
      <c r="E1036" s="25">
        <v>610</v>
      </c>
      <c r="F1036" s="21">
        <f t="shared" si="31"/>
        <v>1797.3</v>
      </c>
    </row>
    <row r="1037" spans="1:7" s="54" customFormat="1" ht="15.75" x14ac:dyDescent="0.25">
      <c r="A1037" s="89" t="s">
        <v>250</v>
      </c>
      <c r="B1037" s="22" t="s">
        <v>281</v>
      </c>
      <c r="C1037" s="22" t="s">
        <v>263</v>
      </c>
      <c r="D1037" s="53" t="s">
        <v>584</v>
      </c>
      <c r="E1037" s="22">
        <v>612</v>
      </c>
      <c r="F1037" s="21">
        <v>1797.3</v>
      </c>
    </row>
    <row r="1038" spans="1:7" s="54" customFormat="1" ht="31.5" x14ac:dyDescent="0.25">
      <c r="A1038" s="87" t="s">
        <v>340</v>
      </c>
      <c r="B1038" s="22" t="s">
        <v>281</v>
      </c>
      <c r="C1038" s="22" t="s">
        <v>263</v>
      </c>
      <c r="D1038" s="4" t="s">
        <v>122</v>
      </c>
      <c r="E1038" s="23"/>
      <c r="F1038" s="29">
        <f>SUM(F1039,)</f>
        <v>19167</v>
      </c>
    </row>
    <row r="1039" spans="1:7" s="54" customFormat="1" ht="15.75" x14ac:dyDescent="0.25">
      <c r="A1039" s="87" t="s">
        <v>2</v>
      </c>
      <c r="B1039" s="22" t="s">
        <v>281</v>
      </c>
      <c r="C1039" s="22" t="s">
        <v>263</v>
      </c>
      <c r="D1039" s="53" t="s">
        <v>153</v>
      </c>
      <c r="E1039" s="23"/>
      <c r="F1039" s="29">
        <f>SUM(F1040,F1046)</f>
        <v>19167</v>
      </c>
    </row>
    <row r="1040" spans="1:7" s="54" customFormat="1" ht="15.75" x14ac:dyDescent="0.25">
      <c r="A1040" s="92" t="s">
        <v>116</v>
      </c>
      <c r="B1040" s="22" t="s">
        <v>281</v>
      </c>
      <c r="C1040" s="22" t="s">
        <v>263</v>
      </c>
      <c r="D1040" s="53" t="s">
        <v>154</v>
      </c>
      <c r="E1040" s="31"/>
      <c r="F1040" s="21">
        <f>SUM(F1041)</f>
        <v>9941.4</v>
      </c>
    </row>
    <row r="1041" spans="1:6" s="54" customFormat="1" ht="15.75" x14ac:dyDescent="0.25">
      <c r="A1041" s="87" t="s">
        <v>10</v>
      </c>
      <c r="B1041" s="22" t="s">
        <v>281</v>
      </c>
      <c r="C1041" s="22" t="s">
        <v>263</v>
      </c>
      <c r="D1041" s="53" t="s">
        <v>155</v>
      </c>
      <c r="E1041" s="3"/>
      <c r="F1041" s="21">
        <f>SUM(F1042,F1044,)</f>
        <v>9941.4</v>
      </c>
    </row>
    <row r="1042" spans="1:6" s="54" customFormat="1" ht="63" x14ac:dyDescent="0.25">
      <c r="A1042" s="92" t="s">
        <v>233</v>
      </c>
      <c r="B1042" s="22" t="s">
        <v>281</v>
      </c>
      <c r="C1042" s="22" t="s">
        <v>263</v>
      </c>
      <c r="D1042" s="53" t="s">
        <v>155</v>
      </c>
      <c r="E1042" s="23">
        <v>100</v>
      </c>
      <c r="F1042" s="21">
        <f>SUM(F1043)</f>
        <v>9630.7999999999993</v>
      </c>
    </row>
    <row r="1043" spans="1:6" s="54" customFormat="1" ht="31.5" x14ac:dyDescent="0.25">
      <c r="A1043" s="98" t="s">
        <v>234</v>
      </c>
      <c r="B1043" s="22" t="s">
        <v>281</v>
      </c>
      <c r="C1043" s="22" t="s">
        <v>263</v>
      </c>
      <c r="D1043" s="53" t="s">
        <v>155</v>
      </c>
      <c r="E1043" s="23">
        <v>120</v>
      </c>
      <c r="F1043" s="21">
        <v>9630.7999999999993</v>
      </c>
    </row>
    <row r="1044" spans="1:6" s="54" customFormat="1" ht="31.5" x14ac:dyDescent="0.25">
      <c r="A1044" s="88" t="s">
        <v>330</v>
      </c>
      <c r="B1044" s="22" t="s">
        <v>281</v>
      </c>
      <c r="C1044" s="22" t="s">
        <v>263</v>
      </c>
      <c r="D1044" s="53" t="s">
        <v>155</v>
      </c>
      <c r="E1044" s="23">
        <v>200</v>
      </c>
      <c r="F1044" s="21">
        <f>SUM(F1045)</f>
        <v>310.60000000000002</v>
      </c>
    </row>
    <row r="1045" spans="1:6" s="54" customFormat="1" ht="31.5" x14ac:dyDescent="0.25">
      <c r="A1045" s="93" t="s">
        <v>237</v>
      </c>
      <c r="B1045" s="22" t="s">
        <v>281</v>
      </c>
      <c r="C1045" s="22" t="s">
        <v>263</v>
      </c>
      <c r="D1045" s="53" t="s">
        <v>155</v>
      </c>
      <c r="E1045" s="22">
        <v>240</v>
      </c>
      <c r="F1045" s="21">
        <v>310.60000000000002</v>
      </c>
    </row>
    <row r="1046" spans="1:6" s="54" customFormat="1" ht="31.5" x14ac:dyDescent="0.25">
      <c r="A1046" s="92" t="s">
        <v>117</v>
      </c>
      <c r="B1046" s="22" t="s">
        <v>281</v>
      </c>
      <c r="C1046" s="22" t="s">
        <v>263</v>
      </c>
      <c r="D1046" s="53" t="s">
        <v>156</v>
      </c>
      <c r="E1046" s="23"/>
      <c r="F1046" s="29">
        <f>SUM(F1047)</f>
        <v>9225.6</v>
      </c>
    </row>
    <row r="1047" spans="1:6" s="54" customFormat="1" ht="15.75" x14ac:dyDescent="0.25">
      <c r="A1047" s="92" t="s">
        <v>19</v>
      </c>
      <c r="B1047" s="22" t="s">
        <v>281</v>
      </c>
      <c r="C1047" s="22" t="s">
        <v>263</v>
      </c>
      <c r="D1047" s="53" t="s">
        <v>157</v>
      </c>
      <c r="E1047" s="28"/>
      <c r="F1047" s="21">
        <f>SUM(F1048)</f>
        <v>9225.6</v>
      </c>
    </row>
    <row r="1048" spans="1:6" s="54" customFormat="1" ht="31.5" x14ac:dyDescent="0.25">
      <c r="A1048" s="98" t="s">
        <v>245</v>
      </c>
      <c r="B1048" s="22" t="s">
        <v>281</v>
      </c>
      <c r="C1048" s="22" t="s">
        <v>263</v>
      </c>
      <c r="D1048" s="53" t="s">
        <v>157</v>
      </c>
      <c r="E1048" s="28">
        <v>600</v>
      </c>
      <c r="F1048" s="21">
        <f>SUM(F1049)</f>
        <v>9225.6</v>
      </c>
    </row>
    <row r="1049" spans="1:6" s="54" customFormat="1" ht="15.75" x14ac:dyDescent="0.25">
      <c r="A1049" s="98" t="s">
        <v>246</v>
      </c>
      <c r="B1049" s="22" t="s">
        <v>281</v>
      </c>
      <c r="C1049" s="22" t="s">
        <v>263</v>
      </c>
      <c r="D1049" s="53" t="s">
        <v>157</v>
      </c>
      <c r="E1049" s="22">
        <v>610</v>
      </c>
      <c r="F1049" s="21">
        <f>SUM(F1050)</f>
        <v>9225.6</v>
      </c>
    </row>
    <row r="1050" spans="1:6" s="54" customFormat="1" ht="47.25" x14ac:dyDescent="0.25">
      <c r="A1050" s="108" t="s">
        <v>247</v>
      </c>
      <c r="B1050" s="22" t="s">
        <v>281</v>
      </c>
      <c r="C1050" s="22" t="s">
        <v>263</v>
      </c>
      <c r="D1050" s="53" t="s">
        <v>157</v>
      </c>
      <c r="E1050" s="23">
        <v>611</v>
      </c>
      <c r="F1050" s="21">
        <v>9225.6</v>
      </c>
    </row>
    <row r="1051" spans="1:6" s="54" customFormat="1" ht="15.75" x14ac:dyDescent="0.25">
      <c r="A1051" s="108"/>
      <c r="B1051" s="22"/>
      <c r="C1051" s="22"/>
      <c r="D1051" s="53"/>
      <c r="E1051" s="23"/>
      <c r="F1051" s="21"/>
    </row>
    <row r="1052" spans="1:6" ht="15.75" x14ac:dyDescent="0.25">
      <c r="A1052" s="109" t="s">
        <v>328</v>
      </c>
      <c r="B1052" s="72" t="s">
        <v>285</v>
      </c>
      <c r="C1052" s="73"/>
      <c r="D1052" s="74"/>
      <c r="E1052" s="67"/>
      <c r="F1052" s="68">
        <f>SUM(F1053,F1162)</f>
        <v>298007.40000000002</v>
      </c>
    </row>
    <row r="1053" spans="1:6" ht="15.75" x14ac:dyDescent="0.25">
      <c r="A1053" s="98" t="s">
        <v>286</v>
      </c>
      <c r="B1053" s="22" t="s">
        <v>285</v>
      </c>
      <c r="C1053" s="22" t="s">
        <v>230</v>
      </c>
      <c r="D1053" s="3"/>
      <c r="E1053" s="22"/>
      <c r="F1053" s="21">
        <f>SUM(F1054,F1078,F1155)</f>
        <v>293480.60000000003</v>
      </c>
    </row>
    <row r="1054" spans="1:6" s="54" customFormat="1" ht="31.5" x14ac:dyDescent="0.25">
      <c r="A1054" s="87" t="s">
        <v>335</v>
      </c>
      <c r="B1054" s="22" t="s">
        <v>285</v>
      </c>
      <c r="C1054" s="22" t="s">
        <v>230</v>
      </c>
      <c r="D1054" s="4" t="s">
        <v>35</v>
      </c>
      <c r="E1054" s="22"/>
      <c r="F1054" s="21">
        <f>SUM(F1055,F1070,)</f>
        <v>2581.3999999999996</v>
      </c>
    </row>
    <row r="1055" spans="1:6" s="54" customFormat="1" ht="31.5" x14ac:dyDescent="0.25">
      <c r="A1055" s="87" t="s">
        <v>343</v>
      </c>
      <c r="B1055" s="22" t="s">
        <v>285</v>
      </c>
      <c r="C1055" s="22" t="s">
        <v>230</v>
      </c>
      <c r="D1055" s="53" t="s">
        <v>36</v>
      </c>
      <c r="E1055" s="22"/>
      <c r="F1055" s="21">
        <f>SUM(F1056,F1061,)</f>
        <v>863.7</v>
      </c>
    </row>
    <row r="1056" spans="1:6" s="54" customFormat="1" ht="47.25" x14ac:dyDescent="0.25">
      <c r="A1056" s="87" t="s">
        <v>568</v>
      </c>
      <c r="B1056" s="22" t="s">
        <v>285</v>
      </c>
      <c r="C1056" s="22" t="s">
        <v>230</v>
      </c>
      <c r="D1056" s="53" t="s">
        <v>75</v>
      </c>
      <c r="E1056" s="22"/>
      <c r="F1056" s="21">
        <f>SUM(F1057,)</f>
        <v>274.8</v>
      </c>
    </row>
    <row r="1057" spans="1:6" s="54" customFormat="1" ht="63" x14ac:dyDescent="0.25">
      <c r="A1057" s="94" t="s">
        <v>379</v>
      </c>
      <c r="B1057" s="22" t="s">
        <v>285</v>
      </c>
      <c r="C1057" s="22" t="s">
        <v>230</v>
      </c>
      <c r="D1057" s="53" t="s">
        <v>80</v>
      </c>
      <c r="E1057" s="22"/>
      <c r="F1057" s="21">
        <f>SUM(F1058)</f>
        <v>274.8</v>
      </c>
    </row>
    <row r="1058" spans="1:6" s="54" customFormat="1" ht="31.5" x14ac:dyDescent="0.25">
      <c r="A1058" s="92" t="s">
        <v>245</v>
      </c>
      <c r="B1058" s="22" t="s">
        <v>285</v>
      </c>
      <c r="C1058" s="22" t="s">
        <v>230</v>
      </c>
      <c r="D1058" s="53" t="s">
        <v>80</v>
      </c>
      <c r="E1058" s="7">
        <v>600</v>
      </c>
      <c r="F1058" s="21">
        <f>SUM(F1059,)</f>
        <v>274.8</v>
      </c>
    </row>
    <row r="1059" spans="1:6" s="54" customFormat="1" ht="15.75" x14ac:dyDescent="0.25">
      <c r="A1059" s="92" t="s">
        <v>246</v>
      </c>
      <c r="B1059" s="22" t="s">
        <v>285</v>
      </c>
      <c r="C1059" s="22" t="s">
        <v>230</v>
      </c>
      <c r="D1059" s="53" t="s">
        <v>80</v>
      </c>
      <c r="E1059" s="28">
        <v>610</v>
      </c>
      <c r="F1059" s="21">
        <f>SUM(F1060)</f>
        <v>274.8</v>
      </c>
    </row>
    <row r="1060" spans="1:6" s="54" customFormat="1" ht="15.75" x14ac:dyDescent="0.25">
      <c r="A1060" s="92" t="s">
        <v>250</v>
      </c>
      <c r="B1060" s="22" t="s">
        <v>285</v>
      </c>
      <c r="C1060" s="22" t="s">
        <v>230</v>
      </c>
      <c r="D1060" s="53" t="s">
        <v>80</v>
      </c>
      <c r="E1060" s="28">
        <v>612</v>
      </c>
      <c r="F1060" s="21">
        <v>274.8</v>
      </c>
    </row>
    <row r="1061" spans="1:6" s="54" customFormat="1" ht="63" x14ac:dyDescent="0.25">
      <c r="A1061" s="91" t="s">
        <v>180</v>
      </c>
      <c r="B1061" s="22" t="s">
        <v>285</v>
      </c>
      <c r="C1061" s="22" t="s">
        <v>230</v>
      </c>
      <c r="D1061" s="53" t="s">
        <v>76</v>
      </c>
      <c r="E1061" s="28"/>
      <c r="F1061" s="21">
        <f>SUM(F1062,F1066)</f>
        <v>588.9</v>
      </c>
    </row>
    <row r="1062" spans="1:6" s="54" customFormat="1" ht="31.5" x14ac:dyDescent="0.25">
      <c r="A1062" s="91" t="s">
        <v>78</v>
      </c>
      <c r="B1062" s="22" t="s">
        <v>285</v>
      </c>
      <c r="C1062" s="22" t="s">
        <v>230</v>
      </c>
      <c r="D1062" s="53" t="s">
        <v>82</v>
      </c>
      <c r="E1062" s="28"/>
      <c r="F1062" s="21">
        <f>SUM(F1063,)</f>
        <v>151.19999999999999</v>
      </c>
    </row>
    <row r="1063" spans="1:6" s="54" customFormat="1" ht="31.5" x14ac:dyDescent="0.25">
      <c r="A1063" s="92" t="s">
        <v>245</v>
      </c>
      <c r="B1063" s="22" t="s">
        <v>285</v>
      </c>
      <c r="C1063" s="22" t="s">
        <v>230</v>
      </c>
      <c r="D1063" s="53" t="s">
        <v>82</v>
      </c>
      <c r="E1063" s="7">
        <v>600</v>
      </c>
      <c r="F1063" s="21">
        <f>SUM(F1064,)</f>
        <v>151.19999999999999</v>
      </c>
    </row>
    <row r="1064" spans="1:6" s="54" customFormat="1" ht="15.75" x14ac:dyDescent="0.25">
      <c r="A1064" s="92" t="s">
        <v>311</v>
      </c>
      <c r="B1064" s="22" t="s">
        <v>285</v>
      </c>
      <c r="C1064" s="22" t="s">
        <v>230</v>
      </c>
      <c r="D1064" s="53" t="s">
        <v>82</v>
      </c>
      <c r="E1064" s="28">
        <v>620</v>
      </c>
      <c r="F1064" s="21">
        <f>SUM(F1065)</f>
        <v>151.19999999999999</v>
      </c>
    </row>
    <row r="1065" spans="1:6" s="54" customFormat="1" ht="15.75" x14ac:dyDescent="0.25">
      <c r="A1065" s="92" t="s">
        <v>313</v>
      </c>
      <c r="B1065" s="22" t="s">
        <v>285</v>
      </c>
      <c r="C1065" s="22" t="s">
        <v>230</v>
      </c>
      <c r="D1065" s="53" t="s">
        <v>82</v>
      </c>
      <c r="E1065" s="28">
        <v>622</v>
      </c>
      <c r="F1065" s="21">
        <v>151.19999999999999</v>
      </c>
    </row>
    <row r="1066" spans="1:6" s="54" customFormat="1" ht="15.75" x14ac:dyDescent="0.25">
      <c r="A1066" s="91" t="s">
        <v>381</v>
      </c>
      <c r="B1066" s="22" t="s">
        <v>285</v>
      </c>
      <c r="C1066" s="22" t="s">
        <v>230</v>
      </c>
      <c r="D1066" s="53" t="s">
        <v>83</v>
      </c>
      <c r="E1066" s="28"/>
      <c r="F1066" s="21">
        <f>SUM(F1067,)</f>
        <v>437.7</v>
      </c>
    </row>
    <row r="1067" spans="1:6" s="54" customFormat="1" ht="31.5" x14ac:dyDescent="0.25">
      <c r="A1067" s="92" t="s">
        <v>245</v>
      </c>
      <c r="B1067" s="22" t="s">
        <v>285</v>
      </c>
      <c r="C1067" s="22" t="s">
        <v>230</v>
      </c>
      <c r="D1067" s="53" t="s">
        <v>83</v>
      </c>
      <c r="E1067" s="7">
        <v>600</v>
      </c>
      <c r="F1067" s="21">
        <f>SUM(F1068,)</f>
        <v>437.7</v>
      </c>
    </row>
    <row r="1068" spans="1:6" s="54" customFormat="1" ht="15.75" x14ac:dyDescent="0.25">
      <c r="A1068" s="92" t="s">
        <v>246</v>
      </c>
      <c r="B1068" s="22" t="s">
        <v>285</v>
      </c>
      <c r="C1068" s="22" t="s">
        <v>230</v>
      </c>
      <c r="D1068" s="53" t="s">
        <v>83</v>
      </c>
      <c r="E1068" s="28">
        <v>610</v>
      </c>
      <c r="F1068" s="21">
        <f>SUM(F1069)</f>
        <v>437.7</v>
      </c>
    </row>
    <row r="1069" spans="1:6" s="54" customFormat="1" ht="15.75" x14ac:dyDescent="0.25">
      <c r="A1069" s="92" t="s">
        <v>250</v>
      </c>
      <c r="B1069" s="22" t="s">
        <v>285</v>
      </c>
      <c r="C1069" s="22" t="s">
        <v>230</v>
      </c>
      <c r="D1069" s="53" t="s">
        <v>83</v>
      </c>
      <c r="E1069" s="28">
        <v>612</v>
      </c>
      <c r="F1069" s="21">
        <v>437.7</v>
      </c>
    </row>
    <row r="1070" spans="1:6" s="54" customFormat="1" ht="31.5" x14ac:dyDescent="0.25">
      <c r="A1070" s="87" t="s">
        <v>352</v>
      </c>
      <c r="B1070" s="22" t="s">
        <v>285</v>
      </c>
      <c r="C1070" s="22" t="s">
        <v>230</v>
      </c>
      <c r="D1070" s="4" t="s">
        <v>39</v>
      </c>
      <c r="E1070" s="28"/>
      <c r="F1070" s="21">
        <f>SUM(F1071)</f>
        <v>1717.6999999999998</v>
      </c>
    </row>
    <row r="1071" spans="1:6" s="54" customFormat="1" ht="31.5" x14ac:dyDescent="0.25">
      <c r="A1071" s="92" t="s">
        <v>479</v>
      </c>
      <c r="B1071" s="22" t="s">
        <v>285</v>
      </c>
      <c r="C1071" s="22" t="s">
        <v>230</v>
      </c>
      <c r="D1071" s="4" t="s">
        <v>480</v>
      </c>
      <c r="E1071" s="28"/>
      <c r="F1071" s="21">
        <f>SUM(F1072)</f>
        <v>1717.6999999999998</v>
      </c>
    </row>
    <row r="1072" spans="1:6" s="54" customFormat="1" ht="31.5" x14ac:dyDescent="0.25">
      <c r="A1072" s="92" t="s">
        <v>481</v>
      </c>
      <c r="B1072" s="22" t="s">
        <v>285</v>
      </c>
      <c r="C1072" s="22" t="s">
        <v>230</v>
      </c>
      <c r="D1072" s="4" t="s">
        <v>482</v>
      </c>
      <c r="E1072" s="28"/>
      <c r="F1072" s="21">
        <f>SUM(F1073)</f>
        <v>1717.6999999999998</v>
      </c>
    </row>
    <row r="1073" spans="1:6" s="54" customFormat="1" ht="31.5" x14ac:dyDescent="0.25">
      <c r="A1073" s="92" t="s">
        <v>245</v>
      </c>
      <c r="B1073" s="22" t="s">
        <v>285</v>
      </c>
      <c r="C1073" s="22" t="s">
        <v>230</v>
      </c>
      <c r="D1073" s="4" t="s">
        <v>482</v>
      </c>
      <c r="E1073" s="7">
        <v>600</v>
      </c>
      <c r="F1073" s="21">
        <f>SUM(F1074,F1076)</f>
        <v>1717.6999999999998</v>
      </c>
    </row>
    <row r="1074" spans="1:6" s="54" customFormat="1" ht="15.75" x14ac:dyDescent="0.25">
      <c r="A1074" s="92" t="s">
        <v>246</v>
      </c>
      <c r="B1074" s="22" t="s">
        <v>285</v>
      </c>
      <c r="C1074" s="22" t="s">
        <v>230</v>
      </c>
      <c r="D1074" s="4" t="s">
        <v>482</v>
      </c>
      <c r="E1074" s="28">
        <v>610</v>
      </c>
      <c r="F1074" s="21">
        <f>SUM(F1075)</f>
        <v>1114.8</v>
      </c>
    </row>
    <row r="1075" spans="1:6" s="54" customFormat="1" ht="15.75" x14ac:dyDescent="0.25">
      <c r="A1075" s="92" t="s">
        <v>250</v>
      </c>
      <c r="B1075" s="22" t="s">
        <v>285</v>
      </c>
      <c r="C1075" s="22" t="s">
        <v>230</v>
      </c>
      <c r="D1075" s="4" t="s">
        <v>482</v>
      </c>
      <c r="E1075" s="28">
        <v>612</v>
      </c>
      <c r="F1075" s="21">
        <v>1114.8</v>
      </c>
    </row>
    <row r="1076" spans="1:6" s="54" customFormat="1" ht="15.75" x14ac:dyDescent="0.25">
      <c r="A1076" s="92" t="s">
        <v>311</v>
      </c>
      <c r="B1076" s="22" t="s">
        <v>285</v>
      </c>
      <c r="C1076" s="22" t="s">
        <v>230</v>
      </c>
      <c r="D1076" s="4" t="s">
        <v>482</v>
      </c>
      <c r="E1076" s="25">
        <v>620</v>
      </c>
      <c r="F1076" s="21">
        <f>SUM(F1077)</f>
        <v>602.9</v>
      </c>
    </row>
    <row r="1077" spans="1:6" s="54" customFormat="1" ht="15.75" x14ac:dyDescent="0.25">
      <c r="A1077" s="92" t="s">
        <v>313</v>
      </c>
      <c r="B1077" s="22" t="s">
        <v>285</v>
      </c>
      <c r="C1077" s="22" t="s">
        <v>230</v>
      </c>
      <c r="D1077" s="4" t="s">
        <v>482</v>
      </c>
      <c r="E1077" s="25">
        <v>622</v>
      </c>
      <c r="F1077" s="21">
        <v>602.9</v>
      </c>
    </row>
    <row r="1078" spans="1:6" s="54" customFormat="1" ht="31.5" x14ac:dyDescent="0.25">
      <c r="A1078" s="87" t="s">
        <v>336</v>
      </c>
      <c r="B1078" s="22" t="s">
        <v>285</v>
      </c>
      <c r="C1078" s="22" t="s">
        <v>230</v>
      </c>
      <c r="D1078" s="4" t="s">
        <v>41</v>
      </c>
      <c r="E1078" s="23"/>
      <c r="F1078" s="21">
        <f>SUM(F1079,F1085,F1095,F1109,F1123,F1141)</f>
        <v>290749.2</v>
      </c>
    </row>
    <row r="1079" spans="1:6" s="54" customFormat="1" ht="31.5" x14ac:dyDescent="0.25">
      <c r="A1079" s="91" t="s">
        <v>405</v>
      </c>
      <c r="B1079" s="22" t="s">
        <v>285</v>
      </c>
      <c r="C1079" s="22" t="s">
        <v>230</v>
      </c>
      <c r="D1079" s="53" t="s">
        <v>406</v>
      </c>
      <c r="E1079" s="28"/>
      <c r="F1079" s="21">
        <f>SUM(F1080)</f>
        <v>9037.2000000000007</v>
      </c>
    </row>
    <row r="1080" spans="1:6" s="54" customFormat="1" ht="31.5" x14ac:dyDescent="0.25">
      <c r="A1080" s="98" t="s">
        <v>407</v>
      </c>
      <c r="B1080" s="22" t="s">
        <v>285</v>
      </c>
      <c r="C1080" s="22" t="s">
        <v>230</v>
      </c>
      <c r="D1080" s="4" t="s">
        <v>408</v>
      </c>
      <c r="E1080" s="28"/>
      <c r="F1080" s="21">
        <f>SUM(F1081,)</f>
        <v>9037.2000000000007</v>
      </c>
    </row>
    <row r="1081" spans="1:6" s="54" customFormat="1" ht="31.5" x14ac:dyDescent="0.25">
      <c r="A1081" s="98" t="s">
        <v>409</v>
      </c>
      <c r="B1081" s="22" t="s">
        <v>285</v>
      </c>
      <c r="C1081" s="22" t="s">
        <v>230</v>
      </c>
      <c r="D1081" s="4" t="s">
        <v>410</v>
      </c>
      <c r="E1081" s="23"/>
      <c r="F1081" s="21">
        <f>SUM(F1082)</f>
        <v>9037.2000000000007</v>
      </c>
    </row>
    <row r="1082" spans="1:6" s="54" customFormat="1" ht="31.5" x14ac:dyDescent="0.25">
      <c r="A1082" s="92" t="s">
        <v>245</v>
      </c>
      <c r="B1082" s="22" t="s">
        <v>285</v>
      </c>
      <c r="C1082" s="22" t="s">
        <v>230</v>
      </c>
      <c r="D1082" s="4" t="s">
        <v>410</v>
      </c>
      <c r="E1082" s="28">
        <v>600</v>
      </c>
      <c r="F1082" s="21">
        <f>SUM(F1083)</f>
        <v>9037.2000000000007</v>
      </c>
    </row>
    <row r="1083" spans="1:6" s="54" customFormat="1" ht="15.75" x14ac:dyDescent="0.25">
      <c r="A1083" s="92" t="s">
        <v>246</v>
      </c>
      <c r="B1083" s="22" t="s">
        <v>285</v>
      </c>
      <c r="C1083" s="22" t="s">
        <v>230</v>
      </c>
      <c r="D1083" s="4" t="s">
        <v>410</v>
      </c>
      <c r="E1083" s="28">
        <v>610</v>
      </c>
      <c r="F1083" s="21">
        <f>SUM(F1084)</f>
        <v>9037.2000000000007</v>
      </c>
    </row>
    <row r="1084" spans="1:6" s="54" customFormat="1" ht="47.25" x14ac:dyDescent="0.25">
      <c r="A1084" s="92" t="s">
        <v>247</v>
      </c>
      <c r="B1084" s="22" t="s">
        <v>285</v>
      </c>
      <c r="C1084" s="22" t="s">
        <v>230</v>
      </c>
      <c r="D1084" s="4" t="s">
        <v>410</v>
      </c>
      <c r="E1084" s="23">
        <v>611</v>
      </c>
      <c r="F1084" s="21">
        <v>9037.2000000000007</v>
      </c>
    </row>
    <row r="1085" spans="1:6" s="54" customFormat="1" ht="31.5" x14ac:dyDescent="0.25">
      <c r="A1085" s="94" t="s">
        <v>411</v>
      </c>
      <c r="B1085" s="22" t="s">
        <v>285</v>
      </c>
      <c r="C1085" s="22" t="s">
        <v>230</v>
      </c>
      <c r="D1085" s="53" t="s">
        <v>412</v>
      </c>
      <c r="E1085" s="23"/>
      <c r="F1085" s="21">
        <f t="shared" ref="F1085" si="32">SUM(F1086)</f>
        <v>26433.100000000002</v>
      </c>
    </row>
    <row r="1086" spans="1:6" s="54" customFormat="1" ht="47.25" x14ac:dyDescent="0.25">
      <c r="A1086" s="94" t="s">
        <v>413</v>
      </c>
      <c r="B1086" s="22" t="s">
        <v>285</v>
      </c>
      <c r="C1086" s="22" t="s">
        <v>230</v>
      </c>
      <c r="D1086" s="53" t="s">
        <v>414</v>
      </c>
      <c r="E1086" s="23"/>
      <c r="F1086" s="21">
        <f>SUM(F1087,F1091)</f>
        <v>26433.100000000002</v>
      </c>
    </row>
    <row r="1087" spans="1:6" s="54" customFormat="1" ht="31.5" x14ac:dyDescent="0.25">
      <c r="A1087" s="92" t="s">
        <v>415</v>
      </c>
      <c r="B1087" s="22" t="s">
        <v>285</v>
      </c>
      <c r="C1087" s="22" t="s">
        <v>230</v>
      </c>
      <c r="D1087" s="4" t="s">
        <v>416</v>
      </c>
      <c r="E1087" s="22"/>
      <c r="F1087" s="21">
        <f>SUM(F1088)</f>
        <v>26290.9</v>
      </c>
    </row>
    <row r="1088" spans="1:6" s="54" customFormat="1" ht="31.5" x14ac:dyDescent="0.25">
      <c r="A1088" s="92" t="s">
        <v>245</v>
      </c>
      <c r="B1088" s="22" t="s">
        <v>285</v>
      </c>
      <c r="C1088" s="22" t="s">
        <v>230</v>
      </c>
      <c r="D1088" s="4" t="s">
        <v>416</v>
      </c>
      <c r="E1088" s="28">
        <v>600</v>
      </c>
      <c r="F1088" s="21">
        <f>SUM(F1089)</f>
        <v>26290.9</v>
      </c>
    </row>
    <row r="1089" spans="1:6" s="54" customFormat="1" ht="15.75" x14ac:dyDescent="0.25">
      <c r="A1089" s="92" t="s">
        <v>246</v>
      </c>
      <c r="B1089" s="22" t="s">
        <v>285</v>
      </c>
      <c r="C1089" s="22" t="s">
        <v>230</v>
      </c>
      <c r="D1089" s="4" t="s">
        <v>416</v>
      </c>
      <c r="E1089" s="28">
        <v>610</v>
      </c>
      <c r="F1089" s="21">
        <f>SUM(F1090,)</f>
        <v>26290.9</v>
      </c>
    </row>
    <row r="1090" spans="1:6" s="54" customFormat="1" ht="47.25" x14ac:dyDescent="0.25">
      <c r="A1090" s="92" t="s">
        <v>247</v>
      </c>
      <c r="B1090" s="22" t="s">
        <v>285</v>
      </c>
      <c r="C1090" s="22" t="s">
        <v>230</v>
      </c>
      <c r="D1090" s="4" t="s">
        <v>416</v>
      </c>
      <c r="E1090" s="23">
        <v>611</v>
      </c>
      <c r="F1090" s="21">
        <v>26290.9</v>
      </c>
    </row>
    <row r="1091" spans="1:6" s="54" customFormat="1" ht="31.5" x14ac:dyDescent="0.25">
      <c r="A1091" s="92" t="s">
        <v>417</v>
      </c>
      <c r="B1091" s="22" t="s">
        <v>285</v>
      </c>
      <c r="C1091" s="22" t="s">
        <v>230</v>
      </c>
      <c r="D1091" s="4" t="s">
        <v>418</v>
      </c>
      <c r="E1091" s="23"/>
      <c r="F1091" s="21">
        <f>SUM(F1092)</f>
        <v>142.19999999999999</v>
      </c>
    </row>
    <row r="1092" spans="1:6" s="54" customFormat="1" ht="31.5" x14ac:dyDescent="0.25">
      <c r="A1092" s="92" t="s">
        <v>245</v>
      </c>
      <c r="B1092" s="22" t="s">
        <v>285</v>
      </c>
      <c r="C1092" s="22" t="s">
        <v>230</v>
      </c>
      <c r="D1092" s="4" t="s">
        <v>418</v>
      </c>
      <c r="E1092" s="28">
        <v>600</v>
      </c>
      <c r="F1092" s="21">
        <f>SUM(F1093)</f>
        <v>142.19999999999999</v>
      </c>
    </row>
    <row r="1093" spans="1:6" s="54" customFormat="1" ht="15.75" x14ac:dyDescent="0.25">
      <c r="A1093" s="92" t="s">
        <v>246</v>
      </c>
      <c r="B1093" s="22" t="s">
        <v>285</v>
      </c>
      <c r="C1093" s="22" t="s">
        <v>230</v>
      </c>
      <c r="D1093" s="4" t="s">
        <v>418</v>
      </c>
      <c r="E1093" s="28">
        <v>610</v>
      </c>
      <c r="F1093" s="21">
        <f>SUM(F1094,)</f>
        <v>142.19999999999999</v>
      </c>
    </row>
    <row r="1094" spans="1:6" s="54" customFormat="1" ht="15.75" x14ac:dyDescent="0.25">
      <c r="A1094" s="92" t="s">
        <v>250</v>
      </c>
      <c r="B1094" s="22" t="s">
        <v>285</v>
      </c>
      <c r="C1094" s="22" t="s">
        <v>230</v>
      </c>
      <c r="D1094" s="4" t="s">
        <v>418</v>
      </c>
      <c r="E1094" s="23">
        <v>612</v>
      </c>
      <c r="F1094" s="21">
        <v>142.19999999999999</v>
      </c>
    </row>
    <row r="1095" spans="1:6" s="54" customFormat="1" ht="47.25" x14ac:dyDescent="0.25">
      <c r="A1095" s="92" t="s">
        <v>419</v>
      </c>
      <c r="B1095" s="22" t="s">
        <v>285</v>
      </c>
      <c r="C1095" s="22" t="s">
        <v>230</v>
      </c>
      <c r="D1095" s="53" t="s">
        <v>420</v>
      </c>
      <c r="E1095" s="23"/>
      <c r="F1095" s="21">
        <f t="shared" ref="F1095" si="33">SUM(F1096)</f>
        <v>56400.800000000003</v>
      </c>
    </row>
    <row r="1096" spans="1:6" s="54" customFormat="1" ht="63" x14ac:dyDescent="0.25">
      <c r="A1096" s="92" t="s">
        <v>421</v>
      </c>
      <c r="B1096" s="22" t="s">
        <v>285</v>
      </c>
      <c r="C1096" s="22" t="s">
        <v>230</v>
      </c>
      <c r="D1096" s="53" t="s">
        <v>422</v>
      </c>
      <c r="E1096" s="23"/>
      <c r="F1096" s="21">
        <f>SUM(F1097,F1101)</f>
        <v>56400.800000000003</v>
      </c>
    </row>
    <row r="1097" spans="1:6" s="54" customFormat="1" ht="47.25" x14ac:dyDescent="0.25">
      <c r="A1097" s="92" t="s">
        <v>423</v>
      </c>
      <c r="B1097" s="22" t="s">
        <v>285</v>
      </c>
      <c r="C1097" s="22" t="s">
        <v>230</v>
      </c>
      <c r="D1097" s="4" t="s">
        <v>424</v>
      </c>
      <c r="E1097" s="23"/>
      <c r="F1097" s="21">
        <f>SUM(F1098)</f>
        <v>32387.3</v>
      </c>
    </row>
    <row r="1098" spans="1:6" s="54" customFormat="1" ht="31.5" x14ac:dyDescent="0.25">
      <c r="A1098" s="98" t="s">
        <v>245</v>
      </c>
      <c r="B1098" s="22" t="s">
        <v>285</v>
      </c>
      <c r="C1098" s="22" t="s">
        <v>230</v>
      </c>
      <c r="D1098" s="4" t="s">
        <v>424</v>
      </c>
      <c r="E1098" s="25">
        <v>600</v>
      </c>
      <c r="F1098" s="21">
        <f>SUM(F1099)</f>
        <v>32387.3</v>
      </c>
    </row>
    <row r="1099" spans="1:6" s="54" customFormat="1" ht="15.75" x14ac:dyDescent="0.25">
      <c r="A1099" s="98" t="s">
        <v>311</v>
      </c>
      <c r="B1099" s="22" t="s">
        <v>285</v>
      </c>
      <c r="C1099" s="22" t="s">
        <v>230</v>
      </c>
      <c r="D1099" s="4" t="s">
        <v>424</v>
      </c>
      <c r="E1099" s="25">
        <v>620</v>
      </c>
      <c r="F1099" s="21">
        <f>SUM(F1100)</f>
        <v>32387.3</v>
      </c>
    </row>
    <row r="1100" spans="1:6" s="54" customFormat="1" ht="47.25" x14ac:dyDescent="0.25">
      <c r="A1100" s="98" t="s">
        <v>312</v>
      </c>
      <c r="B1100" s="22" t="s">
        <v>285</v>
      </c>
      <c r="C1100" s="22" t="s">
        <v>230</v>
      </c>
      <c r="D1100" s="4" t="s">
        <v>424</v>
      </c>
      <c r="E1100" s="25">
        <v>621</v>
      </c>
      <c r="F1100" s="21">
        <v>32387.3</v>
      </c>
    </row>
    <row r="1101" spans="1:6" s="54" customFormat="1" ht="47.25" x14ac:dyDescent="0.25">
      <c r="A1101" s="89" t="s">
        <v>425</v>
      </c>
      <c r="B1101" s="22" t="s">
        <v>285</v>
      </c>
      <c r="C1101" s="22" t="s">
        <v>230</v>
      </c>
      <c r="D1101" s="4" t="s">
        <v>426</v>
      </c>
      <c r="E1101" s="22"/>
      <c r="F1101" s="21">
        <f>SUM(F1102,F1104)</f>
        <v>24013.5</v>
      </c>
    </row>
    <row r="1102" spans="1:6" s="54" customFormat="1" ht="31.5" x14ac:dyDescent="0.25">
      <c r="A1102" s="88" t="s">
        <v>330</v>
      </c>
      <c r="B1102" s="22" t="s">
        <v>285</v>
      </c>
      <c r="C1102" s="22" t="s">
        <v>230</v>
      </c>
      <c r="D1102" s="4" t="s">
        <v>426</v>
      </c>
      <c r="E1102" s="25">
        <v>200</v>
      </c>
      <c r="F1102" s="21">
        <f>SUM(F1103)</f>
        <v>6870.5</v>
      </c>
    </row>
    <row r="1103" spans="1:6" s="54" customFormat="1" ht="31.5" x14ac:dyDescent="0.25">
      <c r="A1103" s="88" t="s">
        <v>237</v>
      </c>
      <c r="B1103" s="22" t="s">
        <v>285</v>
      </c>
      <c r="C1103" s="22" t="s">
        <v>230</v>
      </c>
      <c r="D1103" s="4" t="s">
        <v>426</v>
      </c>
      <c r="E1103" s="25">
        <v>240</v>
      </c>
      <c r="F1103" s="21">
        <v>6870.5</v>
      </c>
    </row>
    <row r="1104" spans="1:6" s="54" customFormat="1" ht="31.5" x14ac:dyDescent="0.25">
      <c r="A1104" s="92" t="s">
        <v>245</v>
      </c>
      <c r="B1104" s="22" t="s">
        <v>285</v>
      </c>
      <c r="C1104" s="22" t="s">
        <v>230</v>
      </c>
      <c r="D1104" s="4" t="s">
        <v>426</v>
      </c>
      <c r="E1104" s="23">
        <v>600</v>
      </c>
      <c r="F1104" s="21">
        <f>SUM(F1105,F1107)</f>
        <v>17143</v>
      </c>
    </row>
    <row r="1105" spans="1:7" s="54" customFormat="1" ht="15.75" x14ac:dyDescent="0.25">
      <c r="A1105" s="92" t="s">
        <v>246</v>
      </c>
      <c r="B1105" s="22" t="s">
        <v>285</v>
      </c>
      <c r="C1105" s="22" t="s">
        <v>230</v>
      </c>
      <c r="D1105" s="4" t="s">
        <v>426</v>
      </c>
      <c r="E1105" s="28">
        <v>610</v>
      </c>
      <c r="F1105" s="21">
        <f>SUM(F1106)</f>
        <v>2650</v>
      </c>
    </row>
    <row r="1106" spans="1:7" s="54" customFormat="1" ht="15.75" x14ac:dyDescent="0.25">
      <c r="A1106" s="92" t="s">
        <v>250</v>
      </c>
      <c r="B1106" s="22" t="s">
        <v>285</v>
      </c>
      <c r="C1106" s="22" t="s">
        <v>230</v>
      </c>
      <c r="D1106" s="4" t="s">
        <v>426</v>
      </c>
      <c r="E1106" s="25">
        <v>612</v>
      </c>
      <c r="F1106" s="21">
        <v>2650</v>
      </c>
    </row>
    <row r="1107" spans="1:7" s="54" customFormat="1" ht="15.75" x14ac:dyDescent="0.25">
      <c r="A1107" s="92" t="s">
        <v>311</v>
      </c>
      <c r="B1107" s="22" t="s">
        <v>285</v>
      </c>
      <c r="C1107" s="22" t="s">
        <v>230</v>
      </c>
      <c r="D1107" s="4" t="s">
        <v>426</v>
      </c>
      <c r="E1107" s="23">
        <v>620</v>
      </c>
      <c r="F1107" s="21">
        <f>SUM(F1108)</f>
        <v>14493</v>
      </c>
    </row>
    <row r="1108" spans="1:7" s="54" customFormat="1" ht="15.75" x14ac:dyDescent="0.25">
      <c r="A1108" s="92" t="s">
        <v>313</v>
      </c>
      <c r="B1108" s="22" t="s">
        <v>285</v>
      </c>
      <c r="C1108" s="22" t="s">
        <v>230</v>
      </c>
      <c r="D1108" s="4" t="s">
        <v>426</v>
      </c>
      <c r="E1108" s="28">
        <v>622</v>
      </c>
      <c r="F1108" s="29">
        <v>14493</v>
      </c>
    </row>
    <row r="1109" spans="1:7" s="54" customFormat="1" ht="31.5" x14ac:dyDescent="0.25">
      <c r="A1109" s="87" t="s">
        <v>427</v>
      </c>
      <c r="B1109" s="22" t="s">
        <v>285</v>
      </c>
      <c r="C1109" s="22" t="s">
        <v>230</v>
      </c>
      <c r="D1109" s="4" t="s">
        <v>428</v>
      </c>
      <c r="E1109" s="25"/>
      <c r="F1109" s="21">
        <f>SUM(F1110)</f>
        <v>62997.1</v>
      </c>
    </row>
    <row r="1110" spans="1:7" s="54" customFormat="1" ht="63" x14ac:dyDescent="0.25">
      <c r="A1110" s="92" t="s">
        <v>429</v>
      </c>
      <c r="B1110" s="22" t="s">
        <v>285</v>
      </c>
      <c r="C1110" s="22" t="s">
        <v>230</v>
      </c>
      <c r="D1110" s="4" t="s">
        <v>430</v>
      </c>
      <c r="E1110" s="25"/>
      <c r="F1110" s="21">
        <f>SUM(F1111,F1115,F1119)</f>
        <v>62997.1</v>
      </c>
    </row>
    <row r="1111" spans="1:7" s="54" customFormat="1" ht="15.75" x14ac:dyDescent="0.25">
      <c r="A1111" s="92" t="s">
        <v>512</v>
      </c>
      <c r="B1111" s="22" t="s">
        <v>285</v>
      </c>
      <c r="C1111" s="22" t="s">
        <v>230</v>
      </c>
      <c r="D1111" s="4" t="s">
        <v>510</v>
      </c>
      <c r="E1111" s="25"/>
      <c r="F1111" s="21">
        <f>SUM(F1112,)</f>
        <v>42997.1</v>
      </c>
    </row>
    <row r="1112" spans="1:7" s="54" customFormat="1" ht="31.5" x14ac:dyDescent="0.25">
      <c r="A1112" s="92" t="s">
        <v>245</v>
      </c>
      <c r="B1112" s="22" t="s">
        <v>285</v>
      </c>
      <c r="C1112" s="22" t="s">
        <v>230</v>
      </c>
      <c r="D1112" s="4" t="s">
        <v>510</v>
      </c>
      <c r="E1112" s="28">
        <v>600</v>
      </c>
      <c r="F1112" s="21">
        <f>SUM(F1113,)</f>
        <v>42997.1</v>
      </c>
    </row>
    <row r="1113" spans="1:7" s="44" customFormat="1" ht="15.75" x14ac:dyDescent="0.25">
      <c r="A1113" s="92" t="s">
        <v>311</v>
      </c>
      <c r="B1113" s="22" t="s">
        <v>285</v>
      </c>
      <c r="C1113" s="22" t="s">
        <v>230</v>
      </c>
      <c r="D1113" s="4" t="s">
        <v>510</v>
      </c>
      <c r="E1113" s="23">
        <v>620</v>
      </c>
      <c r="F1113" s="21">
        <f>SUM(F1114)</f>
        <v>42997.1</v>
      </c>
    </row>
    <row r="1114" spans="1:7" s="44" customFormat="1" ht="15.75" x14ac:dyDescent="0.25">
      <c r="A1114" s="92" t="s">
        <v>313</v>
      </c>
      <c r="B1114" s="22" t="s">
        <v>285</v>
      </c>
      <c r="C1114" s="22" t="s">
        <v>230</v>
      </c>
      <c r="D1114" s="4" t="s">
        <v>510</v>
      </c>
      <c r="E1114" s="28">
        <v>622</v>
      </c>
      <c r="F1114" s="60">
        <v>42997.1</v>
      </c>
    </row>
    <row r="1115" spans="1:7" s="44" customFormat="1" ht="31.5" x14ac:dyDescent="0.25">
      <c r="A1115" s="92" t="s">
        <v>739</v>
      </c>
      <c r="B1115" s="22" t="s">
        <v>285</v>
      </c>
      <c r="C1115" s="22" t="s">
        <v>230</v>
      </c>
      <c r="D1115" s="4" t="s">
        <v>740</v>
      </c>
      <c r="E1115" s="28"/>
      <c r="F1115" s="21">
        <f>SUM(F1116,)</f>
        <v>10000</v>
      </c>
      <c r="G1115" s="21"/>
    </row>
    <row r="1116" spans="1:7" s="54" customFormat="1" ht="31.5" x14ac:dyDescent="0.25">
      <c r="A1116" s="92" t="s">
        <v>245</v>
      </c>
      <c r="B1116" s="22" t="s">
        <v>285</v>
      </c>
      <c r="C1116" s="22" t="s">
        <v>230</v>
      </c>
      <c r="D1116" s="4" t="s">
        <v>740</v>
      </c>
      <c r="E1116" s="28">
        <v>600</v>
      </c>
      <c r="F1116" s="21">
        <f>SUM(F1117,)</f>
        <v>10000</v>
      </c>
      <c r="G1116" s="21"/>
    </row>
    <row r="1117" spans="1:7" s="44" customFormat="1" ht="15.75" x14ac:dyDescent="0.25">
      <c r="A1117" s="92" t="s">
        <v>311</v>
      </c>
      <c r="B1117" s="22" t="s">
        <v>285</v>
      </c>
      <c r="C1117" s="22" t="s">
        <v>230</v>
      </c>
      <c r="D1117" s="4" t="s">
        <v>740</v>
      </c>
      <c r="E1117" s="23">
        <v>620</v>
      </c>
      <c r="F1117" s="21">
        <f>SUM(F1118)</f>
        <v>10000</v>
      </c>
      <c r="G1117" s="21"/>
    </row>
    <row r="1118" spans="1:7" s="44" customFormat="1" ht="15.75" x14ac:dyDescent="0.25">
      <c r="A1118" s="92" t="s">
        <v>313</v>
      </c>
      <c r="B1118" s="22" t="s">
        <v>285</v>
      </c>
      <c r="C1118" s="22" t="s">
        <v>230</v>
      </c>
      <c r="D1118" s="4" t="s">
        <v>740</v>
      </c>
      <c r="E1118" s="28">
        <v>622</v>
      </c>
      <c r="F1118" s="60">
        <v>10000</v>
      </c>
      <c r="G1118" s="60"/>
    </row>
    <row r="1119" spans="1:7" s="44" customFormat="1" ht="15.75" x14ac:dyDescent="0.25">
      <c r="A1119" s="92" t="s">
        <v>744</v>
      </c>
      <c r="B1119" s="22" t="s">
        <v>285</v>
      </c>
      <c r="C1119" s="22" t="s">
        <v>230</v>
      </c>
      <c r="D1119" s="4" t="s">
        <v>743</v>
      </c>
      <c r="E1119" s="28"/>
      <c r="F1119" s="21">
        <f>SUM(F1120,)</f>
        <v>10000</v>
      </c>
      <c r="G1119" s="21"/>
    </row>
    <row r="1120" spans="1:7" s="54" customFormat="1" ht="31.5" x14ac:dyDescent="0.25">
      <c r="A1120" s="92" t="s">
        <v>245</v>
      </c>
      <c r="B1120" s="22" t="s">
        <v>285</v>
      </c>
      <c r="C1120" s="22" t="s">
        <v>230</v>
      </c>
      <c r="D1120" s="4" t="s">
        <v>743</v>
      </c>
      <c r="E1120" s="28">
        <v>600</v>
      </c>
      <c r="F1120" s="21">
        <f>SUM(F1121,)</f>
        <v>10000</v>
      </c>
      <c r="G1120" s="21"/>
    </row>
    <row r="1121" spans="1:7" s="44" customFormat="1" ht="15.75" x14ac:dyDescent="0.25">
      <c r="A1121" s="92" t="s">
        <v>311</v>
      </c>
      <c r="B1121" s="22" t="s">
        <v>285</v>
      </c>
      <c r="C1121" s="22" t="s">
        <v>230</v>
      </c>
      <c r="D1121" s="4" t="s">
        <v>743</v>
      </c>
      <c r="E1121" s="23">
        <v>620</v>
      </c>
      <c r="F1121" s="21">
        <f>SUM(F1122)</f>
        <v>10000</v>
      </c>
      <c r="G1121" s="21"/>
    </row>
    <row r="1122" spans="1:7" s="44" customFormat="1" ht="15.75" x14ac:dyDescent="0.25">
      <c r="A1122" s="92" t="s">
        <v>313</v>
      </c>
      <c r="B1122" s="22" t="s">
        <v>285</v>
      </c>
      <c r="C1122" s="22" t="s">
        <v>230</v>
      </c>
      <c r="D1122" s="4" t="s">
        <v>743</v>
      </c>
      <c r="E1122" s="28">
        <v>622</v>
      </c>
      <c r="F1122" s="60">
        <v>10000</v>
      </c>
      <c r="G1122" s="60"/>
    </row>
    <row r="1123" spans="1:7" s="54" customFormat="1" ht="31.5" x14ac:dyDescent="0.25">
      <c r="A1123" s="92" t="s">
        <v>651</v>
      </c>
      <c r="B1123" s="22" t="s">
        <v>285</v>
      </c>
      <c r="C1123" s="22" t="s">
        <v>230</v>
      </c>
      <c r="D1123" s="4" t="s">
        <v>652</v>
      </c>
      <c r="E1123" s="25"/>
      <c r="F1123" s="21">
        <f>SUM(F1124,F1134)</f>
        <v>132535</v>
      </c>
    </row>
    <row r="1124" spans="1:7" s="54" customFormat="1" ht="47.25" x14ac:dyDescent="0.25">
      <c r="A1124" s="92" t="s">
        <v>431</v>
      </c>
      <c r="B1124" s="22" t="s">
        <v>285</v>
      </c>
      <c r="C1124" s="22" t="s">
        <v>230</v>
      </c>
      <c r="D1124" s="4" t="s">
        <v>432</v>
      </c>
      <c r="E1124" s="25"/>
      <c r="F1124" s="21">
        <f>SUM(F1125,F1128,F1131,)</f>
        <v>130599</v>
      </c>
    </row>
    <row r="1125" spans="1:7" s="44" customFormat="1" ht="47.25" x14ac:dyDescent="0.25">
      <c r="A1125" s="119" t="s">
        <v>774</v>
      </c>
      <c r="B1125" s="22" t="s">
        <v>285</v>
      </c>
      <c r="C1125" s="22" t="s">
        <v>230</v>
      </c>
      <c r="D1125" s="4" t="s">
        <v>775</v>
      </c>
      <c r="E1125" s="28"/>
      <c r="F1125" s="21">
        <f t="shared" ref="F1125:F1126" si="34">SUM(F1126)</f>
        <v>50</v>
      </c>
      <c r="G1125" s="21"/>
    </row>
    <row r="1126" spans="1:7" s="44" customFormat="1" ht="31.5" x14ac:dyDescent="0.25">
      <c r="A1126" s="6" t="s">
        <v>404</v>
      </c>
      <c r="B1126" s="22" t="s">
        <v>285</v>
      </c>
      <c r="C1126" s="22" t="s">
        <v>230</v>
      </c>
      <c r="D1126" s="4" t="s">
        <v>775</v>
      </c>
      <c r="E1126" s="28">
        <v>400</v>
      </c>
      <c r="F1126" s="21">
        <f t="shared" si="34"/>
        <v>50</v>
      </c>
      <c r="G1126" s="21"/>
    </row>
    <row r="1127" spans="1:7" s="44" customFormat="1" ht="31.5" x14ac:dyDescent="0.25">
      <c r="A1127" s="5" t="s">
        <v>283</v>
      </c>
      <c r="B1127" s="22" t="s">
        <v>285</v>
      </c>
      <c r="C1127" s="22" t="s">
        <v>230</v>
      </c>
      <c r="D1127" s="4" t="s">
        <v>775</v>
      </c>
      <c r="E1127" s="28">
        <v>414</v>
      </c>
      <c r="F1127" s="29">
        <v>50</v>
      </c>
      <c r="G1127" s="29"/>
    </row>
    <row r="1128" spans="1:7" s="54" customFormat="1" ht="15.75" x14ac:dyDescent="0.25">
      <c r="A1128" s="92" t="s">
        <v>667</v>
      </c>
      <c r="B1128" s="22" t="s">
        <v>285</v>
      </c>
      <c r="C1128" s="22" t="s">
        <v>230</v>
      </c>
      <c r="D1128" s="4" t="s">
        <v>666</v>
      </c>
      <c r="E1128" s="25"/>
      <c r="F1128" s="21">
        <f t="shared" ref="F1128:F1132" si="35">SUM(F1129)</f>
        <v>110480</v>
      </c>
    </row>
    <row r="1129" spans="1:7" s="54" customFormat="1" ht="31.5" x14ac:dyDescent="0.25">
      <c r="A1129" s="88" t="s">
        <v>404</v>
      </c>
      <c r="B1129" s="22" t="s">
        <v>285</v>
      </c>
      <c r="C1129" s="22" t="s">
        <v>230</v>
      </c>
      <c r="D1129" s="4" t="s">
        <v>666</v>
      </c>
      <c r="E1129" s="25">
        <v>400</v>
      </c>
      <c r="F1129" s="21">
        <f t="shared" si="35"/>
        <v>110480</v>
      </c>
    </row>
    <row r="1130" spans="1:7" s="54" customFormat="1" ht="31.5" x14ac:dyDescent="0.25">
      <c r="A1130" s="89" t="s">
        <v>283</v>
      </c>
      <c r="B1130" s="22" t="s">
        <v>285</v>
      </c>
      <c r="C1130" s="22" t="s">
        <v>230</v>
      </c>
      <c r="D1130" s="4" t="s">
        <v>666</v>
      </c>
      <c r="E1130" s="25">
        <v>414</v>
      </c>
      <c r="F1130" s="21">
        <v>110480</v>
      </c>
    </row>
    <row r="1131" spans="1:7" s="54" customFormat="1" ht="15.75" x14ac:dyDescent="0.25">
      <c r="A1131" s="119" t="s">
        <v>824</v>
      </c>
      <c r="B1131" s="22" t="s">
        <v>285</v>
      </c>
      <c r="C1131" s="22" t="s">
        <v>230</v>
      </c>
      <c r="D1131" s="4" t="s">
        <v>668</v>
      </c>
      <c r="E1131" s="25"/>
      <c r="F1131" s="21">
        <f t="shared" si="35"/>
        <v>20069</v>
      </c>
    </row>
    <row r="1132" spans="1:7" s="54" customFormat="1" ht="31.5" x14ac:dyDescent="0.25">
      <c r="A1132" s="88" t="s">
        <v>404</v>
      </c>
      <c r="B1132" s="22" t="s">
        <v>285</v>
      </c>
      <c r="C1132" s="22" t="s">
        <v>230</v>
      </c>
      <c r="D1132" s="4" t="s">
        <v>668</v>
      </c>
      <c r="E1132" s="25">
        <v>400</v>
      </c>
      <c r="F1132" s="21">
        <f t="shared" si="35"/>
        <v>20069</v>
      </c>
    </row>
    <row r="1133" spans="1:7" s="54" customFormat="1" ht="31.5" x14ac:dyDescent="0.25">
      <c r="A1133" s="89" t="s">
        <v>283</v>
      </c>
      <c r="B1133" s="22" t="s">
        <v>285</v>
      </c>
      <c r="C1133" s="22" t="s">
        <v>230</v>
      </c>
      <c r="D1133" s="4" t="s">
        <v>668</v>
      </c>
      <c r="E1133" s="25">
        <v>414</v>
      </c>
      <c r="F1133" s="21">
        <v>20069</v>
      </c>
    </row>
    <row r="1134" spans="1:7" s="54" customFormat="1" ht="47.25" x14ac:dyDescent="0.25">
      <c r="A1134" s="92" t="s">
        <v>673</v>
      </c>
      <c r="B1134" s="22" t="s">
        <v>285</v>
      </c>
      <c r="C1134" s="22" t="s">
        <v>230</v>
      </c>
      <c r="D1134" s="4" t="s">
        <v>671</v>
      </c>
      <c r="E1134" s="25"/>
      <c r="F1134" s="21">
        <f>SUM(F1135)</f>
        <v>1936</v>
      </c>
    </row>
    <row r="1135" spans="1:7" s="54" customFormat="1" ht="47.25" x14ac:dyDescent="0.25">
      <c r="A1135" s="92" t="s">
        <v>674</v>
      </c>
      <c r="B1135" s="22" t="s">
        <v>285</v>
      </c>
      <c r="C1135" s="22" t="s">
        <v>230</v>
      </c>
      <c r="D1135" s="4" t="s">
        <v>672</v>
      </c>
      <c r="E1135" s="25"/>
      <c r="F1135" s="21">
        <f>SUM(F1136)</f>
        <v>1936</v>
      </c>
    </row>
    <row r="1136" spans="1:7" s="54" customFormat="1" ht="31.5" x14ac:dyDescent="0.25">
      <c r="A1136" s="92" t="s">
        <v>245</v>
      </c>
      <c r="B1136" s="22" t="s">
        <v>285</v>
      </c>
      <c r="C1136" s="22" t="s">
        <v>230</v>
      </c>
      <c r="D1136" s="4" t="s">
        <v>672</v>
      </c>
      <c r="E1136" s="28">
        <v>600</v>
      </c>
      <c r="F1136" s="21">
        <f>SUM(F1137,F1139)</f>
        <v>1936</v>
      </c>
    </row>
    <row r="1137" spans="1:7" s="54" customFormat="1" ht="15.75" x14ac:dyDescent="0.25">
      <c r="A1137" s="92" t="s">
        <v>246</v>
      </c>
      <c r="B1137" s="22" t="s">
        <v>285</v>
      </c>
      <c r="C1137" s="22" t="s">
        <v>230</v>
      </c>
      <c r="D1137" s="4" t="s">
        <v>672</v>
      </c>
      <c r="E1137" s="28">
        <v>610</v>
      </c>
      <c r="F1137" s="21">
        <f>SUM(F1138,)</f>
        <v>900</v>
      </c>
    </row>
    <row r="1138" spans="1:7" s="54" customFormat="1" ht="15.75" x14ac:dyDescent="0.25">
      <c r="A1138" s="92" t="s">
        <v>250</v>
      </c>
      <c r="B1138" s="22" t="s">
        <v>285</v>
      </c>
      <c r="C1138" s="22" t="s">
        <v>230</v>
      </c>
      <c r="D1138" s="4" t="s">
        <v>672</v>
      </c>
      <c r="E1138" s="23">
        <v>612</v>
      </c>
      <c r="F1138" s="21">
        <v>900</v>
      </c>
    </row>
    <row r="1139" spans="1:7" s="44" customFormat="1" ht="15.75" x14ac:dyDescent="0.25">
      <c r="A1139" s="92" t="s">
        <v>311</v>
      </c>
      <c r="B1139" s="22" t="s">
        <v>285</v>
      </c>
      <c r="C1139" s="22" t="s">
        <v>230</v>
      </c>
      <c r="D1139" s="4" t="s">
        <v>672</v>
      </c>
      <c r="E1139" s="23">
        <v>620</v>
      </c>
      <c r="F1139" s="21">
        <f>SUM(F1140)</f>
        <v>1036</v>
      </c>
    </row>
    <row r="1140" spans="1:7" s="44" customFormat="1" ht="15.75" x14ac:dyDescent="0.25">
      <c r="A1140" s="92" t="s">
        <v>313</v>
      </c>
      <c r="B1140" s="22" t="s">
        <v>285</v>
      </c>
      <c r="C1140" s="22" t="s">
        <v>230</v>
      </c>
      <c r="D1140" s="4" t="s">
        <v>672</v>
      </c>
      <c r="E1140" s="28">
        <v>622</v>
      </c>
      <c r="F1140" s="60">
        <v>1036</v>
      </c>
    </row>
    <row r="1141" spans="1:7" s="54" customFormat="1" ht="15.75" x14ac:dyDescent="0.25">
      <c r="A1141" s="87" t="s">
        <v>433</v>
      </c>
      <c r="B1141" s="22" t="s">
        <v>285</v>
      </c>
      <c r="C1141" s="22" t="s">
        <v>230</v>
      </c>
      <c r="D1141" s="4" t="s">
        <v>434</v>
      </c>
      <c r="E1141" s="25"/>
      <c r="F1141" s="59">
        <f>SUM(F1142)</f>
        <v>3346</v>
      </c>
      <c r="G1141" s="59"/>
    </row>
    <row r="1142" spans="1:7" s="54" customFormat="1" ht="31.5" x14ac:dyDescent="0.25">
      <c r="A1142" s="87" t="s">
        <v>685</v>
      </c>
      <c r="B1142" s="22" t="s">
        <v>285</v>
      </c>
      <c r="C1142" s="22" t="s">
        <v>230</v>
      </c>
      <c r="D1142" s="4" t="s">
        <v>686</v>
      </c>
      <c r="E1142" s="25"/>
      <c r="F1142" s="59">
        <f>SUM(F1143,F1149,)</f>
        <v>3346</v>
      </c>
      <c r="G1142" s="59"/>
    </row>
    <row r="1143" spans="1:7" s="54" customFormat="1" ht="31.5" x14ac:dyDescent="0.25">
      <c r="A1143" s="92" t="s">
        <v>690</v>
      </c>
      <c r="B1143" s="22" t="s">
        <v>285</v>
      </c>
      <c r="C1143" s="22" t="s">
        <v>230</v>
      </c>
      <c r="D1143" s="4" t="s">
        <v>689</v>
      </c>
      <c r="E1143" s="23"/>
      <c r="F1143" s="21">
        <f>SUM(F1144)</f>
        <v>2479</v>
      </c>
      <c r="G1143" s="21"/>
    </row>
    <row r="1144" spans="1:7" s="54" customFormat="1" ht="31.5" x14ac:dyDescent="0.25">
      <c r="A1144" s="92" t="s">
        <v>245</v>
      </c>
      <c r="B1144" s="22" t="s">
        <v>285</v>
      </c>
      <c r="C1144" s="22" t="s">
        <v>230</v>
      </c>
      <c r="D1144" s="4" t="s">
        <v>689</v>
      </c>
      <c r="E1144" s="28">
        <v>600</v>
      </c>
      <c r="F1144" s="21">
        <f>SUM(F1145,F1147)</f>
        <v>2479</v>
      </c>
      <c r="G1144" s="21"/>
    </row>
    <row r="1145" spans="1:7" s="54" customFormat="1" ht="15.75" x14ac:dyDescent="0.25">
      <c r="A1145" s="92" t="s">
        <v>246</v>
      </c>
      <c r="B1145" s="22" t="s">
        <v>285</v>
      </c>
      <c r="C1145" s="22" t="s">
        <v>230</v>
      </c>
      <c r="D1145" s="4" t="s">
        <v>689</v>
      </c>
      <c r="E1145" s="28">
        <v>610</v>
      </c>
      <c r="F1145" s="21">
        <f>SUM(F1146)</f>
        <v>1119.7</v>
      </c>
      <c r="G1145" s="21"/>
    </row>
    <row r="1146" spans="1:7" s="54" customFormat="1" ht="47.25" x14ac:dyDescent="0.25">
      <c r="A1146" s="92" t="s">
        <v>247</v>
      </c>
      <c r="B1146" s="22" t="s">
        <v>285</v>
      </c>
      <c r="C1146" s="22" t="s">
        <v>230</v>
      </c>
      <c r="D1146" s="4" t="s">
        <v>689</v>
      </c>
      <c r="E1146" s="23">
        <v>611</v>
      </c>
      <c r="F1146" s="21">
        <v>1119.7</v>
      </c>
      <c r="G1146" s="21"/>
    </row>
    <row r="1147" spans="1:7" s="54" customFormat="1" ht="15.75" x14ac:dyDescent="0.25">
      <c r="A1147" s="98" t="s">
        <v>311</v>
      </c>
      <c r="B1147" s="22" t="s">
        <v>285</v>
      </c>
      <c r="C1147" s="22" t="s">
        <v>230</v>
      </c>
      <c r="D1147" s="4" t="s">
        <v>689</v>
      </c>
      <c r="E1147" s="25">
        <v>620</v>
      </c>
      <c r="F1147" s="21">
        <f>SUM(F1148)</f>
        <v>1359.3</v>
      </c>
      <c r="G1147" s="21"/>
    </row>
    <row r="1148" spans="1:7" s="54" customFormat="1" ht="47.25" x14ac:dyDescent="0.25">
      <c r="A1148" s="98" t="s">
        <v>312</v>
      </c>
      <c r="B1148" s="22" t="s">
        <v>285</v>
      </c>
      <c r="C1148" s="22" t="s">
        <v>230</v>
      </c>
      <c r="D1148" s="4" t="s">
        <v>689</v>
      </c>
      <c r="E1148" s="25">
        <v>621</v>
      </c>
      <c r="F1148" s="21">
        <v>1359.3</v>
      </c>
      <c r="G1148" s="21"/>
    </row>
    <row r="1149" spans="1:7" s="54" customFormat="1" ht="31.5" x14ac:dyDescent="0.25">
      <c r="A1149" s="92" t="s">
        <v>687</v>
      </c>
      <c r="B1149" s="22" t="s">
        <v>285</v>
      </c>
      <c r="C1149" s="22" t="s">
        <v>230</v>
      </c>
      <c r="D1149" s="4" t="s">
        <v>688</v>
      </c>
      <c r="E1149" s="23"/>
      <c r="F1149" s="21">
        <f>SUM(F1150)</f>
        <v>867</v>
      </c>
      <c r="G1149" s="21"/>
    </row>
    <row r="1150" spans="1:7" s="54" customFormat="1" ht="31.5" x14ac:dyDescent="0.25">
      <c r="A1150" s="92" t="s">
        <v>245</v>
      </c>
      <c r="B1150" s="22" t="s">
        <v>285</v>
      </c>
      <c r="C1150" s="22" t="s">
        <v>230</v>
      </c>
      <c r="D1150" s="4" t="s">
        <v>688</v>
      </c>
      <c r="E1150" s="28">
        <v>600</v>
      </c>
      <c r="F1150" s="21">
        <f>SUM(F1151,F1153)</f>
        <v>867</v>
      </c>
      <c r="G1150" s="21"/>
    </row>
    <row r="1151" spans="1:7" s="54" customFormat="1" ht="15.75" x14ac:dyDescent="0.25">
      <c r="A1151" s="92" t="s">
        <v>246</v>
      </c>
      <c r="B1151" s="22" t="s">
        <v>285</v>
      </c>
      <c r="C1151" s="22" t="s">
        <v>230</v>
      </c>
      <c r="D1151" s="4" t="s">
        <v>688</v>
      </c>
      <c r="E1151" s="28">
        <v>610</v>
      </c>
      <c r="F1151" s="21">
        <f>SUM(F1152)</f>
        <v>391.6</v>
      </c>
      <c r="G1151" s="21"/>
    </row>
    <row r="1152" spans="1:7" s="54" customFormat="1" ht="47.25" x14ac:dyDescent="0.25">
      <c r="A1152" s="92" t="s">
        <v>247</v>
      </c>
      <c r="B1152" s="22" t="s">
        <v>285</v>
      </c>
      <c r="C1152" s="22" t="s">
        <v>230</v>
      </c>
      <c r="D1152" s="4" t="s">
        <v>688</v>
      </c>
      <c r="E1152" s="23">
        <v>611</v>
      </c>
      <c r="F1152" s="21">
        <v>391.6</v>
      </c>
      <c r="G1152" s="21"/>
    </row>
    <row r="1153" spans="1:7" s="54" customFormat="1" ht="15.75" x14ac:dyDescent="0.25">
      <c r="A1153" s="98" t="s">
        <v>311</v>
      </c>
      <c r="B1153" s="22" t="s">
        <v>285</v>
      </c>
      <c r="C1153" s="22" t="s">
        <v>230</v>
      </c>
      <c r="D1153" s="4" t="s">
        <v>688</v>
      </c>
      <c r="E1153" s="25">
        <v>620</v>
      </c>
      <c r="F1153" s="21">
        <f>SUM(F1154)</f>
        <v>475.4</v>
      </c>
      <c r="G1153" s="21"/>
    </row>
    <row r="1154" spans="1:7" s="54" customFormat="1" ht="47.25" x14ac:dyDescent="0.25">
      <c r="A1154" s="98" t="s">
        <v>312</v>
      </c>
      <c r="B1154" s="22" t="s">
        <v>285</v>
      </c>
      <c r="C1154" s="22" t="s">
        <v>230</v>
      </c>
      <c r="D1154" s="4" t="s">
        <v>688</v>
      </c>
      <c r="E1154" s="25">
        <v>621</v>
      </c>
      <c r="F1154" s="21">
        <v>475.4</v>
      </c>
      <c r="G1154" s="21"/>
    </row>
    <row r="1155" spans="1:7" s="54" customFormat="1" ht="31.5" x14ac:dyDescent="0.25">
      <c r="A1155" s="87" t="s">
        <v>339</v>
      </c>
      <c r="B1155" s="22" t="s">
        <v>285</v>
      </c>
      <c r="C1155" s="22" t="s">
        <v>230</v>
      </c>
      <c r="D1155" s="4" t="s">
        <v>52</v>
      </c>
      <c r="E1155" s="25"/>
      <c r="F1155" s="21">
        <f>SUM(F1156)</f>
        <v>150</v>
      </c>
      <c r="G1155" s="21"/>
    </row>
    <row r="1156" spans="1:7" s="54" customFormat="1" ht="15.75" x14ac:dyDescent="0.25">
      <c r="A1156" s="87" t="s">
        <v>5</v>
      </c>
      <c r="B1156" s="22" t="s">
        <v>285</v>
      </c>
      <c r="C1156" s="22" t="s">
        <v>230</v>
      </c>
      <c r="D1156" s="53" t="s">
        <v>55</v>
      </c>
      <c r="E1156" s="28"/>
      <c r="F1156" s="21">
        <f t="shared" ref="F1156:F1160" si="36">SUM(F1157,)</f>
        <v>150</v>
      </c>
      <c r="G1156" s="21"/>
    </row>
    <row r="1157" spans="1:7" s="54" customFormat="1" ht="63" x14ac:dyDescent="0.25">
      <c r="A1157" s="98" t="s">
        <v>585</v>
      </c>
      <c r="B1157" s="22" t="s">
        <v>285</v>
      </c>
      <c r="C1157" s="22" t="s">
        <v>230</v>
      </c>
      <c r="D1157" s="53" t="s">
        <v>104</v>
      </c>
      <c r="E1157" s="28"/>
      <c r="F1157" s="21">
        <f t="shared" si="36"/>
        <v>150</v>
      </c>
      <c r="G1157" s="21"/>
    </row>
    <row r="1158" spans="1:7" s="54" customFormat="1" ht="31.5" x14ac:dyDescent="0.25">
      <c r="A1158" s="88" t="s">
        <v>675</v>
      </c>
      <c r="B1158" s="22" t="s">
        <v>285</v>
      </c>
      <c r="C1158" s="22" t="s">
        <v>230</v>
      </c>
      <c r="D1158" s="53" t="s">
        <v>676</v>
      </c>
      <c r="E1158" s="25"/>
      <c r="F1158" s="21">
        <f t="shared" si="36"/>
        <v>150</v>
      </c>
      <c r="G1158" s="21"/>
    </row>
    <row r="1159" spans="1:7" s="54" customFormat="1" ht="31.5" x14ac:dyDescent="0.25">
      <c r="A1159" s="92" t="s">
        <v>245</v>
      </c>
      <c r="B1159" s="22" t="s">
        <v>285</v>
      </c>
      <c r="C1159" s="22" t="s">
        <v>230</v>
      </c>
      <c r="D1159" s="53" t="s">
        <v>676</v>
      </c>
      <c r="E1159" s="7">
        <v>600</v>
      </c>
      <c r="F1159" s="21">
        <f t="shared" si="36"/>
        <v>150</v>
      </c>
      <c r="G1159" s="21"/>
    </row>
    <row r="1160" spans="1:7" s="54" customFormat="1" ht="15.75" x14ac:dyDescent="0.25">
      <c r="A1160" s="92" t="s">
        <v>246</v>
      </c>
      <c r="B1160" s="22" t="s">
        <v>285</v>
      </c>
      <c r="C1160" s="22" t="s">
        <v>230</v>
      </c>
      <c r="D1160" s="53" t="s">
        <v>676</v>
      </c>
      <c r="E1160" s="28">
        <v>610</v>
      </c>
      <c r="F1160" s="21">
        <f t="shared" si="36"/>
        <v>150</v>
      </c>
      <c r="G1160" s="21"/>
    </row>
    <row r="1161" spans="1:7" s="54" customFormat="1" ht="15.75" x14ac:dyDescent="0.25">
      <c r="A1161" s="92" t="s">
        <v>250</v>
      </c>
      <c r="B1161" s="22" t="s">
        <v>285</v>
      </c>
      <c r="C1161" s="22" t="s">
        <v>230</v>
      </c>
      <c r="D1161" s="53" t="s">
        <v>676</v>
      </c>
      <c r="E1161" s="28">
        <v>612</v>
      </c>
      <c r="F1161" s="21">
        <v>150</v>
      </c>
      <c r="G1161" s="21"/>
    </row>
    <row r="1162" spans="1:7" s="54" customFormat="1" ht="15.75" x14ac:dyDescent="0.25">
      <c r="A1162" s="88" t="s">
        <v>315</v>
      </c>
      <c r="B1162" s="22" t="s">
        <v>285</v>
      </c>
      <c r="C1162" s="22" t="s">
        <v>236</v>
      </c>
      <c r="D1162" s="10"/>
      <c r="E1162" s="25"/>
      <c r="F1162" s="21">
        <f>SUM(F1163,F1177)</f>
        <v>4526.7999999999993</v>
      </c>
    </row>
    <row r="1163" spans="1:7" s="54" customFormat="1" ht="31.5" x14ac:dyDescent="0.25">
      <c r="A1163" s="87" t="s">
        <v>336</v>
      </c>
      <c r="B1163" s="22" t="s">
        <v>285</v>
      </c>
      <c r="C1163" s="22" t="s">
        <v>236</v>
      </c>
      <c r="D1163" s="4" t="s">
        <v>41</v>
      </c>
      <c r="E1163" s="25"/>
      <c r="F1163" s="21">
        <f>SUM(F1164)</f>
        <v>4506.7999999999993</v>
      </c>
    </row>
    <row r="1164" spans="1:7" s="54" customFormat="1" ht="15.75" x14ac:dyDescent="0.25">
      <c r="A1164" s="87" t="s">
        <v>433</v>
      </c>
      <c r="B1164" s="22" t="s">
        <v>285</v>
      </c>
      <c r="C1164" s="22" t="s">
        <v>236</v>
      </c>
      <c r="D1164" s="4" t="s">
        <v>434</v>
      </c>
      <c r="E1164" s="25"/>
      <c r="F1164" s="21">
        <f>SUM(F1165,F1173)</f>
        <v>4506.7999999999993</v>
      </c>
    </row>
    <row r="1165" spans="1:7" s="54" customFormat="1" ht="47.25" x14ac:dyDescent="0.25">
      <c r="A1165" s="88" t="s">
        <v>519</v>
      </c>
      <c r="B1165" s="22" t="s">
        <v>285</v>
      </c>
      <c r="C1165" s="22" t="s">
        <v>236</v>
      </c>
      <c r="D1165" s="4" t="s">
        <v>435</v>
      </c>
      <c r="E1165" s="25"/>
      <c r="F1165" s="21">
        <f>SUM(F1166)</f>
        <v>4266.3999999999996</v>
      </c>
    </row>
    <row r="1166" spans="1:7" s="54" customFormat="1" ht="15.75" x14ac:dyDescent="0.25">
      <c r="A1166" s="87" t="s">
        <v>10</v>
      </c>
      <c r="B1166" s="22" t="s">
        <v>285</v>
      </c>
      <c r="C1166" s="22" t="s">
        <v>236</v>
      </c>
      <c r="D1166" s="4" t="s">
        <v>436</v>
      </c>
      <c r="E1166" s="25"/>
      <c r="F1166" s="21">
        <f>SUM(F1167,F1169,F1171)</f>
        <v>4266.3999999999996</v>
      </c>
    </row>
    <row r="1167" spans="1:7" s="54" customFormat="1" ht="63" x14ac:dyDescent="0.25">
      <c r="A1167" s="89" t="s">
        <v>233</v>
      </c>
      <c r="B1167" s="22" t="s">
        <v>285</v>
      </c>
      <c r="C1167" s="22" t="s">
        <v>236</v>
      </c>
      <c r="D1167" s="4" t="s">
        <v>436</v>
      </c>
      <c r="E1167" s="28">
        <v>100</v>
      </c>
      <c r="F1167" s="21">
        <f>SUM(F1168)</f>
        <v>4101.8999999999996</v>
      </c>
    </row>
    <row r="1168" spans="1:7" s="54" customFormat="1" ht="31.5" x14ac:dyDescent="0.25">
      <c r="A1168" s="92" t="s">
        <v>234</v>
      </c>
      <c r="B1168" s="22" t="s">
        <v>285</v>
      </c>
      <c r="C1168" s="22" t="s">
        <v>236</v>
      </c>
      <c r="D1168" s="4" t="s">
        <v>436</v>
      </c>
      <c r="E1168" s="28">
        <v>120</v>
      </c>
      <c r="F1168" s="21">
        <v>4101.8999999999996</v>
      </c>
    </row>
    <row r="1169" spans="1:7" s="54" customFormat="1" ht="31.5" x14ac:dyDescent="0.25">
      <c r="A1169" s="88" t="s">
        <v>330</v>
      </c>
      <c r="B1169" s="22" t="s">
        <v>285</v>
      </c>
      <c r="C1169" s="22" t="s">
        <v>236</v>
      </c>
      <c r="D1169" s="4" t="s">
        <v>436</v>
      </c>
      <c r="E1169" s="28">
        <v>200</v>
      </c>
      <c r="F1169" s="21">
        <f>SUM(F1170)</f>
        <v>158.5</v>
      </c>
    </row>
    <row r="1170" spans="1:7" s="54" customFormat="1" ht="31.5" x14ac:dyDescent="0.25">
      <c r="A1170" s="92" t="s">
        <v>237</v>
      </c>
      <c r="B1170" s="22" t="s">
        <v>285</v>
      </c>
      <c r="C1170" s="22" t="s">
        <v>236</v>
      </c>
      <c r="D1170" s="4" t="s">
        <v>436</v>
      </c>
      <c r="E1170" s="28">
        <v>240</v>
      </c>
      <c r="F1170" s="21">
        <v>158.5</v>
      </c>
    </row>
    <row r="1171" spans="1:7" s="54" customFormat="1" ht="15.75" x14ac:dyDescent="0.25">
      <c r="A1171" s="97" t="s">
        <v>238</v>
      </c>
      <c r="B1171" s="22" t="s">
        <v>285</v>
      </c>
      <c r="C1171" s="22" t="s">
        <v>236</v>
      </c>
      <c r="D1171" s="4" t="s">
        <v>436</v>
      </c>
      <c r="E1171" s="28">
        <v>800</v>
      </c>
      <c r="F1171" s="21">
        <f>SUM(F1172)</f>
        <v>6</v>
      </c>
    </row>
    <row r="1172" spans="1:7" s="54" customFormat="1" ht="15.75" x14ac:dyDescent="0.25">
      <c r="A1172" s="97" t="s">
        <v>239</v>
      </c>
      <c r="B1172" s="22" t="s">
        <v>285</v>
      </c>
      <c r="C1172" s="22" t="s">
        <v>236</v>
      </c>
      <c r="D1172" s="4" t="s">
        <v>436</v>
      </c>
      <c r="E1172" s="28">
        <v>850</v>
      </c>
      <c r="F1172" s="21">
        <v>6</v>
      </c>
    </row>
    <row r="1173" spans="1:7" s="54" customFormat="1" ht="31.5" x14ac:dyDescent="0.25">
      <c r="A1173" s="97" t="s">
        <v>521</v>
      </c>
      <c r="B1173" s="22" t="s">
        <v>285</v>
      </c>
      <c r="C1173" s="22" t="s">
        <v>236</v>
      </c>
      <c r="D1173" s="4" t="s">
        <v>522</v>
      </c>
      <c r="E1173" s="28"/>
      <c r="F1173" s="21">
        <f>SUM(F1174)</f>
        <v>240.4</v>
      </c>
    </row>
    <row r="1174" spans="1:7" s="54" customFormat="1" ht="15.75" x14ac:dyDescent="0.25">
      <c r="A1174" s="97" t="s">
        <v>520</v>
      </c>
      <c r="B1174" s="22" t="s">
        <v>285</v>
      </c>
      <c r="C1174" s="22" t="s">
        <v>236</v>
      </c>
      <c r="D1174" s="4" t="s">
        <v>523</v>
      </c>
      <c r="E1174" s="28"/>
      <c r="F1174" s="21">
        <f>SUM(F1175)</f>
        <v>240.4</v>
      </c>
    </row>
    <row r="1175" spans="1:7" s="54" customFormat="1" ht="31.5" x14ac:dyDescent="0.25">
      <c r="A1175" s="88" t="s">
        <v>330</v>
      </c>
      <c r="B1175" s="22" t="s">
        <v>285</v>
      </c>
      <c r="C1175" s="22" t="s">
        <v>236</v>
      </c>
      <c r="D1175" s="4" t="s">
        <v>523</v>
      </c>
      <c r="E1175" s="28">
        <v>200</v>
      </c>
      <c r="F1175" s="21">
        <f>SUM(F1176)</f>
        <v>240.4</v>
      </c>
    </row>
    <row r="1176" spans="1:7" s="54" customFormat="1" ht="31.5" x14ac:dyDescent="0.25">
      <c r="A1176" s="92" t="s">
        <v>237</v>
      </c>
      <c r="B1176" s="22" t="s">
        <v>285</v>
      </c>
      <c r="C1176" s="22" t="s">
        <v>236</v>
      </c>
      <c r="D1176" s="4" t="s">
        <v>523</v>
      </c>
      <c r="E1176" s="28">
        <v>240</v>
      </c>
      <c r="F1176" s="21">
        <v>240.4</v>
      </c>
    </row>
    <row r="1177" spans="1:7" s="54" customFormat="1" ht="47.25" x14ac:dyDescent="0.25">
      <c r="A1177" s="87" t="s">
        <v>607</v>
      </c>
      <c r="B1177" s="22" t="s">
        <v>285</v>
      </c>
      <c r="C1177" s="22" t="s">
        <v>236</v>
      </c>
      <c r="D1177" s="4" t="s">
        <v>42</v>
      </c>
      <c r="E1177" s="8"/>
      <c r="F1177" s="21">
        <f>SUM(F1178)</f>
        <v>20</v>
      </c>
    </row>
    <row r="1178" spans="1:7" s="54" customFormat="1" ht="31.5" x14ac:dyDescent="0.25">
      <c r="A1178" s="87" t="s">
        <v>627</v>
      </c>
      <c r="B1178" s="22" t="s">
        <v>285</v>
      </c>
      <c r="C1178" s="22" t="s">
        <v>236</v>
      </c>
      <c r="D1178" s="53" t="s">
        <v>44</v>
      </c>
      <c r="E1178" s="27"/>
      <c r="F1178" s="21">
        <f>SUM(F1179)</f>
        <v>20</v>
      </c>
    </row>
    <row r="1179" spans="1:7" s="54" customFormat="1" ht="31.5" x14ac:dyDescent="0.25">
      <c r="A1179" s="90" t="s">
        <v>628</v>
      </c>
      <c r="B1179" s="22" t="s">
        <v>285</v>
      </c>
      <c r="C1179" s="22" t="s">
        <v>236</v>
      </c>
      <c r="D1179" s="53" t="s">
        <v>629</v>
      </c>
      <c r="E1179" s="27"/>
      <c r="F1179" s="21">
        <f>SUM(F1180)</f>
        <v>20</v>
      </c>
    </row>
    <row r="1180" spans="1:7" s="54" customFormat="1" ht="31.5" x14ac:dyDescent="0.25">
      <c r="A1180" s="87" t="s">
        <v>630</v>
      </c>
      <c r="B1180" s="22" t="s">
        <v>285</v>
      </c>
      <c r="C1180" s="22" t="s">
        <v>236</v>
      </c>
      <c r="D1180" s="53" t="s">
        <v>631</v>
      </c>
      <c r="E1180" s="3"/>
      <c r="F1180" s="21">
        <f>SUM(F1181)</f>
        <v>20</v>
      </c>
    </row>
    <row r="1181" spans="1:7" s="54" customFormat="1" ht="31.5" x14ac:dyDescent="0.25">
      <c r="A1181" s="88" t="s">
        <v>330</v>
      </c>
      <c r="B1181" s="22" t="s">
        <v>285</v>
      </c>
      <c r="C1181" s="22" t="s">
        <v>236</v>
      </c>
      <c r="D1181" s="53" t="s">
        <v>631</v>
      </c>
      <c r="E1181" s="25">
        <v>200</v>
      </c>
      <c r="F1181" s="21">
        <f>SUM(F1182)</f>
        <v>20</v>
      </c>
    </row>
    <row r="1182" spans="1:7" s="54" customFormat="1" ht="31.5" x14ac:dyDescent="0.25">
      <c r="A1182" s="88" t="s">
        <v>237</v>
      </c>
      <c r="B1182" s="22" t="s">
        <v>285</v>
      </c>
      <c r="C1182" s="22" t="s">
        <v>236</v>
      </c>
      <c r="D1182" s="53" t="s">
        <v>631</v>
      </c>
      <c r="E1182" s="25">
        <v>240</v>
      </c>
      <c r="F1182" s="21">
        <v>20</v>
      </c>
    </row>
    <row r="1183" spans="1:7" s="54" customFormat="1" ht="15.75" x14ac:dyDescent="0.25">
      <c r="A1183" s="88"/>
      <c r="B1183" s="22"/>
      <c r="C1183" s="22"/>
      <c r="D1183" s="53"/>
      <c r="E1183" s="25"/>
      <c r="F1183" s="21"/>
    </row>
    <row r="1184" spans="1:7" ht="15.75" x14ac:dyDescent="0.25">
      <c r="A1184" s="110" t="s">
        <v>287</v>
      </c>
      <c r="B1184" s="72" t="s">
        <v>263</v>
      </c>
      <c r="C1184" s="75"/>
      <c r="D1184" s="76"/>
      <c r="E1184" s="77"/>
      <c r="F1184" s="68">
        <f t="shared" ref="F1184:F1190" si="37">SUM(F1185)</f>
        <v>12477</v>
      </c>
      <c r="G1184" s="36"/>
    </row>
    <row r="1185" spans="1:7" ht="15.75" x14ac:dyDescent="0.25">
      <c r="A1185" s="89" t="s">
        <v>288</v>
      </c>
      <c r="B1185" s="25" t="s">
        <v>263</v>
      </c>
      <c r="C1185" s="25" t="s">
        <v>263</v>
      </c>
      <c r="D1185" s="10"/>
      <c r="E1185" s="28"/>
      <c r="F1185" s="21">
        <f t="shared" si="37"/>
        <v>12477</v>
      </c>
      <c r="G1185" s="36"/>
    </row>
    <row r="1186" spans="1:7" ht="31.5" x14ac:dyDescent="0.25">
      <c r="A1186" s="87" t="s">
        <v>339</v>
      </c>
      <c r="B1186" s="25" t="s">
        <v>263</v>
      </c>
      <c r="C1186" s="25" t="s">
        <v>263</v>
      </c>
      <c r="D1186" s="4" t="s">
        <v>52</v>
      </c>
      <c r="E1186" s="28"/>
      <c r="F1186" s="21">
        <f t="shared" si="37"/>
        <v>12477</v>
      </c>
      <c r="G1186" s="36"/>
    </row>
    <row r="1187" spans="1:7" ht="31.5" x14ac:dyDescent="0.25">
      <c r="A1187" s="87" t="s">
        <v>25</v>
      </c>
      <c r="B1187" s="25" t="s">
        <v>263</v>
      </c>
      <c r="C1187" s="25" t="s">
        <v>263</v>
      </c>
      <c r="D1187" s="2" t="s">
        <v>57</v>
      </c>
      <c r="E1187" s="28"/>
      <c r="F1187" s="21">
        <f>SUM(F1188,)</f>
        <v>12477</v>
      </c>
      <c r="G1187" s="36"/>
    </row>
    <row r="1188" spans="1:7" ht="31.5" x14ac:dyDescent="0.25">
      <c r="A1188" s="87" t="s">
        <v>107</v>
      </c>
      <c r="B1188" s="25" t="s">
        <v>263</v>
      </c>
      <c r="C1188" s="25" t="s">
        <v>263</v>
      </c>
      <c r="D1188" s="2" t="s">
        <v>108</v>
      </c>
      <c r="E1188" s="28"/>
      <c r="F1188" s="21">
        <f t="shared" si="37"/>
        <v>12477</v>
      </c>
      <c r="G1188" s="36"/>
    </row>
    <row r="1189" spans="1:7" ht="31.5" x14ac:dyDescent="0.25">
      <c r="A1189" s="88" t="s">
        <v>106</v>
      </c>
      <c r="B1189" s="25" t="s">
        <v>263</v>
      </c>
      <c r="C1189" s="25" t="s">
        <v>263</v>
      </c>
      <c r="D1189" s="2" t="s">
        <v>203</v>
      </c>
      <c r="E1189" s="28"/>
      <c r="F1189" s="21">
        <f t="shared" si="37"/>
        <v>12477</v>
      </c>
      <c r="G1189" s="36"/>
    </row>
    <row r="1190" spans="1:7" ht="31.5" x14ac:dyDescent="0.25">
      <c r="A1190" s="88" t="s">
        <v>330</v>
      </c>
      <c r="B1190" s="25" t="s">
        <v>263</v>
      </c>
      <c r="C1190" s="25" t="s">
        <v>263</v>
      </c>
      <c r="D1190" s="2" t="s">
        <v>203</v>
      </c>
      <c r="E1190" s="28">
        <v>200</v>
      </c>
      <c r="F1190" s="21">
        <f t="shared" si="37"/>
        <v>12477</v>
      </c>
      <c r="G1190" s="36"/>
    </row>
    <row r="1191" spans="1:7" ht="31.5" x14ac:dyDescent="0.25">
      <c r="A1191" s="92" t="s">
        <v>237</v>
      </c>
      <c r="B1191" s="25" t="s">
        <v>263</v>
      </c>
      <c r="C1191" s="25" t="s">
        <v>263</v>
      </c>
      <c r="D1191" s="4" t="s">
        <v>203</v>
      </c>
      <c r="E1191" s="28">
        <v>240</v>
      </c>
      <c r="F1191" s="21">
        <v>12477</v>
      </c>
      <c r="G1191" s="36"/>
    </row>
    <row r="1192" spans="1:7" ht="15.75" x14ac:dyDescent="0.25">
      <c r="A1192" s="87" t="s">
        <v>240</v>
      </c>
      <c r="B1192" s="25" t="s">
        <v>263</v>
      </c>
      <c r="C1192" s="25" t="s">
        <v>263</v>
      </c>
      <c r="D1192" s="2" t="s">
        <v>203</v>
      </c>
      <c r="E1192" s="28">
        <v>240</v>
      </c>
      <c r="F1192" s="21">
        <v>12477</v>
      </c>
      <c r="G1192" s="36"/>
    </row>
    <row r="1193" spans="1:7" s="54" customFormat="1" ht="15.75" x14ac:dyDescent="0.25">
      <c r="A1193" s="87"/>
      <c r="B1193" s="25"/>
      <c r="C1193" s="25"/>
      <c r="D1193" s="53"/>
      <c r="E1193" s="28"/>
      <c r="F1193" s="21"/>
      <c r="G1193" s="36"/>
    </row>
    <row r="1194" spans="1:7" ht="15.75" x14ac:dyDescent="0.25">
      <c r="A1194" s="96" t="s">
        <v>289</v>
      </c>
      <c r="B1194" s="73">
        <v>10</v>
      </c>
      <c r="C1194" s="69"/>
      <c r="D1194" s="74"/>
      <c r="E1194" s="78"/>
      <c r="F1194" s="68">
        <f>SUM(F1195,F1206,F1251)</f>
        <v>133670.29999999999</v>
      </c>
    </row>
    <row r="1195" spans="1:7" ht="15.75" x14ac:dyDescent="0.25">
      <c r="A1195" s="87" t="s">
        <v>290</v>
      </c>
      <c r="B1195" s="25">
        <v>10</v>
      </c>
      <c r="C1195" s="39" t="s">
        <v>230</v>
      </c>
      <c r="D1195" s="3"/>
      <c r="E1195" s="27"/>
      <c r="F1195" s="21">
        <f>SUM(F1196,F1202)</f>
        <v>5658.5</v>
      </c>
    </row>
    <row r="1196" spans="1:7" ht="47.25" x14ac:dyDescent="0.25">
      <c r="A1196" s="87" t="s">
        <v>607</v>
      </c>
      <c r="B1196" s="25">
        <v>10</v>
      </c>
      <c r="C1196" s="39" t="s">
        <v>230</v>
      </c>
      <c r="D1196" s="4" t="s">
        <v>42</v>
      </c>
      <c r="E1196" s="27"/>
      <c r="F1196" s="21">
        <f t="shared" ref="F1196:F1200" si="38">SUM(F1197)</f>
        <v>5500</v>
      </c>
    </row>
    <row r="1197" spans="1:7" ht="31.5" x14ac:dyDescent="0.25">
      <c r="A1197" s="87" t="s">
        <v>627</v>
      </c>
      <c r="B1197" s="25">
        <v>10</v>
      </c>
      <c r="C1197" s="39" t="s">
        <v>230</v>
      </c>
      <c r="D1197" s="53" t="s">
        <v>44</v>
      </c>
      <c r="E1197" s="27"/>
      <c r="F1197" s="21">
        <f t="shared" si="38"/>
        <v>5500</v>
      </c>
    </row>
    <row r="1198" spans="1:7" ht="31.5" x14ac:dyDescent="0.25">
      <c r="A1198" s="87" t="s">
        <v>632</v>
      </c>
      <c r="B1198" s="25">
        <v>10</v>
      </c>
      <c r="C1198" s="39" t="s">
        <v>230</v>
      </c>
      <c r="D1198" s="53" t="s">
        <v>634</v>
      </c>
      <c r="E1198" s="27"/>
      <c r="F1198" s="21">
        <f t="shared" si="38"/>
        <v>5500</v>
      </c>
    </row>
    <row r="1199" spans="1:7" ht="47.25" x14ac:dyDescent="0.25">
      <c r="A1199" s="87" t="s">
        <v>633</v>
      </c>
      <c r="B1199" s="25">
        <v>10</v>
      </c>
      <c r="C1199" s="39" t="s">
        <v>230</v>
      </c>
      <c r="D1199" s="53" t="s">
        <v>635</v>
      </c>
      <c r="E1199" s="27"/>
      <c r="F1199" s="21">
        <f t="shared" si="38"/>
        <v>5500</v>
      </c>
    </row>
    <row r="1200" spans="1:7" ht="15.75" x14ac:dyDescent="0.25">
      <c r="A1200" s="87" t="s">
        <v>291</v>
      </c>
      <c r="B1200" s="25">
        <v>10</v>
      </c>
      <c r="C1200" s="39" t="s">
        <v>230</v>
      </c>
      <c r="D1200" s="53" t="s">
        <v>635</v>
      </c>
      <c r="E1200" s="27" t="s">
        <v>292</v>
      </c>
      <c r="F1200" s="21">
        <f t="shared" si="38"/>
        <v>5500</v>
      </c>
    </row>
    <row r="1201" spans="1:7" ht="31.5" x14ac:dyDescent="0.25">
      <c r="A1201" s="90" t="s">
        <v>293</v>
      </c>
      <c r="B1201" s="25">
        <v>10</v>
      </c>
      <c r="C1201" s="39" t="s">
        <v>230</v>
      </c>
      <c r="D1201" s="53" t="s">
        <v>635</v>
      </c>
      <c r="E1201" s="27" t="s">
        <v>294</v>
      </c>
      <c r="F1201" s="21">
        <v>5500</v>
      </c>
    </row>
    <row r="1202" spans="1:7" s="54" customFormat="1" ht="15.75" x14ac:dyDescent="0.25">
      <c r="A1202" s="97" t="s">
        <v>251</v>
      </c>
      <c r="B1202" s="32">
        <v>10</v>
      </c>
      <c r="C1202" s="32" t="s">
        <v>230</v>
      </c>
      <c r="D1202" s="4" t="s">
        <v>252</v>
      </c>
      <c r="E1202" s="25"/>
      <c r="F1202" s="21">
        <f>SUM(F1203)</f>
        <v>158.5</v>
      </c>
    </row>
    <row r="1203" spans="1:7" s="54" customFormat="1" ht="31.5" x14ac:dyDescent="0.25">
      <c r="A1203" s="87" t="s">
        <v>183</v>
      </c>
      <c r="B1203" s="25">
        <v>10</v>
      </c>
      <c r="C1203" s="25" t="s">
        <v>230</v>
      </c>
      <c r="D1203" s="4" t="s">
        <v>321</v>
      </c>
      <c r="E1203" s="25"/>
      <c r="F1203" s="21">
        <f>SUM(F1204)</f>
        <v>158.5</v>
      </c>
    </row>
    <row r="1204" spans="1:7" s="54" customFormat="1" ht="15.75" x14ac:dyDescent="0.25">
      <c r="A1204" s="90" t="s">
        <v>291</v>
      </c>
      <c r="B1204" s="25">
        <v>10</v>
      </c>
      <c r="C1204" s="25" t="s">
        <v>230</v>
      </c>
      <c r="D1204" s="4" t="s">
        <v>321</v>
      </c>
      <c r="E1204" s="25">
        <v>300</v>
      </c>
      <c r="F1204" s="21">
        <f>SUM(F1205)</f>
        <v>158.5</v>
      </c>
    </row>
    <row r="1205" spans="1:7" s="54" customFormat="1" ht="31.5" x14ac:dyDescent="0.25">
      <c r="A1205" s="88" t="s">
        <v>293</v>
      </c>
      <c r="B1205" s="25">
        <v>10</v>
      </c>
      <c r="C1205" s="25" t="s">
        <v>230</v>
      </c>
      <c r="D1205" s="4" t="s">
        <v>321</v>
      </c>
      <c r="E1205" s="25">
        <v>321</v>
      </c>
      <c r="F1205" s="43">
        <v>158.5</v>
      </c>
    </row>
    <row r="1206" spans="1:7" ht="15.75" x14ac:dyDescent="0.25">
      <c r="A1206" s="87" t="s">
        <v>295</v>
      </c>
      <c r="B1206" s="25">
        <v>10</v>
      </c>
      <c r="C1206" s="39" t="s">
        <v>255</v>
      </c>
      <c r="D1206" s="10"/>
      <c r="E1206" s="27"/>
      <c r="F1206" s="21">
        <f>SUM(F1207,F1219)</f>
        <v>46394.1</v>
      </c>
    </row>
    <row r="1207" spans="1:7" s="54" customFormat="1" ht="31.5" x14ac:dyDescent="0.25">
      <c r="A1207" s="87" t="s">
        <v>338</v>
      </c>
      <c r="B1207" s="19">
        <v>10</v>
      </c>
      <c r="C1207" s="39" t="s">
        <v>255</v>
      </c>
      <c r="D1207" s="4" t="s">
        <v>50</v>
      </c>
      <c r="E1207" s="25"/>
      <c r="F1207" s="21">
        <f>SUM(F1208,F1213)</f>
        <v>9121.1</v>
      </c>
    </row>
    <row r="1208" spans="1:7" s="54" customFormat="1" ht="15.75" x14ac:dyDescent="0.25">
      <c r="A1208" s="87" t="s">
        <v>526</v>
      </c>
      <c r="B1208" s="25">
        <v>10</v>
      </c>
      <c r="C1208" s="39" t="s">
        <v>255</v>
      </c>
      <c r="D1208" s="4" t="s">
        <v>527</v>
      </c>
      <c r="E1208" s="27"/>
      <c r="F1208" s="21">
        <f t="shared" ref="F1208" si="39">SUM(F1209)</f>
        <v>2746.1</v>
      </c>
      <c r="G1208" s="21"/>
    </row>
    <row r="1209" spans="1:7" s="54" customFormat="1" ht="47.25" x14ac:dyDescent="0.25">
      <c r="A1209" s="94" t="s">
        <v>573</v>
      </c>
      <c r="B1209" s="25">
        <v>10</v>
      </c>
      <c r="C1209" s="39" t="s">
        <v>255</v>
      </c>
      <c r="D1209" s="53" t="s">
        <v>528</v>
      </c>
      <c r="E1209" s="27"/>
      <c r="F1209" s="21">
        <f>SUM(F1210)</f>
        <v>2746.1</v>
      </c>
      <c r="G1209" s="21"/>
    </row>
    <row r="1210" spans="1:7" s="54" customFormat="1" ht="15.75" x14ac:dyDescent="0.25">
      <c r="A1210" s="87" t="s">
        <v>791</v>
      </c>
      <c r="B1210" s="25">
        <v>10</v>
      </c>
      <c r="C1210" s="39" t="s">
        <v>255</v>
      </c>
      <c r="D1210" s="53" t="s">
        <v>792</v>
      </c>
      <c r="E1210" s="27"/>
      <c r="F1210" s="21">
        <f t="shared" ref="F1210:F1211" si="40">SUM(F1211)</f>
        <v>2746.1</v>
      </c>
      <c r="G1210" s="21"/>
    </row>
    <row r="1211" spans="1:7" s="54" customFormat="1" ht="15.75" x14ac:dyDescent="0.25">
      <c r="A1211" s="97" t="s">
        <v>291</v>
      </c>
      <c r="B1211" s="25">
        <v>10</v>
      </c>
      <c r="C1211" s="39" t="s">
        <v>255</v>
      </c>
      <c r="D1211" s="53" t="s">
        <v>792</v>
      </c>
      <c r="E1211" s="27" t="s">
        <v>292</v>
      </c>
      <c r="F1211" s="21">
        <f t="shared" si="40"/>
        <v>2746.1</v>
      </c>
      <c r="G1211" s="21"/>
    </row>
    <row r="1212" spans="1:7" s="54" customFormat="1" ht="15.75" x14ac:dyDescent="0.25">
      <c r="A1212" s="87" t="s">
        <v>529</v>
      </c>
      <c r="B1212" s="25">
        <v>10</v>
      </c>
      <c r="C1212" s="39" t="s">
        <v>255</v>
      </c>
      <c r="D1212" s="53" t="s">
        <v>792</v>
      </c>
      <c r="E1212" s="27" t="s">
        <v>530</v>
      </c>
      <c r="F1212" s="21">
        <v>2746.1</v>
      </c>
      <c r="G1212" s="21"/>
    </row>
    <row r="1213" spans="1:7" s="8" customFormat="1" ht="31.5" x14ac:dyDescent="0.25">
      <c r="A1213" s="88" t="s">
        <v>601</v>
      </c>
      <c r="B1213" s="25">
        <v>10</v>
      </c>
      <c r="C1213" s="39" t="s">
        <v>255</v>
      </c>
      <c r="D1213" s="53" t="s">
        <v>602</v>
      </c>
      <c r="E1213" s="25"/>
      <c r="F1213" s="21">
        <f>SUM(F1214)</f>
        <v>6375</v>
      </c>
    </row>
    <row r="1214" spans="1:7" s="8" customFormat="1" ht="213" customHeight="1" x14ac:dyDescent="0.25">
      <c r="A1214" s="88" t="s">
        <v>603</v>
      </c>
      <c r="B1214" s="25">
        <v>10</v>
      </c>
      <c r="C1214" s="39" t="s">
        <v>255</v>
      </c>
      <c r="D1214" s="53" t="s">
        <v>604</v>
      </c>
      <c r="E1214" s="25"/>
      <c r="F1214" s="21">
        <f>SUM(F1215)</f>
        <v>6375</v>
      </c>
    </row>
    <row r="1215" spans="1:7" s="8" customFormat="1" ht="31.5" x14ac:dyDescent="0.25">
      <c r="A1215" s="88" t="s">
        <v>605</v>
      </c>
      <c r="B1215" s="25">
        <v>10</v>
      </c>
      <c r="C1215" s="39" t="s">
        <v>255</v>
      </c>
      <c r="D1215" s="53" t="s">
        <v>606</v>
      </c>
      <c r="E1215" s="25"/>
      <c r="F1215" s="21">
        <f>SUM(F1216)</f>
        <v>6375</v>
      </c>
    </row>
    <row r="1216" spans="1:7" s="54" customFormat="1" ht="15.75" x14ac:dyDescent="0.25">
      <c r="A1216" s="91" t="s">
        <v>291</v>
      </c>
      <c r="B1216" s="25">
        <v>10</v>
      </c>
      <c r="C1216" s="39" t="s">
        <v>255</v>
      </c>
      <c r="D1216" s="53" t="s">
        <v>606</v>
      </c>
      <c r="E1216" s="28">
        <v>300</v>
      </c>
      <c r="F1216" s="21">
        <f>SUM(F1217)</f>
        <v>6375</v>
      </c>
    </row>
    <row r="1217" spans="1:7" s="54" customFormat="1" ht="15.75" x14ac:dyDescent="0.25">
      <c r="A1217" s="87" t="s">
        <v>529</v>
      </c>
      <c r="B1217" s="25">
        <v>10</v>
      </c>
      <c r="C1217" s="39" t="s">
        <v>255</v>
      </c>
      <c r="D1217" s="53" t="s">
        <v>606</v>
      </c>
      <c r="E1217" s="27" t="s">
        <v>530</v>
      </c>
      <c r="F1217" s="21">
        <v>6375</v>
      </c>
      <c r="G1217" s="21"/>
    </row>
    <row r="1218" spans="1:7" s="54" customFormat="1" ht="15.75" x14ac:dyDescent="0.25">
      <c r="A1218" s="92" t="s">
        <v>240</v>
      </c>
      <c r="B1218" s="25">
        <v>10</v>
      </c>
      <c r="C1218" s="39" t="s">
        <v>255</v>
      </c>
      <c r="D1218" s="53" t="s">
        <v>606</v>
      </c>
      <c r="E1218" s="31">
        <v>322</v>
      </c>
      <c r="F1218" s="21">
        <v>6375</v>
      </c>
    </row>
    <row r="1219" spans="1:7" ht="31.5" x14ac:dyDescent="0.25">
      <c r="A1219" s="87" t="s">
        <v>339</v>
      </c>
      <c r="B1219" s="25">
        <v>10</v>
      </c>
      <c r="C1219" s="39" t="s">
        <v>255</v>
      </c>
      <c r="D1219" s="4" t="s">
        <v>52</v>
      </c>
      <c r="E1219" s="25"/>
      <c r="F1219" s="21">
        <f>SUM(F1220,F1237,F1246,)</f>
        <v>37273</v>
      </c>
    </row>
    <row r="1220" spans="1:7" ht="31.5" x14ac:dyDescent="0.25">
      <c r="A1220" s="87" t="s">
        <v>24</v>
      </c>
      <c r="B1220" s="25">
        <v>10</v>
      </c>
      <c r="C1220" s="39" t="s">
        <v>255</v>
      </c>
      <c r="D1220" s="2" t="s">
        <v>53</v>
      </c>
      <c r="E1220" s="25"/>
      <c r="F1220" s="21">
        <f>SUM(F1221)</f>
        <v>5195</v>
      </c>
    </row>
    <row r="1221" spans="1:7" ht="31.5" x14ac:dyDescent="0.25">
      <c r="A1221" s="87" t="s">
        <v>580</v>
      </c>
      <c r="B1221" s="25">
        <v>10</v>
      </c>
      <c r="C1221" s="39" t="s">
        <v>255</v>
      </c>
      <c r="D1221" s="2" t="s">
        <v>98</v>
      </c>
      <c r="E1221" s="40"/>
      <c r="F1221" s="21">
        <f>SUM(F1222,F1225,F1228,F1231,F1234)</f>
        <v>5195</v>
      </c>
    </row>
    <row r="1222" spans="1:7" s="54" customFormat="1" ht="129" customHeight="1" x14ac:dyDescent="0.25">
      <c r="A1222" s="88" t="s">
        <v>514</v>
      </c>
      <c r="B1222" s="25">
        <v>10</v>
      </c>
      <c r="C1222" s="39" t="s">
        <v>255</v>
      </c>
      <c r="D1222" s="53" t="s">
        <v>515</v>
      </c>
      <c r="E1222" s="25"/>
      <c r="F1222" s="21">
        <f>SUM(F1223)</f>
        <v>495</v>
      </c>
    </row>
    <row r="1223" spans="1:7" s="54" customFormat="1" ht="15.75" x14ac:dyDescent="0.25">
      <c r="A1223" s="90" t="s">
        <v>291</v>
      </c>
      <c r="B1223" s="25">
        <v>10</v>
      </c>
      <c r="C1223" s="32" t="s">
        <v>255</v>
      </c>
      <c r="D1223" s="53" t="s">
        <v>515</v>
      </c>
      <c r="E1223" s="25">
        <v>300</v>
      </c>
      <c r="F1223" s="21">
        <f>SUM(F1224)</f>
        <v>495</v>
      </c>
    </row>
    <row r="1224" spans="1:7" s="54" customFormat="1" ht="31.5" x14ac:dyDescent="0.25">
      <c r="A1224" s="88" t="s">
        <v>293</v>
      </c>
      <c r="B1224" s="25">
        <v>10</v>
      </c>
      <c r="C1224" s="32" t="s">
        <v>255</v>
      </c>
      <c r="D1224" s="53" t="s">
        <v>515</v>
      </c>
      <c r="E1224" s="25">
        <v>321</v>
      </c>
      <c r="F1224" s="21">
        <v>495</v>
      </c>
    </row>
    <row r="1225" spans="1:7" ht="47.25" x14ac:dyDescent="0.25">
      <c r="A1225" s="88" t="s">
        <v>360</v>
      </c>
      <c r="B1225" s="25">
        <v>10</v>
      </c>
      <c r="C1225" s="32" t="s">
        <v>255</v>
      </c>
      <c r="D1225" s="2" t="s">
        <v>99</v>
      </c>
      <c r="E1225" s="25"/>
      <c r="F1225" s="21">
        <f>SUM(F1226)</f>
        <v>550</v>
      </c>
    </row>
    <row r="1226" spans="1:7" ht="15.75" x14ac:dyDescent="0.25">
      <c r="A1226" s="90" t="s">
        <v>291</v>
      </c>
      <c r="B1226" s="25">
        <v>10</v>
      </c>
      <c r="C1226" s="32" t="s">
        <v>255</v>
      </c>
      <c r="D1226" s="2" t="s">
        <v>99</v>
      </c>
      <c r="E1226" s="25">
        <v>300</v>
      </c>
      <c r="F1226" s="21">
        <f>SUM(F1227)</f>
        <v>550</v>
      </c>
    </row>
    <row r="1227" spans="1:7" ht="31.5" x14ac:dyDescent="0.25">
      <c r="A1227" s="88" t="s">
        <v>293</v>
      </c>
      <c r="B1227" s="25">
        <v>10</v>
      </c>
      <c r="C1227" s="32" t="s">
        <v>255</v>
      </c>
      <c r="D1227" s="2" t="s">
        <v>99</v>
      </c>
      <c r="E1227" s="25">
        <v>321</v>
      </c>
      <c r="F1227" s="21">
        <v>550</v>
      </c>
    </row>
    <row r="1228" spans="1:7" ht="47.25" x14ac:dyDescent="0.25">
      <c r="A1228" s="88" t="s">
        <v>361</v>
      </c>
      <c r="B1228" s="25">
        <v>10</v>
      </c>
      <c r="C1228" s="32" t="s">
        <v>255</v>
      </c>
      <c r="D1228" s="2" t="s">
        <v>100</v>
      </c>
      <c r="E1228" s="25"/>
      <c r="F1228" s="21">
        <f>SUM(F1229)</f>
        <v>3000</v>
      </c>
    </row>
    <row r="1229" spans="1:7" ht="15.75" x14ac:dyDescent="0.25">
      <c r="A1229" s="90" t="s">
        <v>291</v>
      </c>
      <c r="B1229" s="25">
        <v>10</v>
      </c>
      <c r="C1229" s="32" t="s">
        <v>255</v>
      </c>
      <c r="D1229" s="2" t="s">
        <v>100</v>
      </c>
      <c r="E1229" s="25">
        <v>300</v>
      </c>
      <c r="F1229" s="21">
        <f>SUM(F1230)</f>
        <v>3000</v>
      </c>
    </row>
    <row r="1230" spans="1:7" ht="31.5" x14ac:dyDescent="0.25">
      <c r="A1230" s="88" t="s">
        <v>293</v>
      </c>
      <c r="B1230" s="25">
        <v>10</v>
      </c>
      <c r="C1230" s="32" t="s">
        <v>255</v>
      </c>
      <c r="D1230" s="2" t="s">
        <v>100</v>
      </c>
      <c r="E1230" s="25">
        <v>321</v>
      </c>
      <c r="F1230" s="21">
        <v>3000</v>
      </c>
    </row>
    <row r="1231" spans="1:7" ht="78.75" x14ac:dyDescent="0.25">
      <c r="A1231" s="88" t="s">
        <v>362</v>
      </c>
      <c r="B1231" s="25">
        <v>10</v>
      </c>
      <c r="C1231" s="32" t="s">
        <v>255</v>
      </c>
      <c r="D1231" s="2" t="s">
        <v>101</v>
      </c>
      <c r="E1231" s="25"/>
      <c r="F1231" s="21">
        <f>SUM(F1232)</f>
        <v>1000</v>
      </c>
    </row>
    <row r="1232" spans="1:7" ht="15.75" x14ac:dyDescent="0.25">
      <c r="A1232" s="90" t="s">
        <v>291</v>
      </c>
      <c r="B1232" s="25">
        <v>10</v>
      </c>
      <c r="C1232" s="32" t="s">
        <v>255</v>
      </c>
      <c r="D1232" s="2" t="s">
        <v>101</v>
      </c>
      <c r="E1232" s="25">
        <v>300</v>
      </c>
      <c r="F1232" s="21">
        <f>SUM(F1233)</f>
        <v>1000</v>
      </c>
    </row>
    <row r="1233" spans="1:7" ht="31.5" x14ac:dyDescent="0.25">
      <c r="A1233" s="88" t="s">
        <v>293</v>
      </c>
      <c r="B1233" s="25">
        <v>10</v>
      </c>
      <c r="C1233" s="32" t="s">
        <v>255</v>
      </c>
      <c r="D1233" s="2" t="s">
        <v>101</v>
      </c>
      <c r="E1233" s="25">
        <v>321</v>
      </c>
      <c r="F1233" s="21">
        <v>1000</v>
      </c>
    </row>
    <row r="1234" spans="1:7" ht="31.5" x14ac:dyDescent="0.25">
      <c r="A1234" s="87" t="s">
        <v>177</v>
      </c>
      <c r="B1234" s="25">
        <v>10</v>
      </c>
      <c r="C1234" s="32" t="s">
        <v>255</v>
      </c>
      <c r="D1234" s="2" t="s">
        <v>102</v>
      </c>
      <c r="E1234" s="25"/>
      <c r="F1234" s="21">
        <f>SUM(F1235)</f>
        <v>150</v>
      </c>
    </row>
    <row r="1235" spans="1:7" ht="15.75" x14ac:dyDescent="0.25">
      <c r="A1235" s="90" t="s">
        <v>291</v>
      </c>
      <c r="B1235" s="25">
        <v>10</v>
      </c>
      <c r="C1235" s="32" t="s">
        <v>255</v>
      </c>
      <c r="D1235" s="2" t="s">
        <v>102</v>
      </c>
      <c r="E1235" s="25">
        <v>300</v>
      </c>
      <c r="F1235" s="21">
        <f>SUM(F1236)</f>
        <v>150</v>
      </c>
    </row>
    <row r="1236" spans="1:7" ht="31.5" x14ac:dyDescent="0.25">
      <c r="A1236" s="88" t="s">
        <v>293</v>
      </c>
      <c r="B1236" s="25">
        <v>10</v>
      </c>
      <c r="C1236" s="32" t="s">
        <v>255</v>
      </c>
      <c r="D1236" s="2" t="s">
        <v>102</v>
      </c>
      <c r="E1236" s="25">
        <v>321</v>
      </c>
      <c r="F1236" s="21">
        <v>150</v>
      </c>
    </row>
    <row r="1237" spans="1:7" ht="47.25" x14ac:dyDescent="0.25">
      <c r="A1237" s="87" t="s">
        <v>23</v>
      </c>
      <c r="B1237" s="25">
        <v>10</v>
      </c>
      <c r="C1237" s="39" t="s">
        <v>255</v>
      </c>
      <c r="D1237" s="2" t="s">
        <v>56</v>
      </c>
      <c r="E1237" s="25"/>
      <c r="F1237" s="21">
        <f>SUM(F1238)</f>
        <v>31958</v>
      </c>
    </row>
    <row r="1238" spans="1:7" ht="47.25" x14ac:dyDescent="0.25">
      <c r="A1238" s="87" t="s">
        <v>586</v>
      </c>
      <c r="B1238" s="25">
        <v>10</v>
      </c>
      <c r="C1238" s="39" t="s">
        <v>255</v>
      </c>
      <c r="D1238" s="2" t="s">
        <v>105</v>
      </c>
      <c r="E1238" s="25"/>
      <c r="F1238" s="21">
        <f>SUM(F1239)</f>
        <v>31958</v>
      </c>
    </row>
    <row r="1239" spans="1:7" ht="31.5" x14ac:dyDescent="0.25">
      <c r="A1239" s="111" t="s">
        <v>21</v>
      </c>
      <c r="B1239" s="22">
        <v>10</v>
      </c>
      <c r="C1239" s="27" t="s">
        <v>255</v>
      </c>
      <c r="D1239" s="2" t="s">
        <v>201</v>
      </c>
      <c r="E1239" s="25"/>
      <c r="F1239" s="21">
        <f>SUM(F1240,F1243)</f>
        <v>31958</v>
      </c>
    </row>
    <row r="1240" spans="1:7" ht="31.5" x14ac:dyDescent="0.25">
      <c r="A1240" s="88" t="s">
        <v>330</v>
      </c>
      <c r="B1240" s="22">
        <v>10</v>
      </c>
      <c r="C1240" s="27" t="s">
        <v>255</v>
      </c>
      <c r="D1240" s="2" t="s">
        <v>201</v>
      </c>
      <c r="E1240" s="27" t="s">
        <v>296</v>
      </c>
      <c r="F1240" s="21">
        <f>SUM(F1241)</f>
        <v>240</v>
      </c>
    </row>
    <row r="1241" spans="1:7" ht="31.5" x14ac:dyDescent="0.25">
      <c r="A1241" s="88" t="s">
        <v>237</v>
      </c>
      <c r="B1241" s="22">
        <v>10</v>
      </c>
      <c r="C1241" s="27" t="s">
        <v>255</v>
      </c>
      <c r="D1241" s="2" t="s">
        <v>201</v>
      </c>
      <c r="E1241" s="27" t="s">
        <v>297</v>
      </c>
      <c r="F1241" s="29">
        <v>240</v>
      </c>
    </row>
    <row r="1242" spans="1:7" ht="15.75" x14ac:dyDescent="0.25">
      <c r="A1242" s="102" t="s">
        <v>240</v>
      </c>
      <c r="B1242" s="22">
        <v>10</v>
      </c>
      <c r="C1242" s="27" t="s">
        <v>255</v>
      </c>
      <c r="D1242" s="2" t="s">
        <v>201</v>
      </c>
      <c r="E1242" s="27" t="s">
        <v>297</v>
      </c>
      <c r="F1242" s="29">
        <v>240</v>
      </c>
    </row>
    <row r="1243" spans="1:7" ht="15.75" x14ac:dyDescent="0.25">
      <c r="A1243" s="90" t="s">
        <v>291</v>
      </c>
      <c r="B1243" s="22">
        <v>10</v>
      </c>
      <c r="C1243" s="27" t="s">
        <v>255</v>
      </c>
      <c r="D1243" s="2" t="s">
        <v>201</v>
      </c>
      <c r="E1243" s="27" t="s">
        <v>292</v>
      </c>
      <c r="F1243" s="21">
        <f>SUM(F1244)</f>
        <v>31718</v>
      </c>
    </row>
    <row r="1244" spans="1:7" ht="31.5" x14ac:dyDescent="0.25">
      <c r="A1244" s="87" t="s">
        <v>332</v>
      </c>
      <c r="B1244" s="22">
        <v>10</v>
      </c>
      <c r="C1244" s="27" t="s">
        <v>255</v>
      </c>
      <c r="D1244" s="2" t="s">
        <v>201</v>
      </c>
      <c r="E1244" s="27" t="s">
        <v>298</v>
      </c>
      <c r="F1244" s="29">
        <v>31718</v>
      </c>
    </row>
    <row r="1245" spans="1:7" ht="15.75" x14ac:dyDescent="0.25">
      <c r="A1245" s="87" t="s">
        <v>240</v>
      </c>
      <c r="B1245" s="25">
        <v>10</v>
      </c>
      <c r="C1245" s="38" t="s">
        <v>255</v>
      </c>
      <c r="D1245" s="2" t="s">
        <v>201</v>
      </c>
      <c r="E1245" s="27" t="s">
        <v>298</v>
      </c>
      <c r="F1245" s="29">
        <v>31718</v>
      </c>
    </row>
    <row r="1246" spans="1:7" s="54" customFormat="1" ht="31.5" x14ac:dyDescent="0.25">
      <c r="A1246" s="87" t="s">
        <v>25</v>
      </c>
      <c r="B1246" s="25">
        <v>10</v>
      </c>
      <c r="C1246" s="38" t="s">
        <v>255</v>
      </c>
      <c r="D1246" s="53" t="s">
        <v>57</v>
      </c>
      <c r="E1246" s="28"/>
      <c r="F1246" s="21">
        <f>SUM(F1247)</f>
        <v>120</v>
      </c>
      <c r="G1246" s="36"/>
    </row>
    <row r="1247" spans="1:7" s="54" customFormat="1" ht="47.25" x14ac:dyDescent="0.25">
      <c r="A1247" s="112" t="s">
        <v>364</v>
      </c>
      <c r="B1247" s="25">
        <v>10</v>
      </c>
      <c r="C1247" s="38" t="s">
        <v>255</v>
      </c>
      <c r="D1247" s="53" t="s">
        <v>366</v>
      </c>
      <c r="E1247" s="28"/>
      <c r="F1247" s="21">
        <f>SUM(F1248)</f>
        <v>120</v>
      </c>
      <c r="G1247" s="36"/>
    </row>
    <row r="1248" spans="1:7" s="54" customFormat="1" ht="31.5" x14ac:dyDescent="0.25">
      <c r="A1248" s="88" t="s">
        <v>363</v>
      </c>
      <c r="B1248" s="25">
        <v>10</v>
      </c>
      <c r="C1248" s="38" t="s">
        <v>255</v>
      </c>
      <c r="D1248" s="53" t="s">
        <v>365</v>
      </c>
      <c r="E1248" s="28"/>
      <c r="F1248" s="21">
        <f>SUM(F1249)</f>
        <v>120</v>
      </c>
      <c r="G1248" s="36"/>
    </row>
    <row r="1249" spans="1:6" s="54" customFormat="1" ht="15.75" x14ac:dyDescent="0.25">
      <c r="A1249" s="90" t="s">
        <v>291</v>
      </c>
      <c r="B1249" s="25">
        <v>10</v>
      </c>
      <c r="C1249" s="38" t="s">
        <v>255</v>
      </c>
      <c r="D1249" s="53" t="s">
        <v>365</v>
      </c>
      <c r="E1249" s="25">
        <v>300</v>
      </c>
      <c r="F1249" s="21">
        <f>SUM(F1250)</f>
        <v>120</v>
      </c>
    </row>
    <row r="1250" spans="1:6" s="54" customFormat="1" ht="31.5" x14ac:dyDescent="0.25">
      <c r="A1250" s="88" t="s">
        <v>293</v>
      </c>
      <c r="B1250" s="25">
        <v>10</v>
      </c>
      <c r="C1250" s="38" t="s">
        <v>255</v>
      </c>
      <c r="D1250" s="53" t="s">
        <v>365</v>
      </c>
      <c r="E1250" s="25">
        <v>321</v>
      </c>
      <c r="F1250" s="21">
        <v>120</v>
      </c>
    </row>
    <row r="1251" spans="1:6" ht="15.75" x14ac:dyDescent="0.25">
      <c r="A1251" s="111" t="s">
        <v>299</v>
      </c>
      <c r="B1251" s="22">
        <v>10</v>
      </c>
      <c r="C1251" s="38" t="s">
        <v>236</v>
      </c>
      <c r="D1251" s="3"/>
      <c r="E1251" s="27"/>
      <c r="F1251" s="21">
        <f>SUM(F1252,F1266)</f>
        <v>81617.7</v>
      </c>
    </row>
    <row r="1252" spans="1:6" ht="31.5" x14ac:dyDescent="0.25">
      <c r="A1252" s="87" t="s">
        <v>338</v>
      </c>
      <c r="B1252" s="19">
        <v>10</v>
      </c>
      <c r="C1252" s="38" t="s">
        <v>236</v>
      </c>
      <c r="D1252" s="4" t="s">
        <v>50</v>
      </c>
      <c r="E1252" s="25"/>
      <c r="F1252" s="21">
        <f>SUM(F1253,)</f>
        <v>39228.699999999997</v>
      </c>
    </row>
    <row r="1253" spans="1:6" ht="31.5" x14ac:dyDescent="0.25">
      <c r="A1253" s="87" t="s">
        <v>3</v>
      </c>
      <c r="B1253" s="19">
        <v>10</v>
      </c>
      <c r="C1253" s="38" t="s">
        <v>236</v>
      </c>
      <c r="D1253" s="2" t="s">
        <v>51</v>
      </c>
      <c r="E1253" s="25"/>
      <c r="F1253" s="21">
        <f>SUM(F1254,F1262)</f>
        <v>39228.699999999997</v>
      </c>
    </row>
    <row r="1254" spans="1:6" s="54" customFormat="1" ht="135.75" customHeight="1" x14ac:dyDescent="0.25">
      <c r="A1254" s="87" t="s">
        <v>574</v>
      </c>
      <c r="B1254" s="19">
        <v>10</v>
      </c>
      <c r="C1254" s="38" t="s">
        <v>236</v>
      </c>
      <c r="D1254" s="53" t="s">
        <v>97</v>
      </c>
      <c r="E1254" s="25"/>
      <c r="F1254" s="21">
        <f>SUM(F1255,F1258)</f>
        <v>38708.699999999997</v>
      </c>
    </row>
    <row r="1255" spans="1:6" s="8" customFormat="1" ht="78.75" x14ac:dyDescent="0.25">
      <c r="A1255" s="88" t="s">
        <v>575</v>
      </c>
      <c r="B1255" s="19">
        <v>10</v>
      </c>
      <c r="C1255" s="38" t="s">
        <v>236</v>
      </c>
      <c r="D1255" s="53" t="s">
        <v>178</v>
      </c>
      <c r="E1255" s="25"/>
      <c r="F1255" s="21">
        <f>SUM(F1256)</f>
        <v>958.7</v>
      </c>
    </row>
    <row r="1256" spans="1:6" s="8" customFormat="1" ht="15.75" x14ac:dyDescent="0.25">
      <c r="A1256" s="91" t="s">
        <v>291</v>
      </c>
      <c r="B1256" s="19">
        <v>10</v>
      </c>
      <c r="C1256" s="38" t="s">
        <v>236</v>
      </c>
      <c r="D1256" s="53" t="s">
        <v>178</v>
      </c>
      <c r="E1256" s="28">
        <v>300</v>
      </c>
      <c r="F1256" s="21">
        <f>SUM(F1257)</f>
        <v>958.7</v>
      </c>
    </row>
    <row r="1257" spans="1:6" s="8" customFormat="1" ht="31.5" x14ac:dyDescent="0.25">
      <c r="A1257" s="91" t="s">
        <v>301</v>
      </c>
      <c r="B1257" s="19">
        <v>10</v>
      </c>
      <c r="C1257" s="38" t="s">
        <v>236</v>
      </c>
      <c r="D1257" s="53" t="s">
        <v>178</v>
      </c>
      <c r="E1257" s="25">
        <v>323</v>
      </c>
      <c r="F1257" s="21">
        <v>958.7</v>
      </c>
    </row>
    <row r="1258" spans="1:6" s="8" customFormat="1" ht="63" x14ac:dyDescent="0.25">
      <c r="A1258" s="88" t="s">
        <v>576</v>
      </c>
      <c r="B1258" s="19">
        <v>10</v>
      </c>
      <c r="C1258" s="38" t="s">
        <v>236</v>
      </c>
      <c r="D1258" s="4" t="s">
        <v>513</v>
      </c>
      <c r="E1258" s="28"/>
      <c r="F1258" s="21">
        <f>SUM(F1259)</f>
        <v>37750</v>
      </c>
    </row>
    <row r="1259" spans="1:6" s="54" customFormat="1" ht="15.75" x14ac:dyDescent="0.25">
      <c r="A1259" s="91" t="s">
        <v>291</v>
      </c>
      <c r="B1259" s="19">
        <v>10</v>
      </c>
      <c r="C1259" s="38" t="s">
        <v>236</v>
      </c>
      <c r="D1259" s="4" t="s">
        <v>513</v>
      </c>
      <c r="E1259" s="28">
        <v>300</v>
      </c>
      <c r="F1259" s="21">
        <f>SUM(F1260)</f>
        <v>37750</v>
      </c>
    </row>
    <row r="1260" spans="1:6" s="54" customFormat="1" ht="31.5" x14ac:dyDescent="0.25">
      <c r="A1260" s="91" t="s">
        <v>301</v>
      </c>
      <c r="B1260" s="19">
        <v>10</v>
      </c>
      <c r="C1260" s="38" t="s">
        <v>236</v>
      </c>
      <c r="D1260" s="4" t="s">
        <v>513</v>
      </c>
      <c r="E1260" s="25">
        <v>323</v>
      </c>
      <c r="F1260" s="59">
        <v>37750</v>
      </c>
    </row>
    <row r="1261" spans="1:6" s="54" customFormat="1" ht="15.75" x14ac:dyDescent="0.25">
      <c r="A1261" s="88" t="s">
        <v>240</v>
      </c>
      <c r="B1261" s="19">
        <v>10</v>
      </c>
      <c r="C1261" s="38" t="s">
        <v>236</v>
      </c>
      <c r="D1261" s="4" t="s">
        <v>513</v>
      </c>
      <c r="E1261" s="25">
        <v>323</v>
      </c>
      <c r="F1261" s="59">
        <v>37750</v>
      </c>
    </row>
    <row r="1262" spans="1:6" s="54" customFormat="1" ht="78.75" x14ac:dyDescent="0.25">
      <c r="A1262" s="88" t="s">
        <v>577</v>
      </c>
      <c r="B1262" s="19">
        <v>10</v>
      </c>
      <c r="C1262" s="38" t="s">
        <v>236</v>
      </c>
      <c r="D1262" s="53" t="s">
        <v>578</v>
      </c>
      <c r="E1262" s="25"/>
      <c r="F1262" s="21">
        <f>SUM(F1263)</f>
        <v>520</v>
      </c>
    </row>
    <row r="1263" spans="1:6" s="54" customFormat="1" ht="78.75" x14ac:dyDescent="0.25">
      <c r="A1263" s="87" t="s">
        <v>300</v>
      </c>
      <c r="B1263" s="19">
        <v>10</v>
      </c>
      <c r="C1263" s="38" t="s">
        <v>236</v>
      </c>
      <c r="D1263" s="53" t="s">
        <v>579</v>
      </c>
      <c r="E1263" s="25"/>
      <c r="F1263" s="21">
        <f>SUM(F1264)</f>
        <v>520</v>
      </c>
    </row>
    <row r="1264" spans="1:6" s="54" customFormat="1" ht="31.5" x14ac:dyDescent="0.25">
      <c r="A1264" s="88" t="s">
        <v>330</v>
      </c>
      <c r="B1264" s="19">
        <v>10</v>
      </c>
      <c r="C1264" s="38" t="s">
        <v>236</v>
      </c>
      <c r="D1264" s="53" t="s">
        <v>579</v>
      </c>
      <c r="E1264" s="25">
        <v>200</v>
      </c>
      <c r="F1264" s="21">
        <f>SUM(F1265)</f>
        <v>520</v>
      </c>
    </row>
    <row r="1265" spans="1:6" s="8" customFormat="1" ht="31.5" x14ac:dyDescent="0.25">
      <c r="A1265" s="88" t="s">
        <v>237</v>
      </c>
      <c r="B1265" s="19">
        <v>10</v>
      </c>
      <c r="C1265" s="38" t="s">
        <v>236</v>
      </c>
      <c r="D1265" s="53" t="s">
        <v>579</v>
      </c>
      <c r="E1265" s="25">
        <v>240</v>
      </c>
      <c r="F1265" s="21">
        <v>520</v>
      </c>
    </row>
    <row r="1266" spans="1:6" s="54" customFormat="1" ht="31.5" x14ac:dyDescent="0.25">
      <c r="A1266" s="87" t="s">
        <v>340</v>
      </c>
      <c r="B1266" s="22">
        <v>10</v>
      </c>
      <c r="C1266" s="38" t="s">
        <v>236</v>
      </c>
      <c r="D1266" s="4" t="s">
        <v>122</v>
      </c>
      <c r="E1266" s="27"/>
      <c r="F1266" s="21">
        <f>SUM(F1267)</f>
        <v>42389</v>
      </c>
    </row>
    <row r="1267" spans="1:6" s="54" customFormat="1" ht="15.75" x14ac:dyDescent="0.25">
      <c r="A1267" s="87" t="s">
        <v>6</v>
      </c>
      <c r="B1267" s="22">
        <v>10</v>
      </c>
      <c r="C1267" s="38" t="s">
        <v>236</v>
      </c>
      <c r="D1267" s="53" t="s">
        <v>123</v>
      </c>
      <c r="E1267" s="27"/>
      <c r="F1267" s="21">
        <f>SUM(F1268)</f>
        <v>42389</v>
      </c>
    </row>
    <row r="1268" spans="1:6" s="54" customFormat="1" ht="63" x14ac:dyDescent="0.25">
      <c r="A1268" s="88" t="s">
        <v>200</v>
      </c>
      <c r="B1268" s="22">
        <v>10</v>
      </c>
      <c r="C1268" s="38" t="s">
        <v>236</v>
      </c>
      <c r="D1268" s="53" t="s">
        <v>125</v>
      </c>
      <c r="E1268" s="27"/>
      <c r="F1268" s="21">
        <f>SUM(F1269)</f>
        <v>42389</v>
      </c>
    </row>
    <row r="1269" spans="1:6" s="54" customFormat="1" ht="63" x14ac:dyDescent="0.25">
      <c r="A1269" s="87" t="s">
        <v>20</v>
      </c>
      <c r="B1269" s="22">
        <v>10</v>
      </c>
      <c r="C1269" s="38" t="s">
        <v>236</v>
      </c>
      <c r="D1269" s="53" t="s">
        <v>206</v>
      </c>
      <c r="E1269" s="27"/>
      <c r="F1269" s="21">
        <f>SUM(F1270,F1273)</f>
        <v>42389</v>
      </c>
    </row>
    <row r="1270" spans="1:6" s="54" customFormat="1" ht="31.5" x14ac:dyDescent="0.25">
      <c r="A1270" s="88" t="s">
        <v>330</v>
      </c>
      <c r="B1270" s="22">
        <v>10</v>
      </c>
      <c r="C1270" s="27" t="s">
        <v>236</v>
      </c>
      <c r="D1270" s="53" t="s">
        <v>206</v>
      </c>
      <c r="E1270" s="27" t="s">
        <v>296</v>
      </c>
      <c r="F1270" s="21">
        <f>SUM(F1271)</f>
        <v>420</v>
      </c>
    </row>
    <row r="1271" spans="1:6" s="54" customFormat="1" ht="31.5" x14ac:dyDescent="0.25">
      <c r="A1271" s="102" t="s">
        <v>237</v>
      </c>
      <c r="B1271" s="25">
        <v>10</v>
      </c>
      <c r="C1271" s="38" t="s">
        <v>236</v>
      </c>
      <c r="D1271" s="53" t="s">
        <v>206</v>
      </c>
      <c r="E1271" s="19">
        <v>240</v>
      </c>
      <c r="F1271" s="21">
        <v>420</v>
      </c>
    </row>
    <row r="1272" spans="1:6" s="54" customFormat="1" ht="15.75" x14ac:dyDescent="0.25">
      <c r="A1272" s="87" t="s">
        <v>240</v>
      </c>
      <c r="B1272" s="19">
        <v>10</v>
      </c>
      <c r="C1272" s="38" t="s">
        <v>236</v>
      </c>
      <c r="D1272" s="53" t="s">
        <v>206</v>
      </c>
      <c r="E1272" s="19">
        <v>240</v>
      </c>
      <c r="F1272" s="21">
        <v>420</v>
      </c>
    </row>
    <row r="1273" spans="1:6" s="54" customFormat="1" ht="15.75" x14ac:dyDescent="0.25">
      <c r="A1273" s="89" t="s">
        <v>291</v>
      </c>
      <c r="B1273" s="19">
        <v>10</v>
      </c>
      <c r="C1273" s="38" t="s">
        <v>236</v>
      </c>
      <c r="D1273" s="53" t="s">
        <v>206</v>
      </c>
      <c r="E1273" s="22">
        <v>300</v>
      </c>
      <c r="F1273" s="21">
        <f>SUM(F1274)</f>
        <v>41969</v>
      </c>
    </row>
    <row r="1274" spans="1:6" s="54" customFormat="1" ht="31.5" x14ac:dyDescent="0.25">
      <c r="A1274" s="87" t="s">
        <v>332</v>
      </c>
      <c r="B1274" s="19">
        <v>10</v>
      </c>
      <c r="C1274" s="38" t="s">
        <v>236</v>
      </c>
      <c r="D1274" s="53" t="s">
        <v>206</v>
      </c>
      <c r="E1274" s="22">
        <v>313</v>
      </c>
      <c r="F1274" s="21">
        <v>41969</v>
      </c>
    </row>
    <row r="1275" spans="1:6" s="54" customFormat="1" ht="15.75" x14ac:dyDescent="0.25">
      <c r="A1275" s="87" t="s">
        <v>240</v>
      </c>
      <c r="B1275" s="19">
        <v>10</v>
      </c>
      <c r="C1275" s="38" t="s">
        <v>236</v>
      </c>
      <c r="D1275" s="53" t="s">
        <v>206</v>
      </c>
      <c r="E1275" s="25">
        <v>313</v>
      </c>
      <c r="F1275" s="21">
        <v>41969</v>
      </c>
    </row>
    <row r="1276" spans="1:6" s="54" customFormat="1" ht="15.75" x14ac:dyDescent="0.25">
      <c r="A1276" s="87"/>
      <c r="B1276" s="19"/>
      <c r="C1276" s="38"/>
      <c r="D1276" s="53"/>
      <c r="E1276" s="25"/>
      <c r="F1276" s="21"/>
    </row>
    <row r="1277" spans="1:6" ht="15.75" x14ac:dyDescent="0.25">
      <c r="A1277" s="113" t="s">
        <v>316</v>
      </c>
      <c r="B1277" s="72">
        <v>11</v>
      </c>
      <c r="C1277" s="73"/>
      <c r="D1277" s="76"/>
      <c r="E1277" s="73"/>
      <c r="F1277" s="68">
        <f>SUM(F1278,F1366,F1391)</f>
        <v>122218.70000000001</v>
      </c>
    </row>
    <row r="1278" spans="1:6" ht="15.75" x14ac:dyDescent="0.25">
      <c r="A1278" s="91" t="s">
        <v>317</v>
      </c>
      <c r="B1278" s="19">
        <v>11</v>
      </c>
      <c r="C1278" s="39" t="s">
        <v>230</v>
      </c>
      <c r="D1278" s="10"/>
      <c r="E1278" s="25"/>
      <c r="F1278" s="21">
        <f>SUM(F1279,F1316)</f>
        <v>100280.20000000001</v>
      </c>
    </row>
    <row r="1279" spans="1:6" ht="31.5" x14ac:dyDescent="0.25">
      <c r="A1279" s="87" t="s">
        <v>334</v>
      </c>
      <c r="B1279" s="19">
        <v>11</v>
      </c>
      <c r="C1279" s="39" t="s">
        <v>230</v>
      </c>
      <c r="D1279" s="4" t="s">
        <v>29</v>
      </c>
      <c r="E1279" s="25"/>
      <c r="F1279" s="21">
        <f>SUM(F1280,F1297,F1309)</f>
        <v>94716.6</v>
      </c>
    </row>
    <row r="1280" spans="1:6" ht="47.25" x14ac:dyDescent="0.25">
      <c r="A1280" s="87" t="s">
        <v>212</v>
      </c>
      <c r="B1280" s="19">
        <v>11</v>
      </c>
      <c r="C1280" s="39" t="s">
        <v>230</v>
      </c>
      <c r="D1280" s="2" t="s">
        <v>31</v>
      </c>
      <c r="E1280" s="25"/>
      <c r="F1280" s="29">
        <f>SUM(F1281)</f>
        <v>6019.9</v>
      </c>
    </row>
    <row r="1281" spans="1:7" ht="47.25" x14ac:dyDescent="0.25">
      <c r="A1281" s="92" t="s">
        <v>195</v>
      </c>
      <c r="B1281" s="19">
        <v>11</v>
      </c>
      <c r="C1281" s="39" t="s">
        <v>230</v>
      </c>
      <c r="D1281" s="2" t="s">
        <v>62</v>
      </c>
      <c r="E1281" s="25"/>
      <c r="F1281" s="29">
        <f>SUM(F1282,F1288,F1291)</f>
        <v>6019.9</v>
      </c>
    </row>
    <row r="1282" spans="1:7" ht="47.25" x14ac:dyDescent="0.25">
      <c r="A1282" s="92" t="s">
        <v>196</v>
      </c>
      <c r="B1282" s="19">
        <v>11</v>
      </c>
      <c r="C1282" s="39" t="s">
        <v>230</v>
      </c>
      <c r="D1282" s="2" t="s">
        <v>179</v>
      </c>
      <c r="E1282" s="22"/>
      <c r="F1282" s="29">
        <f>SUM(F1283,F1285)</f>
        <v>2519.9</v>
      </c>
    </row>
    <row r="1283" spans="1:7" ht="31.5" x14ac:dyDescent="0.25">
      <c r="A1283" s="88" t="s">
        <v>330</v>
      </c>
      <c r="B1283" s="19">
        <v>11</v>
      </c>
      <c r="C1283" s="39" t="s">
        <v>230</v>
      </c>
      <c r="D1283" s="2" t="s">
        <v>179</v>
      </c>
      <c r="E1283" s="27" t="s">
        <v>296</v>
      </c>
      <c r="F1283" s="21">
        <f>SUM(F1284)</f>
        <v>241.9</v>
      </c>
    </row>
    <row r="1284" spans="1:7" ht="31.5" x14ac:dyDescent="0.25">
      <c r="A1284" s="102" t="s">
        <v>237</v>
      </c>
      <c r="B1284" s="19">
        <v>11</v>
      </c>
      <c r="C1284" s="39" t="s">
        <v>230</v>
      </c>
      <c r="D1284" s="2" t="s">
        <v>179</v>
      </c>
      <c r="E1284" s="19">
        <v>240</v>
      </c>
      <c r="F1284" s="21">
        <v>241.9</v>
      </c>
    </row>
    <row r="1285" spans="1:7" ht="31.5" x14ac:dyDescent="0.25">
      <c r="A1285" s="92" t="s">
        <v>245</v>
      </c>
      <c r="B1285" s="19">
        <v>11</v>
      </c>
      <c r="C1285" s="39" t="s">
        <v>230</v>
      </c>
      <c r="D1285" s="2" t="s">
        <v>179</v>
      </c>
      <c r="E1285" s="28">
        <v>600</v>
      </c>
      <c r="F1285" s="21">
        <f>SUM(F1286)</f>
        <v>2278</v>
      </c>
    </row>
    <row r="1286" spans="1:7" ht="15.75" x14ac:dyDescent="0.25">
      <c r="A1286" s="92" t="s">
        <v>311</v>
      </c>
      <c r="B1286" s="19">
        <v>11</v>
      </c>
      <c r="C1286" s="39" t="s">
        <v>230</v>
      </c>
      <c r="D1286" s="2" t="s">
        <v>179</v>
      </c>
      <c r="E1286" s="25">
        <v>620</v>
      </c>
      <c r="F1286" s="21">
        <f>SUM(F1287)</f>
        <v>2278</v>
      </c>
    </row>
    <row r="1287" spans="1:7" ht="15.75" x14ac:dyDescent="0.25">
      <c r="A1287" s="88" t="s">
        <v>313</v>
      </c>
      <c r="B1287" s="19">
        <v>11</v>
      </c>
      <c r="C1287" s="39" t="s">
        <v>230</v>
      </c>
      <c r="D1287" s="2" t="s">
        <v>179</v>
      </c>
      <c r="E1287" s="25">
        <v>622</v>
      </c>
      <c r="F1287" s="21">
        <v>2278</v>
      </c>
    </row>
    <row r="1288" spans="1:7" s="54" customFormat="1" ht="15.75" x14ac:dyDescent="0.25">
      <c r="A1288" s="6" t="s">
        <v>784</v>
      </c>
      <c r="B1288" s="19">
        <v>11</v>
      </c>
      <c r="C1288" s="39" t="s">
        <v>230</v>
      </c>
      <c r="D1288" s="53" t="s">
        <v>785</v>
      </c>
      <c r="E1288" s="25"/>
      <c r="F1288" s="21">
        <f t="shared" ref="F1288:F1289" si="41">SUM(F1289)</f>
        <v>2000</v>
      </c>
      <c r="G1288" s="21"/>
    </row>
    <row r="1289" spans="1:7" s="54" customFormat="1" ht="31.5" x14ac:dyDescent="0.25">
      <c r="A1289" s="6" t="s">
        <v>404</v>
      </c>
      <c r="B1289" s="19">
        <v>11</v>
      </c>
      <c r="C1289" s="39" t="s">
        <v>230</v>
      </c>
      <c r="D1289" s="53" t="s">
        <v>785</v>
      </c>
      <c r="E1289" s="25">
        <v>400</v>
      </c>
      <c r="F1289" s="21">
        <f t="shared" si="41"/>
        <v>2000</v>
      </c>
      <c r="G1289" s="21"/>
    </row>
    <row r="1290" spans="1:7" s="54" customFormat="1" ht="31.5" x14ac:dyDescent="0.25">
      <c r="A1290" s="5" t="s">
        <v>283</v>
      </c>
      <c r="B1290" s="19">
        <v>11</v>
      </c>
      <c r="C1290" s="39" t="s">
        <v>230</v>
      </c>
      <c r="D1290" s="53" t="s">
        <v>785</v>
      </c>
      <c r="E1290" s="25">
        <v>414</v>
      </c>
      <c r="F1290" s="21">
        <v>2000</v>
      </c>
      <c r="G1290" s="21"/>
    </row>
    <row r="1291" spans="1:7" s="54" customFormat="1" ht="31.5" x14ac:dyDescent="0.25">
      <c r="A1291" s="92" t="s">
        <v>750</v>
      </c>
      <c r="B1291" s="19">
        <v>11</v>
      </c>
      <c r="C1291" s="39" t="s">
        <v>230</v>
      </c>
      <c r="D1291" s="53" t="s">
        <v>844</v>
      </c>
      <c r="E1291" s="25"/>
      <c r="F1291" s="21">
        <f>SUM(F1292)</f>
        <v>1500</v>
      </c>
      <c r="G1291" s="21"/>
    </row>
    <row r="1292" spans="1:7" s="54" customFormat="1" ht="31.5" x14ac:dyDescent="0.25">
      <c r="A1292" s="92" t="s">
        <v>245</v>
      </c>
      <c r="B1292" s="19">
        <v>11</v>
      </c>
      <c r="C1292" s="39" t="s">
        <v>230</v>
      </c>
      <c r="D1292" s="53" t="s">
        <v>844</v>
      </c>
      <c r="E1292" s="7">
        <v>600</v>
      </c>
      <c r="F1292" s="21">
        <f>SUM(F1293,F1295)</f>
        <v>1500</v>
      </c>
    </row>
    <row r="1293" spans="1:7" s="54" customFormat="1" ht="15.75" x14ac:dyDescent="0.25">
      <c r="A1293" s="92" t="s">
        <v>246</v>
      </c>
      <c r="B1293" s="19">
        <v>11</v>
      </c>
      <c r="C1293" s="39" t="s">
        <v>230</v>
      </c>
      <c r="D1293" s="53" t="s">
        <v>844</v>
      </c>
      <c r="E1293" s="7">
        <v>610</v>
      </c>
      <c r="F1293" s="21">
        <f>SUM(F1294)</f>
        <v>500</v>
      </c>
    </row>
    <row r="1294" spans="1:7" s="54" customFormat="1" ht="15.75" x14ac:dyDescent="0.25">
      <c r="A1294" s="92" t="s">
        <v>250</v>
      </c>
      <c r="B1294" s="19">
        <v>11</v>
      </c>
      <c r="C1294" s="39" t="s">
        <v>230</v>
      </c>
      <c r="D1294" s="53" t="s">
        <v>844</v>
      </c>
      <c r="E1294" s="7">
        <v>612</v>
      </c>
      <c r="F1294" s="21">
        <v>500</v>
      </c>
    </row>
    <row r="1295" spans="1:7" s="54" customFormat="1" ht="15.75" x14ac:dyDescent="0.25">
      <c r="A1295" s="92" t="s">
        <v>311</v>
      </c>
      <c r="B1295" s="19">
        <v>11</v>
      </c>
      <c r="C1295" s="39" t="s">
        <v>230</v>
      </c>
      <c r="D1295" s="53" t="s">
        <v>844</v>
      </c>
      <c r="E1295" s="28">
        <v>620</v>
      </c>
      <c r="F1295" s="21">
        <f>SUM(F1296)</f>
        <v>1000</v>
      </c>
    </row>
    <row r="1296" spans="1:7" s="54" customFormat="1" ht="15.75" x14ac:dyDescent="0.25">
      <c r="A1296" s="88" t="s">
        <v>313</v>
      </c>
      <c r="B1296" s="19">
        <v>11</v>
      </c>
      <c r="C1296" s="39" t="s">
        <v>230</v>
      </c>
      <c r="D1296" s="53" t="s">
        <v>844</v>
      </c>
      <c r="E1296" s="28">
        <v>622</v>
      </c>
      <c r="F1296" s="21">
        <v>1000</v>
      </c>
    </row>
    <row r="1297" spans="1:6" ht="31.5" x14ac:dyDescent="0.25">
      <c r="A1297" s="87" t="s">
        <v>0</v>
      </c>
      <c r="B1297" s="19">
        <v>11</v>
      </c>
      <c r="C1297" s="39" t="s">
        <v>230</v>
      </c>
      <c r="D1297" s="2" t="s">
        <v>32</v>
      </c>
      <c r="E1297" s="25"/>
      <c r="F1297" s="21">
        <f>SUM(F1298)</f>
        <v>44570.9</v>
      </c>
    </row>
    <row r="1298" spans="1:6" ht="47.25" x14ac:dyDescent="0.25">
      <c r="A1298" s="98" t="s">
        <v>176</v>
      </c>
      <c r="B1298" s="19">
        <v>11</v>
      </c>
      <c r="C1298" s="39" t="s">
        <v>230</v>
      </c>
      <c r="D1298" s="2" t="s">
        <v>64</v>
      </c>
      <c r="E1298" s="25"/>
      <c r="F1298" s="21">
        <f>SUM(F1299)</f>
        <v>44570.9</v>
      </c>
    </row>
    <row r="1299" spans="1:6" ht="31.5" x14ac:dyDescent="0.25">
      <c r="A1299" s="88" t="s">
        <v>159</v>
      </c>
      <c r="B1299" s="19">
        <v>11</v>
      </c>
      <c r="C1299" s="39" t="s">
        <v>230</v>
      </c>
      <c r="D1299" s="2" t="s">
        <v>65</v>
      </c>
      <c r="E1299" s="25"/>
      <c r="F1299" s="21">
        <f>SUM(F1300,F1302,F1304,F1307)</f>
        <v>44570.9</v>
      </c>
    </row>
    <row r="1300" spans="1:6" ht="63" x14ac:dyDescent="0.25">
      <c r="A1300" s="87" t="s">
        <v>233</v>
      </c>
      <c r="B1300" s="19">
        <v>11</v>
      </c>
      <c r="C1300" s="39" t="s">
        <v>230</v>
      </c>
      <c r="D1300" s="2" t="s">
        <v>65</v>
      </c>
      <c r="E1300" s="28">
        <v>100</v>
      </c>
      <c r="F1300" s="21">
        <f>SUM(F1301)</f>
        <v>4737</v>
      </c>
    </row>
    <row r="1301" spans="1:6" ht="15.75" x14ac:dyDescent="0.25">
      <c r="A1301" s="88" t="s">
        <v>249</v>
      </c>
      <c r="B1301" s="19">
        <v>11</v>
      </c>
      <c r="C1301" s="39" t="s">
        <v>230</v>
      </c>
      <c r="D1301" s="2" t="s">
        <v>65</v>
      </c>
      <c r="E1301" s="28">
        <v>110</v>
      </c>
      <c r="F1301" s="59">
        <v>4737</v>
      </c>
    </row>
    <row r="1302" spans="1:6" ht="31.5" x14ac:dyDescent="0.25">
      <c r="A1302" s="88" t="s">
        <v>330</v>
      </c>
      <c r="B1302" s="19">
        <v>11</v>
      </c>
      <c r="C1302" s="39" t="s">
        <v>230</v>
      </c>
      <c r="D1302" s="2" t="s">
        <v>65</v>
      </c>
      <c r="E1302" s="31">
        <v>200</v>
      </c>
      <c r="F1302" s="21">
        <f>SUM(F1303)</f>
        <v>253.9</v>
      </c>
    </row>
    <row r="1303" spans="1:6" ht="31.5" x14ac:dyDescent="0.25">
      <c r="A1303" s="92" t="s">
        <v>237</v>
      </c>
      <c r="B1303" s="19">
        <v>11</v>
      </c>
      <c r="C1303" s="39" t="s">
        <v>230</v>
      </c>
      <c r="D1303" s="2" t="s">
        <v>65</v>
      </c>
      <c r="E1303" s="28">
        <v>240</v>
      </c>
      <c r="F1303" s="21">
        <v>253.9</v>
      </c>
    </row>
    <row r="1304" spans="1:6" ht="31.5" x14ac:dyDescent="0.25">
      <c r="A1304" s="98" t="s">
        <v>245</v>
      </c>
      <c r="B1304" s="19">
        <v>11</v>
      </c>
      <c r="C1304" s="39" t="s">
        <v>230</v>
      </c>
      <c r="D1304" s="2" t="s">
        <v>65</v>
      </c>
      <c r="E1304" s="28">
        <v>600</v>
      </c>
      <c r="F1304" s="21">
        <f>SUM(F1305)</f>
        <v>39573.300000000003</v>
      </c>
    </row>
    <row r="1305" spans="1:6" ht="15.75" x14ac:dyDescent="0.25">
      <c r="A1305" s="92" t="s">
        <v>311</v>
      </c>
      <c r="B1305" s="19">
        <v>11</v>
      </c>
      <c r="C1305" s="39" t="s">
        <v>230</v>
      </c>
      <c r="D1305" s="2" t="s">
        <v>65</v>
      </c>
      <c r="E1305" s="28">
        <v>620</v>
      </c>
      <c r="F1305" s="21">
        <f>SUM(F1306,)</f>
        <v>39573.300000000003</v>
      </c>
    </row>
    <row r="1306" spans="1:6" ht="47.25" x14ac:dyDescent="0.25">
      <c r="A1306" s="98" t="s">
        <v>312</v>
      </c>
      <c r="B1306" s="19">
        <v>11</v>
      </c>
      <c r="C1306" s="39" t="s">
        <v>230</v>
      </c>
      <c r="D1306" s="2" t="s">
        <v>65</v>
      </c>
      <c r="E1306" s="25">
        <v>621</v>
      </c>
      <c r="F1306" s="21">
        <v>39573.300000000003</v>
      </c>
    </row>
    <row r="1307" spans="1:6" ht="15.75" x14ac:dyDescent="0.25">
      <c r="A1307" s="89" t="s">
        <v>238</v>
      </c>
      <c r="B1307" s="19">
        <v>11</v>
      </c>
      <c r="C1307" s="39" t="s">
        <v>230</v>
      </c>
      <c r="D1307" s="2" t="s">
        <v>65</v>
      </c>
      <c r="E1307" s="25">
        <v>800</v>
      </c>
      <c r="F1307" s="21">
        <f>SUM(F1308)</f>
        <v>6.7</v>
      </c>
    </row>
    <row r="1308" spans="1:6" ht="15.75" x14ac:dyDescent="0.25">
      <c r="A1308" s="88" t="s">
        <v>239</v>
      </c>
      <c r="B1308" s="19">
        <v>11</v>
      </c>
      <c r="C1308" s="39" t="s">
        <v>230</v>
      </c>
      <c r="D1308" s="2" t="s">
        <v>65</v>
      </c>
      <c r="E1308" s="25">
        <v>850</v>
      </c>
      <c r="F1308" s="29">
        <v>6.7</v>
      </c>
    </row>
    <row r="1309" spans="1:6" s="54" customFormat="1" ht="15.75" x14ac:dyDescent="0.25">
      <c r="A1309" s="88" t="s">
        <v>457</v>
      </c>
      <c r="B1309" s="19">
        <v>11</v>
      </c>
      <c r="C1309" s="39" t="s">
        <v>230</v>
      </c>
      <c r="D1309" s="53" t="s">
        <v>458</v>
      </c>
      <c r="E1309" s="25"/>
      <c r="F1309" s="21">
        <f t="shared" ref="F1309:F1312" si="42">SUM(F1310)</f>
        <v>44125.8</v>
      </c>
    </row>
    <row r="1310" spans="1:6" s="54" customFormat="1" ht="47.25" x14ac:dyDescent="0.25">
      <c r="A1310" s="88" t="s">
        <v>459</v>
      </c>
      <c r="B1310" s="19">
        <v>11</v>
      </c>
      <c r="C1310" s="39" t="s">
        <v>230</v>
      </c>
      <c r="D1310" s="53" t="s">
        <v>460</v>
      </c>
      <c r="E1310" s="25"/>
      <c r="F1310" s="21">
        <f t="shared" si="42"/>
        <v>44125.8</v>
      </c>
    </row>
    <row r="1311" spans="1:6" s="54" customFormat="1" ht="31.5" x14ac:dyDescent="0.25">
      <c r="A1311" s="88" t="s">
        <v>159</v>
      </c>
      <c r="B1311" s="19">
        <v>11</v>
      </c>
      <c r="C1311" s="39" t="s">
        <v>230</v>
      </c>
      <c r="D1311" s="53" t="s">
        <v>461</v>
      </c>
      <c r="E1311" s="25"/>
      <c r="F1311" s="21">
        <f t="shared" si="42"/>
        <v>44125.8</v>
      </c>
    </row>
    <row r="1312" spans="1:6" s="54" customFormat="1" ht="31.5" x14ac:dyDescent="0.25">
      <c r="A1312" s="98" t="s">
        <v>245</v>
      </c>
      <c r="B1312" s="19">
        <v>11</v>
      </c>
      <c r="C1312" s="39" t="s">
        <v>230</v>
      </c>
      <c r="D1312" s="53" t="s">
        <v>461</v>
      </c>
      <c r="E1312" s="25">
        <v>600</v>
      </c>
      <c r="F1312" s="21">
        <f t="shared" si="42"/>
        <v>44125.8</v>
      </c>
    </row>
    <row r="1313" spans="1:6" s="54" customFormat="1" ht="15.75" x14ac:dyDescent="0.25">
      <c r="A1313" s="92" t="s">
        <v>246</v>
      </c>
      <c r="B1313" s="19">
        <v>11</v>
      </c>
      <c r="C1313" s="39" t="s">
        <v>230</v>
      </c>
      <c r="D1313" s="53" t="s">
        <v>461</v>
      </c>
      <c r="E1313" s="25">
        <v>610</v>
      </c>
      <c r="F1313" s="21">
        <f>SUM(F1314,F1315)</f>
        <v>44125.8</v>
      </c>
    </row>
    <row r="1314" spans="1:6" s="54" customFormat="1" ht="47.25" x14ac:dyDescent="0.25">
      <c r="A1314" s="92" t="s">
        <v>247</v>
      </c>
      <c r="B1314" s="19">
        <v>11</v>
      </c>
      <c r="C1314" s="39" t="s">
        <v>230</v>
      </c>
      <c r="D1314" s="53" t="s">
        <v>461</v>
      </c>
      <c r="E1314" s="25">
        <v>611</v>
      </c>
      <c r="F1314" s="29">
        <v>42442.8</v>
      </c>
    </row>
    <row r="1315" spans="1:6" s="54" customFormat="1" ht="15.75" x14ac:dyDescent="0.25">
      <c r="A1315" s="92" t="s">
        <v>250</v>
      </c>
      <c r="B1315" s="19">
        <v>11</v>
      </c>
      <c r="C1315" s="39" t="s">
        <v>230</v>
      </c>
      <c r="D1315" s="53" t="s">
        <v>461</v>
      </c>
      <c r="E1315" s="25">
        <v>612</v>
      </c>
      <c r="F1315" s="29">
        <v>1683</v>
      </c>
    </row>
    <row r="1316" spans="1:6" ht="31.5" x14ac:dyDescent="0.25">
      <c r="A1316" s="87" t="s">
        <v>335</v>
      </c>
      <c r="B1316" s="19">
        <v>11</v>
      </c>
      <c r="C1316" s="39" t="s">
        <v>230</v>
      </c>
      <c r="D1316" s="4" t="s">
        <v>35</v>
      </c>
      <c r="E1316" s="22"/>
      <c r="F1316" s="21">
        <f>SUM(F1317,F1356)</f>
        <v>5563.5999999999995</v>
      </c>
    </row>
    <row r="1317" spans="1:6" ht="31.5" x14ac:dyDescent="0.25">
      <c r="A1317" s="87" t="s">
        <v>343</v>
      </c>
      <c r="B1317" s="19">
        <v>11</v>
      </c>
      <c r="C1317" s="39" t="s">
        <v>230</v>
      </c>
      <c r="D1317" s="2" t="s">
        <v>36</v>
      </c>
      <c r="E1317" s="22"/>
      <c r="F1317" s="21">
        <f>SUM(F1318,F1327,F1348,F1352)</f>
        <v>5043.7</v>
      </c>
    </row>
    <row r="1318" spans="1:6" ht="47.25" x14ac:dyDescent="0.25">
      <c r="A1318" s="87" t="s">
        <v>568</v>
      </c>
      <c r="B1318" s="19">
        <v>11</v>
      </c>
      <c r="C1318" s="39" t="s">
        <v>230</v>
      </c>
      <c r="D1318" s="2" t="s">
        <v>75</v>
      </c>
      <c r="E1318" s="22"/>
      <c r="F1318" s="21">
        <f>SUM(F1319,)</f>
        <v>4132</v>
      </c>
    </row>
    <row r="1319" spans="1:6" ht="63" x14ac:dyDescent="0.25">
      <c r="A1319" s="94" t="s">
        <v>379</v>
      </c>
      <c r="B1319" s="19">
        <v>11</v>
      </c>
      <c r="C1319" s="39" t="s">
        <v>230</v>
      </c>
      <c r="D1319" s="2" t="s">
        <v>80</v>
      </c>
      <c r="E1319" s="22"/>
      <c r="F1319" s="21">
        <f>SUM(F1320,F1322)</f>
        <v>4132</v>
      </c>
    </row>
    <row r="1320" spans="1:6" ht="31.5" x14ac:dyDescent="0.25">
      <c r="A1320" s="88" t="s">
        <v>330</v>
      </c>
      <c r="B1320" s="19">
        <v>11</v>
      </c>
      <c r="C1320" s="39" t="s">
        <v>230</v>
      </c>
      <c r="D1320" s="2" t="s">
        <v>80</v>
      </c>
      <c r="E1320" s="38" t="s">
        <v>296</v>
      </c>
      <c r="F1320" s="21">
        <f>SUM(F1321)</f>
        <v>49.2</v>
      </c>
    </row>
    <row r="1321" spans="1:6" ht="31.5" x14ac:dyDescent="0.25">
      <c r="A1321" s="89" t="s">
        <v>237</v>
      </c>
      <c r="B1321" s="19">
        <v>11</v>
      </c>
      <c r="C1321" s="39" t="s">
        <v>230</v>
      </c>
      <c r="D1321" s="2" t="s">
        <v>80</v>
      </c>
      <c r="E1321" s="22">
        <v>240</v>
      </c>
      <c r="F1321" s="29">
        <v>49.2</v>
      </c>
    </row>
    <row r="1322" spans="1:6" ht="31.5" x14ac:dyDescent="0.25">
      <c r="A1322" s="92" t="s">
        <v>245</v>
      </c>
      <c r="B1322" s="19">
        <v>11</v>
      </c>
      <c r="C1322" s="39" t="s">
        <v>230</v>
      </c>
      <c r="D1322" s="2" t="s">
        <v>80</v>
      </c>
      <c r="E1322" s="7">
        <v>600</v>
      </c>
      <c r="F1322" s="21">
        <f>SUM(F1323,F1325)</f>
        <v>4082.8</v>
      </c>
    </row>
    <row r="1323" spans="1:6" s="54" customFormat="1" ht="15.75" x14ac:dyDescent="0.25">
      <c r="A1323" s="92" t="s">
        <v>246</v>
      </c>
      <c r="B1323" s="19">
        <v>11</v>
      </c>
      <c r="C1323" s="39" t="s">
        <v>230</v>
      </c>
      <c r="D1323" s="53" t="s">
        <v>80</v>
      </c>
      <c r="E1323" s="7">
        <v>610</v>
      </c>
      <c r="F1323" s="21">
        <f>SUM(F1324)</f>
        <v>274</v>
      </c>
    </row>
    <row r="1324" spans="1:6" s="54" customFormat="1" ht="15.75" x14ac:dyDescent="0.25">
      <c r="A1324" s="92" t="s">
        <v>250</v>
      </c>
      <c r="B1324" s="19">
        <v>11</v>
      </c>
      <c r="C1324" s="39" t="s">
        <v>230</v>
      </c>
      <c r="D1324" s="53" t="s">
        <v>80</v>
      </c>
      <c r="E1324" s="7">
        <v>612</v>
      </c>
      <c r="F1324" s="21">
        <v>274</v>
      </c>
    </row>
    <row r="1325" spans="1:6" ht="15.75" x14ac:dyDescent="0.25">
      <c r="A1325" s="92" t="s">
        <v>311</v>
      </c>
      <c r="B1325" s="19">
        <v>11</v>
      </c>
      <c r="C1325" s="39" t="s">
        <v>230</v>
      </c>
      <c r="D1325" s="2" t="s">
        <v>80</v>
      </c>
      <c r="E1325" s="28">
        <v>620</v>
      </c>
      <c r="F1325" s="21">
        <f>SUM(F1326)</f>
        <v>3808.8</v>
      </c>
    </row>
    <row r="1326" spans="1:6" ht="15.75" x14ac:dyDescent="0.25">
      <c r="A1326" s="88" t="s">
        <v>313</v>
      </c>
      <c r="B1326" s="19">
        <v>11</v>
      </c>
      <c r="C1326" s="39" t="s">
        <v>230</v>
      </c>
      <c r="D1326" s="2" t="s">
        <v>80</v>
      </c>
      <c r="E1326" s="28">
        <v>622</v>
      </c>
      <c r="F1326" s="21">
        <v>3808.8</v>
      </c>
    </row>
    <row r="1327" spans="1:6" ht="63" x14ac:dyDescent="0.25">
      <c r="A1327" s="91" t="s">
        <v>180</v>
      </c>
      <c r="B1327" s="19">
        <v>11</v>
      </c>
      <c r="C1327" s="39" t="s">
        <v>230</v>
      </c>
      <c r="D1327" s="2" t="s">
        <v>76</v>
      </c>
      <c r="E1327" s="28"/>
      <c r="F1327" s="21">
        <f>SUM(F1328,F1334,F1342,)</f>
        <v>646.20000000000005</v>
      </c>
    </row>
    <row r="1328" spans="1:6" ht="31.5" x14ac:dyDescent="0.25">
      <c r="A1328" s="91" t="s">
        <v>77</v>
      </c>
      <c r="B1328" s="19">
        <v>11</v>
      </c>
      <c r="C1328" s="39" t="s">
        <v>230</v>
      </c>
      <c r="D1328" s="2" t="s">
        <v>164</v>
      </c>
      <c r="E1328" s="28"/>
      <c r="F1328" s="21">
        <f>SUM(F1329)</f>
        <v>100.6</v>
      </c>
    </row>
    <row r="1329" spans="1:6" ht="31.5" x14ac:dyDescent="0.25">
      <c r="A1329" s="92" t="s">
        <v>245</v>
      </c>
      <c r="B1329" s="19">
        <v>11</v>
      </c>
      <c r="C1329" s="39" t="s">
        <v>230</v>
      </c>
      <c r="D1329" s="2" t="s">
        <v>164</v>
      </c>
      <c r="E1329" s="7">
        <v>600</v>
      </c>
      <c r="F1329" s="21">
        <f>SUM(F1330,F1332)</f>
        <v>100.6</v>
      </c>
    </row>
    <row r="1330" spans="1:6" s="54" customFormat="1" ht="15.75" x14ac:dyDescent="0.25">
      <c r="A1330" s="92" t="s">
        <v>246</v>
      </c>
      <c r="B1330" s="19">
        <v>11</v>
      </c>
      <c r="C1330" s="39" t="s">
        <v>230</v>
      </c>
      <c r="D1330" s="53" t="s">
        <v>164</v>
      </c>
      <c r="E1330" s="7">
        <v>610</v>
      </c>
      <c r="F1330" s="21">
        <f>SUM(F1331)</f>
        <v>21.6</v>
      </c>
    </row>
    <row r="1331" spans="1:6" s="54" customFormat="1" ht="15.75" x14ac:dyDescent="0.25">
      <c r="A1331" s="92" t="s">
        <v>250</v>
      </c>
      <c r="B1331" s="19">
        <v>11</v>
      </c>
      <c r="C1331" s="39" t="s">
        <v>230</v>
      </c>
      <c r="D1331" s="53" t="s">
        <v>164</v>
      </c>
      <c r="E1331" s="7">
        <v>612</v>
      </c>
      <c r="F1331" s="21">
        <v>21.6</v>
      </c>
    </row>
    <row r="1332" spans="1:6" ht="15.75" x14ac:dyDescent="0.25">
      <c r="A1332" s="92" t="s">
        <v>311</v>
      </c>
      <c r="B1332" s="19">
        <v>11</v>
      </c>
      <c r="C1332" s="39" t="s">
        <v>230</v>
      </c>
      <c r="D1332" s="2" t="s">
        <v>164</v>
      </c>
      <c r="E1332" s="28">
        <v>620</v>
      </c>
      <c r="F1332" s="21">
        <f>SUM(F1333)</f>
        <v>79</v>
      </c>
    </row>
    <row r="1333" spans="1:6" ht="15.75" x14ac:dyDescent="0.25">
      <c r="A1333" s="88" t="s">
        <v>313</v>
      </c>
      <c r="B1333" s="19">
        <v>11</v>
      </c>
      <c r="C1333" s="39" t="s">
        <v>230</v>
      </c>
      <c r="D1333" s="2" t="s">
        <v>164</v>
      </c>
      <c r="E1333" s="28">
        <v>622</v>
      </c>
      <c r="F1333" s="21">
        <v>79</v>
      </c>
    </row>
    <row r="1334" spans="1:6" ht="31.5" x14ac:dyDescent="0.25">
      <c r="A1334" s="91" t="s">
        <v>78</v>
      </c>
      <c r="B1334" s="19">
        <v>11</v>
      </c>
      <c r="C1334" s="39" t="s">
        <v>230</v>
      </c>
      <c r="D1334" s="2" t="s">
        <v>82</v>
      </c>
      <c r="E1334" s="22"/>
      <c r="F1334" s="21">
        <f>SUM(F1335,F1337)</f>
        <v>350</v>
      </c>
    </row>
    <row r="1335" spans="1:6" ht="31.5" x14ac:dyDescent="0.25">
      <c r="A1335" s="88" t="s">
        <v>330</v>
      </c>
      <c r="B1335" s="19">
        <v>11</v>
      </c>
      <c r="C1335" s="39" t="s">
        <v>230</v>
      </c>
      <c r="D1335" s="2" t="s">
        <v>82</v>
      </c>
      <c r="E1335" s="38" t="s">
        <v>296</v>
      </c>
      <c r="F1335" s="21">
        <f>SUM(F1336)</f>
        <v>36</v>
      </c>
    </row>
    <row r="1336" spans="1:6" ht="31.5" x14ac:dyDescent="0.25">
      <c r="A1336" s="89" t="s">
        <v>237</v>
      </c>
      <c r="B1336" s="19">
        <v>11</v>
      </c>
      <c r="C1336" s="39" t="s">
        <v>230</v>
      </c>
      <c r="D1336" s="2" t="s">
        <v>82</v>
      </c>
      <c r="E1336" s="22">
        <v>240</v>
      </c>
      <c r="F1336" s="29">
        <v>36</v>
      </c>
    </row>
    <row r="1337" spans="1:6" ht="31.5" x14ac:dyDescent="0.25">
      <c r="A1337" s="92" t="s">
        <v>245</v>
      </c>
      <c r="B1337" s="19">
        <v>11</v>
      </c>
      <c r="C1337" s="39" t="s">
        <v>230</v>
      </c>
      <c r="D1337" s="2" t="s">
        <v>82</v>
      </c>
      <c r="E1337" s="7">
        <v>600</v>
      </c>
      <c r="F1337" s="21">
        <f>SUM(F1340,F1338)</f>
        <v>314</v>
      </c>
    </row>
    <row r="1338" spans="1:6" s="54" customFormat="1" ht="15.75" x14ac:dyDescent="0.25">
      <c r="A1338" s="92" t="s">
        <v>246</v>
      </c>
      <c r="B1338" s="19">
        <v>11</v>
      </c>
      <c r="C1338" s="39" t="s">
        <v>230</v>
      </c>
      <c r="D1338" s="53" t="s">
        <v>82</v>
      </c>
      <c r="E1338" s="7">
        <v>610</v>
      </c>
      <c r="F1338" s="21">
        <f>SUM(F1339)</f>
        <v>16.2</v>
      </c>
    </row>
    <row r="1339" spans="1:6" s="54" customFormat="1" ht="15.75" x14ac:dyDescent="0.25">
      <c r="A1339" s="92" t="s">
        <v>250</v>
      </c>
      <c r="B1339" s="19">
        <v>11</v>
      </c>
      <c r="C1339" s="39" t="s">
        <v>230</v>
      </c>
      <c r="D1339" s="53" t="s">
        <v>82</v>
      </c>
      <c r="E1339" s="7">
        <v>612</v>
      </c>
      <c r="F1339" s="21">
        <v>16.2</v>
      </c>
    </row>
    <row r="1340" spans="1:6" ht="15.75" x14ac:dyDescent="0.25">
      <c r="A1340" s="92" t="s">
        <v>311</v>
      </c>
      <c r="B1340" s="19">
        <v>11</v>
      </c>
      <c r="C1340" s="39" t="s">
        <v>230</v>
      </c>
      <c r="D1340" s="2" t="s">
        <v>82</v>
      </c>
      <c r="E1340" s="28">
        <v>620</v>
      </c>
      <c r="F1340" s="21">
        <f>SUM(F1341)</f>
        <v>297.8</v>
      </c>
    </row>
    <row r="1341" spans="1:6" ht="15.75" x14ac:dyDescent="0.25">
      <c r="A1341" s="88" t="s">
        <v>313</v>
      </c>
      <c r="B1341" s="19">
        <v>11</v>
      </c>
      <c r="C1341" s="39" t="s">
        <v>230</v>
      </c>
      <c r="D1341" s="2" t="s">
        <v>82</v>
      </c>
      <c r="E1341" s="28">
        <v>622</v>
      </c>
      <c r="F1341" s="21">
        <v>297.8</v>
      </c>
    </row>
    <row r="1342" spans="1:6" ht="15.75" x14ac:dyDescent="0.25">
      <c r="A1342" s="91" t="s">
        <v>381</v>
      </c>
      <c r="B1342" s="19">
        <v>11</v>
      </c>
      <c r="C1342" s="39" t="s">
        <v>230</v>
      </c>
      <c r="D1342" s="2" t="s">
        <v>83</v>
      </c>
      <c r="E1342" s="28"/>
      <c r="F1342" s="21">
        <f>SUM(F1343,F1345)</f>
        <v>195.6</v>
      </c>
    </row>
    <row r="1343" spans="1:6" ht="31.5" x14ac:dyDescent="0.25">
      <c r="A1343" s="88" t="s">
        <v>330</v>
      </c>
      <c r="B1343" s="19">
        <v>11</v>
      </c>
      <c r="C1343" s="39" t="s">
        <v>230</v>
      </c>
      <c r="D1343" s="2" t="s">
        <v>83</v>
      </c>
      <c r="E1343" s="38" t="s">
        <v>296</v>
      </c>
      <c r="F1343" s="21">
        <f>SUM(F1344)</f>
        <v>87.6</v>
      </c>
    </row>
    <row r="1344" spans="1:6" ht="31.5" x14ac:dyDescent="0.25">
      <c r="A1344" s="89" t="s">
        <v>237</v>
      </c>
      <c r="B1344" s="19">
        <v>11</v>
      </c>
      <c r="C1344" s="39" t="s">
        <v>230</v>
      </c>
      <c r="D1344" s="2" t="s">
        <v>83</v>
      </c>
      <c r="E1344" s="22">
        <v>240</v>
      </c>
      <c r="F1344" s="29">
        <v>87.6</v>
      </c>
    </row>
    <row r="1345" spans="1:6" s="54" customFormat="1" ht="31.5" x14ac:dyDescent="0.25">
      <c r="A1345" s="92" t="s">
        <v>245</v>
      </c>
      <c r="B1345" s="19">
        <v>11</v>
      </c>
      <c r="C1345" s="39" t="s">
        <v>230</v>
      </c>
      <c r="D1345" s="53" t="s">
        <v>83</v>
      </c>
      <c r="E1345" s="22">
        <v>600</v>
      </c>
      <c r="F1345" s="21">
        <f t="shared" ref="F1345:F1346" si="43">SUM(F1346)</f>
        <v>108</v>
      </c>
    </row>
    <row r="1346" spans="1:6" s="54" customFormat="1" ht="15.75" x14ac:dyDescent="0.25">
      <c r="A1346" s="92" t="s">
        <v>311</v>
      </c>
      <c r="B1346" s="19">
        <v>11</v>
      </c>
      <c r="C1346" s="39" t="s">
        <v>230</v>
      </c>
      <c r="D1346" s="53" t="s">
        <v>83</v>
      </c>
      <c r="E1346" s="28">
        <v>620</v>
      </c>
      <c r="F1346" s="21">
        <f t="shared" si="43"/>
        <v>108</v>
      </c>
    </row>
    <row r="1347" spans="1:6" s="54" customFormat="1" ht="15.75" x14ac:dyDescent="0.25">
      <c r="A1347" s="88" t="s">
        <v>313</v>
      </c>
      <c r="B1347" s="19">
        <v>11</v>
      </c>
      <c r="C1347" s="39" t="s">
        <v>230</v>
      </c>
      <c r="D1347" s="53" t="s">
        <v>83</v>
      </c>
      <c r="E1347" s="28">
        <v>622</v>
      </c>
      <c r="F1347" s="29">
        <v>108</v>
      </c>
    </row>
    <row r="1348" spans="1:6" ht="47.25" x14ac:dyDescent="0.25">
      <c r="A1348" s="91" t="s">
        <v>495</v>
      </c>
      <c r="B1348" s="19">
        <v>11</v>
      </c>
      <c r="C1348" s="39" t="s">
        <v>230</v>
      </c>
      <c r="D1348" s="2" t="s">
        <v>79</v>
      </c>
      <c r="E1348" s="22"/>
      <c r="F1348" s="21">
        <f>SUM(F1349)</f>
        <v>141.30000000000001</v>
      </c>
    </row>
    <row r="1349" spans="1:6" ht="47.25" x14ac:dyDescent="0.25">
      <c r="A1349" s="91" t="s">
        <v>84</v>
      </c>
      <c r="B1349" s="19">
        <v>11</v>
      </c>
      <c r="C1349" s="39" t="s">
        <v>230</v>
      </c>
      <c r="D1349" s="2" t="s">
        <v>165</v>
      </c>
      <c r="E1349" s="22"/>
      <c r="F1349" s="21">
        <f>SUM(F1350)</f>
        <v>141.30000000000001</v>
      </c>
    </row>
    <row r="1350" spans="1:6" ht="31.5" x14ac:dyDescent="0.25">
      <c r="A1350" s="88" t="s">
        <v>330</v>
      </c>
      <c r="B1350" s="19">
        <v>11</v>
      </c>
      <c r="C1350" s="39" t="s">
        <v>230</v>
      </c>
      <c r="D1350" s="2" t="s">
        <v>165</v>
      </c>
      <c r="E1350" s="38" t="s">
        <v>296</v>
      </c>
      <c r="F1350" s="21">
        <f>SUM(F1351)</f>
        <v>141.30000000000001</v>
      </c>
    </row>
    <row r="1351" spans="1:6" ht="31.5" x14ac:dyDescent="0.25">
      <c r="A1351" s="89" t="s">
        <v>237</v>
      </c>
      <c r="B1351" s="19">
        <v>11</v>
      </c>
      <c r="C1351" s="39" t="s">
        <v>230</v>
      </c>
      <c r="D1351" s="2" t="s">
        <v>165</v>
      </c>
      <c r="E1351" s="22">
        <v>240</v>
      </c>
      <c r="F1351" s="29">
        <v>141.30000000000001</v>
      </c>
    </row>
    <row r="1352" spans="1:6" ht="63" x14ac:dyDescent="0.25">
      <c r="A1352" s="118" t="s">
        <v>807</v>
      </c>
      <c r="B1352" s="19">
        <v>11</v>
      </c>
      <c r="C1352" s="39" t="s">
        <v>230</v>
      </c>
      <c r="D1352" s="2" t="s">
        <v>86</v>
      </c>
      <c r="E1352" s="22"/>
      <c r="F1352" s="21">
        <f>SUM(F1353)</f>
        <v>124.2</v>
      </c>
    </row>
    <row r="1353" spans="1:6" ht="31.5" x14ac:dyDescent="0.25">
      <c r="A1353" s="87" t="s">
        <v>87</v>
      </c>
      <c r="B1353" s="19">
        <v>11</v>
      </c>
      <c r="C1353" s="39" t="s">
        <v>230</v>
      </c>
      <c r="D1353" s="2" t="s">
        <v>166</v>
      </c>
      <c r="E1353" s="22"/>
      <c r="F1353" s="21">
        <f>SUM(F1354)</f>
        <v>124.2</v>
      </c>
    </row>
    <row r="1354" spans="1:6" ht="31.5" x14ac:dyDescent="0.25">
      <c r="A1354" s="88" t="s">
        <v>330</v>
      </c>
      <c r="B1354" s="19">
        <v>11</v>
      </c>
      <c r="C1354" s="39" t="s">
        <v>230</v>
      </c>
      <c r="D1354" s="2" t="s">
        <v>166</v>
      </c>
      <c r="E1354" s="38" t="s">
        <v>296</v>
      </c>
      <c r="F1354" s="21">
        <f>SUM(F1355)</f>
        <v>124.2</v>
      </c>
    </row>
    <row r="1355" spans="1:6" ht="31.5" x14ac:dyDescent="0.25">
      <c r="A1355" s="89" t="s">
        <v>237</v>
      </c>
      <c r="B1355" s="19">
        <v>11</v>
      </c>
      <c r="C1355" s="39" t="s">
        <v>230</v>
      </c>
      <c r="D1355" s="2" t="s">
        <v>166</v>
      </c>
      <c r="E1355" s="22">
        <v>240</v>
      </c>
      <c r="F1355" s="29">
        <v>124.2</v>
      </c>
    </row>
    <row r="1356" spans="1:6" ht="31.5" x14ac:dyDescent="0.25">
      <c r="A1356" s="87" t="s">
        <v>352</v>
      </c>
      <c r="B1356" s="19">
        <v>11</v>
      </c>
      <c r="C1356" s="39" t="s">
        <v>230</v>
      </c>
      <c r="D1356" s="4" t="s">
        <v>39</v>
      </c>
      <c r="E1356" s="28"/>
      <c r="F1356" s="21">
        <f>SUM(F1358)</f>
        <v>519.9</v>
      </c>
    </row>
    <row r="1357" spans="1:6" ht="31.5" x14ac:dyDescent="0.25">
      <c r="A1357" s="92" t="s">
        <v>479</v>
      </c>
      <c r="B1357" s="19">
        <v>11</v>
      </c>
      <c r="C1357" s="39" t="s">
        <v>230</v>
      </c>
      <c r="D1357" s="4" t="s">
        <v>480</v>
      </c>
      <c r="E1357" s="28"/>
      <c r="F1357" s="21">
        <f>SUM(F1358)</f>
        <v>519.9</v>
      </c>
    </row>
    <row r="1358" spans="1:6" ht="31.5" x14ac:dyDescent="0.25">
      <c r="A1358" s="92" t="s">
        <v>481</v>
      </c>
      <c r="B1358" s="19">
        <v>11</v>
      </c>
      <c r="C1358" s="39" t="s">
        <v>230</v>
      </c>
      <c r="D1358" s="4" t="s">
        <v>482</v>
      </c>
      <c r="E1358" s="28"/>
      <c r="F1358" s="21">
        <f>SUM(F1359,F1361)</f>
        <v>519.9</v>
      </c>
    </row>
    <row r="1359" spans="1:6" s="54" customFormat="1" ht="31.5" x14ac:dyDescent="0.25">
      <c r="A1359" s="88" t="s">
        <v>330</v>
      </c>
      <c r="B1359" s="19">
        <v>11</v>
      </c>
      <c r="C1359" s="39" t="s">
        <v>230</v>
      </c>
      <c r="D1359" s="4" t="s">
        <v>482</v>
      </c>
      <c r="E1359" s="38" t="s">
        <v>296</v>
      </c>
      <c r="F1359" s="21">
        <f>SUM(F1360)</f>
        <v>134</v>
      </c>
    </row>
    <row r="1360" spans="1:6" s="54" customFormat="1" ht="31.5" x14ac:dyDescent="0.25">
      <c r="A1360" s="89" t="s">
        <v>237</v>
      </c>
      <c r="B1360" s="19">
        <v>11</v>
      </c>
      <c r="C1360" s="39" t="s">
        <v>230</v>
      </c>
      <c r="D1360" s="4" t="s">
        <v>482</v>
      </c>
      <c r="E1360" s="22">
        <v>240</v>
      </c>
      <c r="F1360" s="29">
        <v>134</v>
      </c>
    </row>
    <row r="1361" spans="1:6" ht="31.5" x14ac:dyDescent="0.25">
      <c r="A1361" s="92" t="s">
        <v>245</v>
      </c>
      <c r="B1361" s="19">
        <v>11</v>
      </c>
      <c r="C1361" s="39" t="s">
        <v>230</v>
      </c>
      <c r="D1361" s="4" t="s">
        <v>482</v>
      </c>
      <c r="E1361" s="7">
        <v>600</v>
      </c>
      <c r="F1361" s="21">
        <f>SUM(F1362,F1364)</f>
        <v>385.9</v>
      </c>
    </row>
    <row r="1362" spans="1:6" s="54" customFormat="1" ht="15.75" x14ac:dyDescent="0.25">
      <c r="A1362" s="92" t="s">
        <v>246</v>
      </c>
      <c r="B1362" s="19">
        <v>11</v>
      </c>
      <c r="C1362" s="39" t="s">
        <v>230</v>
      </c>
      <c r="D1362" s="4" t="s">
        <v>482</v>
      </c>
      <c r="E1362" s="7">
        <v>610</v>
      </c>
      <c r="F1362" s="21">
        <f>SUM(F1363)</f>
        <v>229.9</v>
      </c>
    </row>
    <row r="1363" spans="1:6" s="54" customFormat="1" ht="15.75" x14ac:dyDescent="0.25">
      <c r="A1363" s="92" t="s">
        <v>250</v>
      </c>
      <c r="B1363" s="19">
        <v>11</v>
      </c>
      <c r="C1363" s="39" t="s">
        <v>230</v>
      </c>
      <c r="D1363" s="4" t="s">
        <v>482</v>
      </c>
      <c r="E1363" s="7">
        <v>612</v>
      </c>
      <c r="F1363" s="21">
        <v>229.9</v>
      </c>
    </row>
    <row r="1364" spans="1:6" ht="15.75" x14ac:dyDescent="0.25">
      <c r="A1364" s="92" t="s">
        <v>311</v>
      </c>
      <c r="B1364" s="19">
        <v>11</v>
      </c>
      <c r="C1364" s="39" t="s">
        <v>230</v>
      </c>
      <c r="D1364" s="4" t="s">
        <v>482</v>
      </c>
      <c r="E1364" s="28">
        <v>620</v>
      </c>
      <c r="F1364" s="21">
        <f>SUM(F1365)</f>
        <v>156</v>
      </c>
    </row>
    <row r="1365" spans="1:6" ht="15.75" x14ac:dyDescent="0.25">
      <c r="A1365" s="88" t="s">
        <v>313</v>
      </c>
      <c r="B1365" s="19">
        <v>11</v>
      </c>
      <c r="C1365" s="39" t="s">
        <v>230</v>
      </c>
      <c r="D1365" s="4" t="s">
        <v>482</v>
      </c>
      <c r="E1365" s="28">
        <v>622</v>
      </c>
      <c r="F1365" s="21">
        <v>156</v>
      </c>
    </row>
    <row r="1366" spans="1:6" ht="15.75" x14ac:dyDescent="0.25">
      <c r="A1366" s="88" t="s">
        <v>318</v>
      </c>
      <c r="B1366" s="25">
        <v>11</v>
      </c>
      <c r="C1366" s="39" t="s">
        <v>232</v>
      </c>
      <c r="D1366" s="10"/>
      <c r="E1366" s="25"/>
      <c r="F1366" s="21">
        <f>SUM(F1367,)</f>
        <v>18483.099999999999</v>
      </c>
    </row>
    <row r="1367" spans="1:6" ht="31.5" x14ac:dyDescent="0.25">
      <c r="A1367" s="87" t="s">
        <v>334</v>
      </c>
      <c r="B1367" s="19">
        <v>11</v>
      </c>
      <c r="C1367" s="39" t="s">
        <v>232</v>
      </c>
      <c r="D1367" s="4" t="s">
        <v>29</v>
      </c>
      <c r="E1367" s="25"/>
      <c r="F1367" s="21">
        <f>SUM(F1368,F1383)</f>
        <v>18483.099999999999</v>
      </c>
    </row>
    <row r="1368" spans="1:6" ht="31.5" x14ac:dyDescent="0.25">
      <c r="A1368" s="87" t="s">
        <v>359</v>
      </c>
      <c r="B1368" s="19">
        <v>11</v>
      </c>
      <c r="C1368" s="39" t="s">
        <v>232</v>
      </c>
      <c r="D1368" s="2" t="s">
        <v>30</v>
      </c>
      <c r="E1368" s="25"/>
      <c r="F1368" s="21">
        <f>SUM(F1369)</f>
        <v>8883.0999999999985</v>
      </c>
    </row>
    <row r="1369" spans="1:6" ht="31.5" x14ac:dyDescent="0.25">
      <c r="A1369" s="87" t="s">
        <v>63</v>
      </c>
      <c r="B1369" s="19">
        <v>11</v>
      </c>
      <c r="C1369" s="39" t="s">
        <v>232</v>
      </c>
      <c r="D1369" s="2" t="s">
        <v>58</v>
      </c>
      <c r="E1369" s="25"/>
      <c r="F1369" s="21">
        <f>SUM(F1370,F1378)</f>
        <v>8883.0999999999985</v>
      </c>
    </row>
    <row r="1370" spans="1:6" ht="31.5" x14ac:dyDescent="0.25">
      <c r="A1370" s="87" t="s">
        <v>173</v>
      </c>
      <c r="B1370" s="19">
        <v>11</v>
      </c>
      <c r="C1370" s="39" t="s">
        <v>232</v>
      </c>
      <c r="D1370" s="2" t="s">
        <v>61</v>
      </c>
      <c r="E1370" s="22"/>
      <c r="F1370" s="21">
        <f>SUM(F1371,F1373,F1375)</f>
        <v>8433.0999999999985</v>
      </c>
    </row>
    <row r="1371" spans="1:6" s="54" customFormat="1" ht="63" x14ac:dyDescent="0.25">
      <c r="A1371" s="87" t="s">
        <v>233</v>
      </c>
      <c r="B1371" s="25">
        <v>11</v>
      </c>
      <c r="C1371" s="39" t="s">
        <v>232</v>
      </c>
      <c r="D1371" s="53" t="s">
        <v>61</v>
      </c>
      <c r="E1371" s="25">
        <v>100</v>
      </c>
      <c r="F1371" s="21">
        <f>SUM(F1372)</f>
        <v>2035.6</v>
      </c>
    </row>
    <row r="1372" spans="1:6" s="54" customFormat="1" ht="31.5" x14ac:dyDescent="0.25">
      <c r="A1372" s="102" t="s">
        <v>234</v>
      </c>
      <c r="B1372" s="25">
        <v>11</v>
      </c>
      <c r="C1372" s="39" t="s">
        <v>232</v>
      </c>
      <c r="D1372" s="53" t="s">
        <v>61</v>
      </c>
      <c r="E1372" s="25">
        <v>120</v>
      </c>
      <c r="F1372" s="29">
        <v>2035.6</v>
      </c>
    </row>
    <row r="1373" spans="1:6" ht="31.5" x14ac:dyDescent="0.25">
      <c r="A1373" s="88" t="s">
        <v>330</v>
      </c>
      <c r="B1373" s="25">
        <v>11</v>
      </c>
      <c r="C1373" s="39" t="s">
        <v>232</v>
      </c>
      <c r="D1373" s="2" t="s">
        <v>61</v>
      </c>
      <c r="E1373" s="25">
        <v>200</v>
      </c>
      <c r="F1373" s="21">
        <f>SUM(F1374)</f>
        <v>2576.8000000000002</v>
      </c>
    </row>
    <row r="1374" spans="1:6" ht="31.5" x14ac:dyDescent="0.25">
      <c r="A1374" s="88" t="s">
        <v>237</v>
      </c>
      <c r="B1374" s="22">
        <v>11</v>
      </c>
      <c r="C1374" s="39" t="s">
        <v>232</v>
      </c>
      <c r="D1374" s="2" t="s">
        <v>61</v>
      </c>
      <c r="E1374" s="25">
        <v>240</v>
      </c>
      <c r="F1374" s="21">
        <v>2576.8000000000002</v>
      </c>
    </row>
    <row r="1375" spans="1:6" ht="31.5" x14ac:dyDescent="0.25">
      <c r="A1375" s="92" t="s">
        <v>245</v>
      </c>
      <c r="B1375" s="19">
        <v>11</v>
      </c>
      <c r="C1375" s="39" t="s">
        <v>232</v>
      </c>
      <c r="D1375" s="2" t="s">
        <v>61</v>
      </c>
      <c r="E1375" s="7">
        <v>600</v>
      </c>
      <c r="F1375" s="21">
        <f>SUM(F1376)</f>
        <v>3820.7</v>
      </c>
    </row>
    <row r="1376" spans="1:6" ht="15.75" x14ac:dyDescent="0.25">
      <c r="A1376" s="92" t="s">
        <v>311</v>
      </c>
      <c r="B1376" s="19">
        <v>11</v>
      </c>
      <c r="C1376" s="39" t="s">
        <v>232</v>
      </c>
      <c r="D1376" s="2" t="s">
        <v>61</v>
      </c>
      <c r="E1376" s="28">
        <v>620</v>
      </c>
      <c r="F1376" s="21">
        <f>SUM(F1377)</f>
        <v>3820.7</v>
      </c>
    </row>
    <row r="1377" spans="1:7" ht="15.75" x14ac:dyDescent="0.25">
      <c r="A1377" s="88" t="s">
        <v>313</v>
      </c>
      <c r="B1377" s="19">
        <v>11</v>
      </c>
      <c r="C1377" s="39" t="s">
        <v>232</v>
      </c>
      <c r="D1377" s="2" t="s">
        <v>61</v>
      </c>
      <c r="E1377" s="25">
        <v>622</v>
      </c>
      <c r="F1377" s="21">
        <v>3820.7</v>
      </c>
    </row>
    <row r="1378" spans="1:7" ht="47.25" x14ac:dyDescent="0.25">
      <c r="A1378" s="87" t="s">
        <v>174</v>
      </c>
      <c r="B1378" s="25">
        <v>11</v>
      </c>
      <c r="C1378" s="39" t="s">
        <v>232</v>
      </c>
      <c r="D1378" s="2" t="s">
        <v>175</v>
      </c>
      <c r="E1378" s="25"/>
      <c r="F1378" s="21">
        <f>SUM(F1379,F1381)</f>
        <v>450</v>
      </c>
    </row>
    <row r="1379" spans="1:7" s="54" customFormat="1" ht="63" x14ac:dyDescent="0.25">
      <c r="A1379" s="87" t="s">
        <v>233</v>
      </c>
      <c r="B1379" s="22">
        <v>11</v>
      </c>
      <c r="C1379" s="39" t="s">
        <v>232</v>
      </c>
      <c r="D1379" s="53" t="s">
        <v>175</v>
      </c>
      <c r="E1379" s="28">
        <v>100</v>
      </c>
      <c r="F1379" s="21">
        <f>SUM(F1380)</f>
        <v>290</v>
      </c>
    </row>
    <row r="1380" spans="1:7" s="54" customFormat="1" ht="15.75" x14ac:dyDescent="0.25">
      <c r="A1380" s="88" t="s">
        <v>249</v>
      </c>
      <c r="B1380" s="22">
        <v>11</v>
      </c>
      <c r="C1380" s="39" t="s">
        <v>232</v>
      </c>
      <c r="D1380" s="53" t="s">
        <v>175</v>
      </c>
      <c r="E1380" s="28">
        <v>110</v>
      </c>
      <c r="F1380" s="59">
        <v>290</v>
      </c>
    </row>
    <row r="1381" spans="1:7" ht="31.5" x14ac:dyDescent="0.25">
      <c r="A1381" s="88" t="s">
        <v>330</v>
      </c>
      <c r="B1381" s="25">
        <v>11</v>
      </c>
      <c r="C1381" s="39" t="s">
        <v>232</v>
      </c>
      <c r="D1381" s="2" t="s">
        <v>175</v>
      </c>
      <c r="E1381" s="25">
        <v>200</v>
      </c>
      <c r="F1381" s="21">
        <f>SUM(F1382)</f>
        <v>160</v>
      </c>
    </row>
    <row r="1382" spans="1:7" ht="31.5" x14ac:dyDescent="0.25">
      <c r="A1382" s="88" t="s">
        <v>237</v>
      </c>
      <c r="B1382" s="22">
        <v>11</v>
      </c>
      <c r="C1382" s="39" t="s">
        <v>232</v>
      </c>
      <c r="D1382" s="2" t="s">
        <v>175</v>
      </c>
      <c r="E1382" s="25">
        <v>240</v>
      </c>
      <c r="F1382" s="21">
        <v>160</v>
      </c>
    </row>
    <row r="1383" spans="1:7" s="54" customFormat="1" ht="47.25" x14ac:dyDescent="0.25">
      <c r="A1383" s="87" t="s">
        <v>212</v>
      </c>
      <c r="B1383" s="22">
        <v>11</v>
      </c>
      <c r="C1383" s="39" t="s">
        <v>232</v>
      </c>
      <c r="D1383" s="53" t="s">
        <v>31</v>
      </c>
      <c r="E1383" s="25"/>
      <c r="F1383" s="29">
        <f>SUM(F1384,)</f>
        <v>9600</v>
      </c>
    </row>
    <row r="1384" spans="1:7" s="54" customFormat="1" ht="47.25" x14ac:dyDescent="0.25">
      <c r="A1384" s="92" t="s">
        <v>195</v>
      </c>
      <c r="B1384" s="22">
        <v>11</v>
      </c>
      <c r="C1384" s="39" t="s">
        <v>232</v>
      </c>
      <c r="D1384" s="53" t="s">
        <v>62</v>
      </c>
      <c r="E1384" s="25"/>
      <c r="F1384" s="29">
        <f>SUM(F1385,F1388)</f>
        <v>9600</v>
      </c>
    </row>
    <row r="1385" spans="1:7" s="54" customFormat="1" ht="47.25" x14ac:dyDescent="0.25">
      <c r="A1385" s="88" t="s">
        <v>664</v>
      </c>
      <c r="B1385" s="22">
        <v>11</v>
      </c>
      <c r="C1385" s="39" t="s">
        <v>232</v>
      </c>
      <c r="D1385" s="53" t="s">
        <v>665</v>
      </c>
      <c r="E1385" s="25"/>
      <c r="F1385" s="21">
        <f t="shared" ref="F1385:F1389" si="44">SUM(F1386)</f>
        <v>7113.6</v>
      </c>
      <c r="G1385" s="21"/>
    </row>
    <row r="1386" spans="1:7" s="54" customFormat="1" ht="31.5" x14ac:dyDescent="0.25">
      <c r="A1386" s="88" t="s">
        <v>330</v>
      </c>
      <c r="B1386" s="22">
        <v>11</v>
      </c>
      <c r="C1386" s="39" t="s">
        <v>232</v>
      </c>
      <c r="D1386" s="53" t="s">
        <v>665</v>
      </c>
      <c r="E1386" s="27" t="s">
        <v>296</v>
      </c>
      <c r="F1386" s="21">
        <f t="shared" si="44"/>
        <v>7113.6</v>
      </c>
      <c r="G1386" s="21"/>
    </row>
    <row r="1387" spans="1:7" s="54" customFormat="1" ht="31.5" x14ac:dyDescent="0.25">
      <c r="A1387" s="102" t="s">
        <v>237</v>
      </c>
      <c r="B1387" s="22">
        <v>11</v>
      </c>
      <c r="C1387" s="39" t="s">
        <v>232</v>
      </c>
      <c r="D1387" s="53" t="s">
        <v>665</v>
      </c>
      <c r="E1387" s="19">
        <v>240</v>
      </c>
      <c r="F1387" s="21">
        <v>7113.6</v>
      </c>
      <c r="G1387" s="21"/>
    </row>
    <row r="1388" spans="1:7" s="54" customFormat="1" ht="47.25" x14ac:dyDescent="0.25">
      <c r="A1388" s="88" t="s">
        <v>670</v>
      </c>
      <c r="B1388" s="22">
        <v>11</v>
      </c>
      <c r="C1388" s="39" t="s">
        <v>232</v>
      </c>
      <c r="D1388" s="53" t="s">
        <v>669</v>
      </c>
      <c r="E1388" s="25"/>
      <c r="F1388" s="21">
        <f t="shared" si="44"/>
        <v>2486.4</v>
      </c>
      <c r="G1388" s="21"/>
    </row>
    <row r="1389" spans="1:7" s="54" customFormat="1" ht="31.5" x14ac:dyDescent="0.25">
      <c r="A1389" s="88" t="s">
        <v>330</v>
      </c>
      <c r="B1389" s="22">
        <v>11</v>
      </c>
      <c r="C1389" s="39" t="s">
        <v>232</v>
      </c>
      <c r="D1389" s="53" t="s">
        <v>669</v>
      </c>
      <c r="E1389" s="27" t="s">
        <v>296</v>
      </c>
      <c r="F1389" s="21">
        <f t="shared" si="44"/>
        <v>2486.4</v>
      </c>
      <c r="G1389" s="21"/>
    </row>
    <row r="1390" spans="1:7" s="54" customFormat="1" ht="31.5" x14ac:dyDescent="0.25">
      <c r="A1390" s="102" t="s">
        <v>237</v>
      </c>
      <c r="B1390" s="22">
        <v>11</v>
      </c>
      <c r="C1390" s="39" t="s">
        <v>232</v>
      </c>
      <c r="D1390" s="53" t="s">
        <v>669</v>
      </c>
      <c r="E1390" s="19">
        <v>240</v>
      </c>
      <c r="F1390" s="21">
        <v>2486.4</v>
      </c>
      <c r="G1390" s="21"/>
    </row>
    <row r="1391" spans="1:7" ht="15.75" x14ac:dyDescent="0.25">
      <c r="A1391" s="114" t="s">
        <v>319</v>
      </c>
      <c r="B1391" s="22">
        <v>11</v>
      </c>
      <c r="C1391" s="27" t="s">
        <v>274</v>
      </c>
      <c r="D1391" s="45"/>
      <c r="E1391" s="27"/>
      <c r="F1391" s="21">
        <f>SUM(F1392,F1402)</f>
        <v>3455.4</v>
      </c>
    </row>
    <row r="1392" spans="1:7" ht="31.5" x14ac:dyDescent="0.25">
      <c r="A1392" s="87" t="s">
        <v>334</v>
      </c>
      <c r="B1392" s="19">
        <v>11</v>
      </c>
      <c r="C1392" s="27" t="s">
        <v>274</v>
      </c>
      <c r="D1392" s="4" t="s">
        <v>29</v>
      </c>
      <c r="E1392" s="25"/>
      <c r="F1392" s="21">
        <f>SUM(F1393)</f>
        <v>3435.4</v>
      </c>
    </row>
    <row r="1393" spans="1:6" ht="15.75" x14ac:dyDescent="0.25">
      <c r="A1393" s="87" t="s">
        <v>2</v>
      </c>
      <c r="B1393" s="19">
        <v>11</v>
      </c>
      <c r="C1393" s="39" t="s">
        <v>274</v>
      </c>
      <c r="D1393" s="2" t="s">
        <v>34</v>
      </c>
      <c r="E1393" s="27"/>
      <c r="F1393" s="21">
        <f>SUM(F1394)</f>
        <v>3435.4</v>
      </c>
    </row>
    <row r="1394" spans="1:6" ht="31.5" x14ac:dyDescent="0.25">
      <c r="A1394" s="88" t="s">
        <v>567</v>
      </c>
      <c r="B1394" s="19">
        <v>11</v>
      </c>
      <c r="C1394" s="39" t="s">
        <v>274</v>
      </c>
      <c r="D1394" s="2" t="s">
        <v>59</v>
      </c>
      <c r="E1394" s="27"/>
      <c r="F1394" s="21">
        <f>SUM(F1395)</f>
        <v>3435.4</v>
      </c>
    </row>
    <row r="1395" spans="1:6" ht="15.75" x14ac:dyDescent="0.25">
      <c r="A1395" s="87" t="s">
        <v>10</v>
      </c>
      <c r="B1395" s="19">
        <v>11</v>
      </c>
      <c r="C1395" s="39" t="s">
        <v>274</v>
      </c>
      <c r="D1395" s="2" t="s">
        <v>60</v>
      </c>
      <c r="E1395" s="25"/>
      <c r="F1395" s="21">
        <f>SUM(F1396,F1398,F1400)</f>
        <v>3435.4</v>
      </c>
    </row>
    <row r="1396" spans="1:6" ht="63" x14ac:dyDescent="0.25">
      <c r="A1396" s="87" t="s">
        <v>233</v>
      </c>
      <c r="B1396" s="25">
        <v>11</v>
      </c>
      <c r="C1396" s="39" t="s">
        <v>274</v>
      </c>
      <c r="D1396" s="2" t="s">
        <v>60</v>
      </c>
      <c r="E1396" s="25">
        <v>100</v>
      </c>
      <c r="F1396" s="21">
        <f>SUM(F1397)</f>
        <v>3292</v>
      </c>
    </row>
    <row r="1397" spans="1:6" ht="31.5" x14ac:dyDescent="0.25">
      <c r="A1397" s="102" t="s">
        <v>234</v>
      </c>
      <c r="B1397" s="25">
        <v>11</v>
      </c>
      <c r="C1397" s="39" t="s">
        <v>274</v>
      </c>
      <c r="D1397" s="2" t="s">
        <v>60</v>
      </c>
      <c r="E1397" s="25">
        <v>120</v>
      </c>
      <c r="F1397" s="29">
        <v>3292</v>
      </c>
    </row>
    <row r="1398" spans="1:6" ht="31.5" x14ac:dyDescent="0.25">
      <c r="A1398" s="88" t="s">
        <v>330</v>
      </c>
      <c r="B1398" s="25">
        <v>11</v>
      </c>
      <c r="C1398" s="39" t="s">
        <v>274</v>
      </c>
      <c r="D1398" s="2" t="s">
        <v>60</v>
      </c>
      <c r="E1398" s="25">
        <v>200</v>
      </c>
      <c r="F1398" s="21">
        <f>SUM(F1399)</f>
        <v>138</v>
      </c>
    </row>
    <row r="1399" spans="1:6" ht="31.5" x14ac:dyDescent="0.25">
      <c r="A1399" s="87" t="s">
        <v>237</v>
      </c>
      <c r="B1399" s="25">
        <v>11</v>
      </c>
      <c r="C1399" s="39" t="s">
        <v>274</v>
      </c>
      <c r="D1399" s="2" t="s">
        <v>60</v>
      </c>
      <c r="E1399" s="23">
        <v>240</v>
      </c>
      <c r="F1399" s="21">
        <v>138</v>
      </c>
    </row>
    <row r="1400" spans="1:6" ht="15.75" x14ac:dyDescent="0.25">
      <c r="A1400" s="115" t="s">
        <v>238</v>
      </c>
      <c r="B1400" s="25">
        <v>11</v>
      </c>
      <c r="C1400" s="39" t="s">
        <v>274</v>
      </c>
      <c r="D1400" s="2" t="s">
        <v>60</v>
      </c>
      <c r="E1400" s="8">
        <v>800</v>
      </c>
      <c r="F1400" s="21">
        <f>SUM(F1401)</f>
        <v>5.4</v>
      </c>
    </row>
    <row r="1401" spans="1:6" ht="15.75" x14ac:dyDescent="0.25">
      <c r="A1401" s="114" t="s">
        <v>239</v>
      </c>
      <c r="B1401" s="25">
        <v>11</v>
      </c>
      <c r="C1401" s="39" t="s">
        <v>274</v>
      </c>
      <c r="D1401" s="2" t="s">
        <v>60</v>
      </c>
      <c r="E1401" s="8">
        <v>850</v>
      </c>
      <c r="F1401" s="29">
        <v>5.4</v>
      </c>
    </row>
    <row r="1402" spans="1:6" s="54" customFormat="1" ht="47.25" x14ac:dyDescent="0.25">
      <c r="A1402" s="87" t="s">
        <v>607</v>
      </c>
      <c r="B1402" s="25">
        <v>11</v>
      </c>
      <c r="C1402" s="39" t="s">
        <v>274</v>
      </c>
      <c r="D1402" s="4" t="s">
        <v>42</v>
      </c>
      <c r="E1402" s="8"/>
      <c r="F1402" s="21">
        <f>SUM(F1403)</f>
        <v>20</v>
      </c>
    </row>
    <row r="1403" spans="1:6" s="54" customFormat="1" ht="31.5" x14ac:dyDescent="0.25">
      <c r="A1403" s="87" t="s">
        <v>627</v>
      </c>
      <c r="B1403" s="25">
        <v>11</v>
      </c>
      <c r="C1403" s="39" t="s">
        <v>274</v>
      </c>
      <c r="D1403" s="53" t="s">
        <v>44</v>
      </c>
      <c r="E1403" s="27"/>
      <c r="F1403" s="21">
        <f>SUM(F1404)</f>
        <v>20</v>
      </c>
    </row>
    <row r="1404" spans="1:6" s="54" customFormat="1" ht="31.5" x14ac:dyDescent="0.25">
      <c r="A1404" s="90" t="s">
        <v>628</v>
      </c>
      <c r="B1404" s="25">
        <v>11</v>
      </c>
      <c r="C1404" s="39" t="s">
        <v>274</v>
      </c>
      <c r="D1404" s="53" t="s">
        <v>629</v>
      </c>
      <c r="E1404" s="27"/>
      <c r="F1404" s="21">
        <f>SUM(F1405)</f>
        <v>20</v>
      </c>
    </row>
    <row r="1405" spans="1:6" s="54" customFormat="1" ht="31.5" x14ac:dyDescent="0.25">
      <c r="A1405" s="87" t="s">
        <v>630</v>
      </c>
      <c r="B1405" s="25">
        <v>11</v>
      </c>
      <c r="C1405" s="39" t="s">
        <v>274</v>
      </c>
      <c r="D1405" s="53" t="s">
        <v>631</v>
      </c>
      <c r="E1405" s="3"/>
      <c r="F1405" s="21">
        <f>SUM(F1406)</f>
        <v>20</v>
      </c>
    </row>
    <row r="1406" spans="1:6" s="54" customFormat="1" ht="31.5" x14ac:dyDescent="0.25">
      <c r="A1406" s="88" t="s">
        <v>330</v>
      </c>
      <c r="B1406" s="25">
        <v>11</v>
      </c>
      <c r="C1406" s="39" t="s">
        <v>274</v>
      </c>
      <c r="D1406" s="53" t="s">
        <v>631</v>
      </c>
      <c r="E1406" s="25">
        <v>200</v>
      </c>
      <c r="F1406" s="21">
        <f>SUM(F1407)</f>
        <v>20</v>
      </c>
    </row>
    <row r="1407" spans="1:6" s="54" customFormat="1" ht="31.5" x14ac:dyDescent="0.25">
      <c r="A1407" s="88" t="s">
        <v>237</v>
      </c>
      <c r="B1407" s="25">
        <v>11</v>
      </c>
      <c r="C1407" s="39" t="s">
        <v>274</v>
      </c>
      <c r="D1407" s="53" t="s">
        <v>631</v>
      </c>
      <c r="E1407" s="25">
        <v>240</v>
      </c>
      <c r="F1407" s="21">
        <v>20</v>
      </c>
    </row>
    <row r="1408" spans="1:6" s="54" customFormat="1" ht="15.75" x14ac:dyDescent="0.25">
      <c r="A1408" s="88"/>
      <c r="B1408" s="25"/>
      <c r="C1408" s="39"/>
      <c r="D1408" s="53"/>
      <c r="E1408" s="25"/>
      <c r="F1408" s="21"/>
    </row>
    <row r="1409" spans="1:6" s="54" customFormat="1" ht="15.75" x14ac:dyDescent="0.25">
      <c r="A1409" s="116" t="s">
        <v>517</v>
      </c>
      <c r="B1409" s="72">
        <v>12</v>
      </c>
      <c r="C1409" s="79"/>
      <c r="D1409" s="80"/>
      <c r="E1409" s="73"/>
      <c r="F1409" s="68">
        <f>SUM(F1410)</f>
        <v>2123.6999999999998</v>
      </c>
    </row>
    <row r="1410" spans="1:6" s="54" customFormat="1" ht="15.75" x14ac:dyDescent="0.25">
      <c r="A1410" s="88" t="s">
        <v>518</v>
      </c>
      <c r="B1410" s="19">
        <v>12</v>
      </c>
      <c r="C1410" s="38" t="s">
        <v>236</v>
      </c>
      <c r="D1410" s="4"/>
      <c r="E1410" s="25"/>
      <c r="F1410" s="21">
        <f>SUM(F1411)</f>
        <v>2123.6999999999998</v>
      </c>
    </row>
    <row r="1411" spans="1:6" s="54" customFormat="1" ht="47.25" x14ac:dyDescent="0.25">
      <c r="A1411" s="87" t="s">
        <v>341</v>
      </c>
      <c r="B1411" s="19">
        <v>12</v>
      </c>
      <c r="C1411" s="38" t="s">
        <v>236</v>
      </c>
      <c r="D1411" s="4" t="s">
        <v>217</v>
      </c>
      <c r="E1411" s="25"/>
      <c r="F1411" s="21">
        <f>SUM(F1412)</f>
        <v>2123.6999999999998</v>
      </c>
    </row>
    <row r="1412" spans="1:6" s="54" customFormat="1" ht="78.75" x14ac:dyDescent="0.25">
      <c r="A1412" s="94" t="s">
        <v>369</v>
      </c>
      <c r="B1412" s="19">
        <v>12</v>
      </c>
      <c r="C1412" s="38" t="s">
        <v>236</v>
      </c>
      <c r="D1412" s="53" t="s">
        <v>397</v>
      </c>
      <c r="E1412" s="25"/>
      <c r="F1412" s="21">
        <f>SUM(F1413)</f>
        <v>2123.6999999999998</v>
      </c>
    </row>
    <row r="1413" spans="1:6" s="54" customFormat="1" ht="31.5" x14ac:dyDescent="0.25">
      <c r="A1413" s="88" t="s">
        <v>330</v>
      </c>
      <c r="B1413" s="19">
        <v>12</v>
      </c>
      <c r="C1413" s="38" t="s">
        <v>236</v>
      </c>
      <c r="D1413" s="53" t="s">
        <v>397</v>
      </c>
      <c r="E1413" s="25">
        <v>200</v>
      </c>
      <c r="F1413" s="21">
        <f>SUM(F1414)</f>
        <v>2123.6999999999998</v>
      </c>
    </row>
    <row r="1414" spans="1:6" s="54" customFormat="1" ht="31.5" x14ac:dyDescent="0.25">
      <c r="A1414" s="88" t="s">
        <v>237</v>
      </c>
      <c r="B1414" s="19">
        <v>12</v>
      </c>
      <c r="C1414" s="38" t="s">
        <v>236</v>
      </c>
      <c r="D1414" s="53" t="s">
        <v>397</v>
      </c>
      <c r="E1414" s="25">
        <v>240</v>
      </c>
      <c r="F1414" s="21">
        <v>2123.6999999999998</v>
      </c>
    </row>
    <row r="1415" spans="1:6" s="54" customFormat="1" ht="15.75" x14ac:dyDescent="0.25">
      <c r="A1415" s="88"/>
      <c r="B1415" s="19"/>
      <c r="C1415" s="38"/>
      <c r="D1415" s="53"/>
      <c r="E1415" s="25"/>
      <c r="F1415" s="21"/>
    </row>
    <row r="1416" spans="1:6" s="8" customFormat="1" ht="15.75" x14ac:dyDescent="0.25">
      <c r="A1416" s="117" t="s">
        <v>302</v>
      </c>
      <c r="B1416" s="81">
        <v>13</v>
      </c>
      <c r="C1416" s="81"/>
      <c r="D1416" s="81"/>
      <c r="E1416" s="81"/>
      <c r="F1416" s="68">
        <f>SUM(F1417)</f>
        <v>3700</v>
      </c>
    </row>
    <row r="1417" spans="1:6" s="8" customFormat="1" ht="31.5" x14ac:dyDescent="0.25">
      <c r="A1417" s="87" t="s">
        <v>303</v>
      </c>
      <c r="B1417" s="8">
        <v>13</v>
      </c>
      <c r="C1417" s="39" t="s">
        <v>230</v>
      </c>
      <c r="D1417" s="1"/>
      <c r="F1417" s="21">
        <f t="shared" ref="F1417:F1422" si="45">SUM(F1418)</f>
        <v>3700</v>
      </c>
    </row>
    <row r="1418" spans="1:6" s="8" customFormat="1" ht="47.25" x14ac:dyDescent="0.25">
      <c r="A1418" s="87" t="s">
        <v>607</v>
      </c>
      <c r="B1418" s="8">
        <v>13</v>
      </c>
      <c r="C1418" s="39" t="s">
        <v>230</v>
      </c>
      <c r="D1418" s="4" t="s">
        <v>42</v>
      </c>
      <c r="F1418" s="21">
        <f t="shared" si="45"/>
        <v>3700</v>
      </c>
    </row>
    <row r="1419" spans="1:6" s="8" customFormat="1" ht="31.5" x14ac:dyDescent="0.25">
      <c r="A1419" s="87" t="s">
        <v>636</v>
      </c>
      <c r="B1419" s="8">
        <v>13</v>
      </c>
      <c r="C1419" s="39" t="s">
        <v>230</v>
      </c>
      <c r="D1419" s="53" t="s">
        <v>45</v>
      </c>
      <c r="F1419" s="21">
        <f t="shared" si="45"/>
        <v>3700</v>
      </c>
    </row>
    <row r="1420" spans="1:6" s="8" customFormat="1" ht="31.5" x14ac:dyDescent="0.25">
      <c r="A1420" s="87" t="s">
        <v>637</v>
      </c>
      <c r="B1420" s="8">
        <v>13</v>
      </c>
      <c r="C1420" s="39" t="s">
        <v>230</v>
      </c>
      <c r="D1420" s="53" t="s">
        <v>94</v>
      </c>
      <c r="F1420" s="21">
        <f t="shared" si="45"/>
        <v>3700</v>
      </c>
    </row>
    <row r="1421" spans="1:6" s="8" customFormat="1" ht="15.75" x14ac:dyDescent="0.25">
      <c r="A1421" s="114" t="s">
        <v>22</v>
      </c>
      <c r="B1421" s="8">
        <v>13</v>
      </c>
      <c r="C1421" s="39" t="s">
        <v>230</v>
      </c>
      <c r="D1421" s="53" t="s">
        <v>220</v>
      </c>
      <c r="F1421" s="21">
        <f t="shared" si="45"/>
        <v>3700</v>
      </c>
    </row>
    <row r="1422" spans="1:6" s="8" customFormat="1" ht="15.75" x14ac:dyDescent="0.25">
      <c r="A1422" s="114" t="s">
        <v>304</v>
      </c>
      <c r="B1422" s="8">
        <v>13</v>
      </c>
      <c r="C1422" s="39" t="s">
        <v>230</v>
      </c>
      <c r="D1422" s="53" t="s">
        <v>220</v>
      </c>
      <c r="E1422" s="8">
        <v>700</v>
      </c>
      <c r="F1422" s="21">
        <f t="shared" si="45"/>
        <v>3700</v>
      </c>
    </row>
    <row r="1423" spans="1:6" s="8" customFormat="1" ht="15.75" x14ac:dyDescent="0.25">
      <c r="A1423" s="114" t="s">
        <v>305</v>
      </c>
      <c r="B1423" s="8">
        <v>13</v>
      </c>
      <c r="C1423" s="39" t="s">
        <v>230</v>
      </c>
      <c r="D1423" s="53" t="s">
        <v>220</v>
      </c>
      <c r="E1423" s="8">
        <v>730</v>
      </c>
      <c r="F1423" s="29">
        <v>3700</v>
      </c>
    </row>
    <row r="1424" spans="1:6" ht="15.75" x14ac:dyDescent="0.25">
      <c r="A1424" s="6"/>
      <c r="B1424" s="19"/>
      <c r="C1424" s="19"/>
      <c r="D1424" s="3"/>
      <c r="E1424" s="25"/>
      <c r="F1424" s="29"/>
    </row>
    <row r="1425" spans="1:21" ht="15.75" x14ac:dyDescent="0.25">
      <c r="A1425" s="47" t="s">
        <v>325</v>
      </c>
      <c r="B1425" s="48"/>
      <c r="C1425" s="48"/>
      <c r="D1425" s="48"/>
      <c r="E1425" s="49"/>
      <c r="F1425" s="64">
        <f>SUM(F17,F256,F272,F367,F519,F636,F657,F1052,F1184,F1194,F1277,F1409,F1416)</f>
        <v>3107691.32</v>
      </c>
      <c r="G1425" s="54" t="s">
        <v>696</v>
      </c>
      <c r="U1425" s="54" t="s">
        <v>696</v>
      </c>
    </row>
    <row r="1426" spans="1:21" ht="22.5" customHeight="1" x14ac:dyDescent="0.25">
      <c r="A1426" s="50"/>
      <c r="B1426" s="33"/>
      <c r="C1426" s="33"/>
      <c r="D1426" s="33"/>
      <c r="E1426" s="33"/>
      <c r="F1426" s="51"/>
    </row>
    <row r="1427" spans="1:21" ht="15.75" x14ac:dyDescent="0.25">
      <c r="A1427" s="50"/>
      <c r="B1427" s="33"/>
      <c r="C1427" s="33"/>
      <c r="D1427" s="33"/>
      <c r="E1427" s="33"/>
      <c r="F1427" s="33"/>
    </row>
    <row r="1428" spans="1:21" ht="12.75" x14ac:dyDescent="0.2">
      <c r="A1428" s="33"/>
      <c r="B1428" s="33"/>
      <c r="C1428" s="33"/>
      <c r="D1428" s="33"/>
      <c r="E1428" s="33"/>
      <c r="F1428" s="33"/>
    </row>
    <row r="1429" spans="1:21" ht="12.75" x14ac:dyDescent="0.2">
      <c r="B1429" s="33"/>
      <c r="C1429" s="33"/>
      <c r="D1429" s="33"/>
      <c r="E1429" s="33"/>
      <c r="F1429" s="33"/>
    </row>
    <row r="1430" spans="1:21" ht="12.75" x14ac:dyDescent="0.2">
      <c r="B1430" s="33"/>
      <c r="C1430" s="33"/>
      <c r="D1430" s="33"/>
      <c r="E1430" s="33"/>
      <c r="F1430" s="33"/>
    </row>
  </sheetData>
  <mergeCells count="10">
    <mergeCell ref="C1:F1"/>
    <mergeCell ref="C2:F2"/>
    <mergeCell ref="C3:F3"/>
    <mergeCell ref="C4:F4"/>
    <mergeCell ref="A11:F11"/>
    <mergeCell ref="C10:E10"/>
    <mergeCell ref="C6:F6"/>
    <mergeCell ref="C7:F7"/>
    <mergeCell ref="C8:F8"/>
    <mergeCell ref="C9:F9"/>
  </mergeCells>
  <pageMargins left="0.70866141732283472" right="0.51181102362204722" top="0.74803149606299213" bottom="0.74803149606299213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123</cp:lastModifiedBy>
  <cp:lastPrinted>2018-06-22T09:14:08Z</cp:lastPrinted>
  <dcterms:created xsi:type="dcterms:W3CDTF">2013-01-23T11:33:24Z</dcterms:created>
  <dcterms:modified xsi:type="dcterms:W3CDTF">2018-06-22T09:18:20Z</dcterms:modified>
</cp:coreProperties>
</file>