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25\share$\Econom_upravleniya\Otdel_Ekonomicheskogo_Razvitia\paraninamv\программы\2017 год\Оперативный отчет по программам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2" i="1" l="1"/>
  <c r="E1532" i="1"/>
  <c r="D1532" i="1"/>
  <c r="D1498" i="1"/>
  <c r="G1423" i="1"/>
  <c r="E1423" i="1"/>
  <c r="D1423" i="1"/>
  <c r="E1326" i="1"/>
  <c r="E1314" i="1" s="1"/>
  <c r="G1328" i="1"/>
  <c r="G1326" i="1" s="1"/>
  <c r="G1314" i="1" s="1"/>
  <c r="E1328" i="1"/>
  <c r="G1252" i="1"/>
  <c r="G1215" i="1"/>
  <c r="G1217" i="1"/>
  <c r="D1217" i="1"/>
  <c r="D1215" i="1" s="1"/>
  <c r="E1217" i="1"/>
  <c r="E1215" i="1" s="1"/>
  <c r="G1195" i="1"/>
  <c r="E1195" i="1"/>
  <c r="D1195" i="1"/>
  <c r="G1162" i="1"/>
  <c r="E1162" i="1"/>
  <c r="D1162" i="1"/>
  <c r="G1153" i="1"/>
  <c r="E1153" i="1"/>
  <c r="D1153" i="1"/>
  <c r="G1139" i="1"/>
  <c r="D1139" i="1"/>
  <c r="D1127" i="1"/>
  <c r="G1053" i="1"/>
  <c r="E1053" i="1"/>
  <c r="D1053" i="1"/>
  <c r="G998" i="1"/>
  <c r="G966" i="1"/>
  <c r="E966" i="1"/>
  <c r="G950" i="1"/>
  <c r="E950" i="1"/>
  <c r="D950" i="1"/>
  <c r="G754" i="1"/>
  <c r="E754" i="1"/>
  <c r="G907" i="1"/>
  <c r="E907" i="1"/>
  <c r="D907" i="1"/>
  <c r="D754" i="1"/>
  <c r="G700" i="1"/>
  <c r="E700" i="1"/>
  <c r="D700" i="1"/>
  <c r="D668" i="1"/>
  <c r="E668" i="1"/>
  <c r="G668" i="1"/>
  <c r="D499" i="1"/>
  <c r="G475" i="1"/>
  <c r="E475" i="1"/>
  <c r="D475" i="1"/>
  <c r="D469" i="1"/>
  <c r="E469" i="1"/>
  <c r="G469" i="1"/>
  <c r="D437" i="1"/>
  <c r="D435" i="1" s="1"/>
  <c r="E437" i="1"/>
  <c r="E435" i="1" s="1"/>
  <c r="G437" i="1"/>
  <c r="G435" i="1" s="1"/>
  <c r="G421" i="1"/>
  <c r="E421" i="1"/>
  <c r="D421" i="1"/>
  <c r="G361" i="1"/>
  <c r="E361" i="1"/>
  <c r="D361" i="1"/>
  <c r="D389" i="1"/>
  <c r="E389" i="1"/>
  <c r="G389" i="1"/>
  <c r="D325" i="1"/>
  <c r="D255" i="1"/>
  <c r="E255" i="1"/>
  <c r="G241" i="1"/>
  <c r="E241" i="1"/>
  <c r="D241" i="1"/>
  <c r="D220" i="1"/>
  <c r="E220" i="1"/>
  <c r="G220" i="1"/>
  <c r="G196" i="1"/>
  <c r="E196" i="1"/>
  <c r="D196" i="1"/>
  <c r="G166" i="1"/>
  <c r="E166" i="1"/>
  <c r="D166" i="1"/>
  <c r="E150" i="1"/>
  <c r="E144" i="1"/>
  <c r="G144" i="1"/>
  <c r="E39" i="1" l="1"/>
  <c r="G39" i="1"/>
  <c r="G1189" i="1" l="1"/>
  <c r="G1201" i="1" s="1"/>
  <c r="E1189" i="1"/>
  <c r="E1201" i="1" s="1"/>
  <c r="D1189" i="1"/>
  <c r="D1201" i="1" s="1"/>
  <c r="G1526" i="1"/>
  <c r="E1526" i="1"/>
  <c r="D1526" i="1"/>
  <c r="G1518" i="1"/>
  <c r="E1518" i="1"/>
  <c r="D1518" i="1"/>
  <c r="G1510" i="1"/>
  <c r="E1510" i="1"/>
  <c r="D1510" i="1"/>
  <c r="G1504" i="1"/>
  <c r="E1504" i="1"/>
  <c r="D1504" i="1"/>
  <c r="G1498" i="1"/>
  <c r="E1498" i="1"/>
  <c r="G1490" i="1"/>
  <c r="E1490" i="1"/>
  <c r="D1490" i="1"/>
  <c r="G1486" i="1"/>
  <c r="E1486" i="1"/>
  <c r="D1486" i="1"/>
  <c r="G1474" i="1"/>
  <c r="E1474" i="1"/>
  <c r="D1474" i="1"/>
  <c r="G1466" i="1"/>
  <c r="E1466" i="1"/>
  <c r="D1466" i="1"/>
  <c r="G1451" i="1"/>
  <c r="G1449" i="1" s="1"/>
  <c r="E1451" i="1"/>
  <c r="E1449" i="1" s="1"/>
  <c r="D1451" i="1"/>
  <c r="D1449" i="1" s="1"/>
  <c r="G1445" i="1"/>
  <c r="G1443" i="1" s="1"/>
  <c r="E1445" i="1"/>
  <c r="E1443" i="1" s="1"/>
  <c r="D1445" i="1"/>
  <c r="D1443" i="1" s="1"/>
  <c r="G1439" i="1"/>
  <c r="E1439" i="1"/>
  <c r="D1439" i="1"/>
  <c r="G1435" i="1"/>
  <c r="E1435" i="1"/>
  <c r="D1435" i="1"/>
  <c r="G1429" i="1"/>
  <c r="E1429" i="1"/>
  <c r="E1421" i="1" s="1"/>
  <c r="D1429" i="1"/>
  <c r="G1421" i="1"/>
  <c r="D1415" i="1"/>
  <c r="D1413" i="1" s="1"/>
  <c r="G1415" i="1"/>
  <c r="G1413" i="1" s="1"/>
  <c r="E1415" i="1"/>
  <c r="E1413" i="1" s="1"/>
  <c r="G1405" i="1"/>
  <c r="G1403" i="1" s="1"/>
  <c r="E1405" i="1"/>
  <c r="E1403" i="1" s="1"/>
  <c r="D1405" i="1"/>
  <c r="D1403" i="1" s="1"/>
  <c r="G1397" i="1"/>
  <c r="G1395" i="1" s="1"/>
  <c r="E1397" i="1"/>
  <c r="E1395" i="1" s="1"/>
  <c r="D1397" i="1"/>
  <c r="D1395" i="1" s="1"/>
  <c r="G1387" i="1"/>
  <c r="G1385" i="1" s="1"/>
  <c r="E1387" i="1"/>
  <c r="E1385" i="1" s="1"/>
  <c r="D1387" i="1"/>
  <c r="D1385" i="1" s="1"/>
  <c r="D1348" i="1"/>
  <c r="D1338" i="1"/>
  <c r="D1328" i="1"/>
  <c r="G1306" i="1"/>
  <c r="E1306" i="1"/>
  <c r="D1306" i="1"/>
  <c r="G1284" i="1"/>
  <c r="E1284" i="1"/>
  <c r="D1284" i="1"/>
  <c r="E1252" i="1"/>
  <c r="D1252" i="1"/>
  <c r="G1246" i="1"/>
  <c r="E1246" i="1"/>
  <c r="D1246" i="1"/>
  <c r="G1239" i="1"/>
  <c r="E1239" i="1"/>
  <c r="D1239" i="1"/>
  <c r="G1202" i="1"/>
  <c r="G1214" i="1" s="1"/>
  <c r="E1202" i="1"/>
  <c r="E1214" i="1" s="1"/>
  <c r="D1202" i="1"/>
  <c r="D1214" i="1" s="1"/>
  <c r="G1188" i="1"/>
  <c r="E1188" i="1"/>
  <c r="D1188" i="1"/>
  <c r="G1149" i="1"/>
  <c r="G1147" i="1" s="1"/>
  <c r="E1149" i="1"/>
  <c r="E1147" i="1" s="1"/>
  <c r="D1149" i="1"/>
  <c r="D1147" i="1" s="1"/>
  <c r="D1137" i="1"/>
  <c r="E1139" i="1"/>
  <c r="E1137" i="1" s="1"/>
  <c r="G1137" i="1"/>
  <c r="G1127" i="1"/>
  <c r="G1125" i="1" s="1"/>
  <c r="E1127" i="1"/>
  <c r="E1125" i="1" s="1"/>
  <c r="D1125" i="1"/>
  <c r="G1120" i="1"/>
  <c r="E1120" i="1"/>
  <c r="D1120" i="1"/>
  <c r="G1104" i="1"/>
  <c r="E1104" i="1"/>
  <c r="D1104" i="1"/>
  <c r="G1094" i="1"/>
  <c r="E1094" i="1"/>
  <c r="D1094" i="1"/>
  <c r="G1084" i="1"/>
  <c r="E1084" i="1"/>
  <c r="D1084" i="1"/>
  <c r="G1069" i="1"/>
  <c r="G1083" i="1" s="1"/>
  <c r="E1069" i="1"/>
  <c r="E1083" i="1" s="1"/>
  <c r="D1069" i="1"/>
  <c r="G1028" i="1"/>
  <c r="E1028" i="1"/>
  <c r="D1028" i="1"/>
  <c r="G1006" i="1"/>
  <c r="E1006" i="1"/>
  <c r="D1006" i="1"/>
  <c r="E998" i="1"/>
  <c r="D998" i="1"/>
  <c r="G988" i="1"/>
  <c r="E988" i="1"/>
  <c r="D988" i="1"/>
  <c r="D984" i="1"/>
  <c r="D966" i="1" s="1"/>
  <c r="G939" i="1"/>
  <c r="E939" i="1"/>
  <c r="D939" i="1"/>
  <c r="G935" i="1"/>
  <c r="E935" i="1"/>
  <c r="D935" i="1"/>
  <c r="G931" i="1"/>
  <c r="E931" i="1"/>
  <c r="D931" i="1"/>
  <c r="G921" i="1"/>
  <c r="E921" i="1"/>
  <c r="D921" i="1"/>
  <c r="G674" i="1"/>
  <c r="E674" i="1"/>
  <c r="D674" i="1"/>
  <c r="G660" i="1"/>
  <c r="E660" i="1"/>
  <c r="D660" i="1"/>
  <c r="G654" i="1"/>
  <c r="E654" i="1"/>
  <c r="D654" i="1"/>
  <c r="G638" i="1"/>
  <c r="E638" i="1"/>
  <c r="D638" i="1"/>
  <c r="G618" i="1"/>
  <c r="E618" i="1"/>
  <c r="D618" i="1"/>
  <c r="G608" i="1"/>
  <c r="E608" i="1"/>
  <c r="D608" i="1"/>
  <c r="G598" i="1"/>
  <c r="E598" i="1"/>
  <c r="D598" i="1"/>
  <c r="G588" i="1"/>
  <c r="E588" i="1"/>
  <c r="D588" i="1"/>
  <c r="G548" i="1"/>
  <c r="E548" i="1"/>
  <c r="D548" i="1"/>
  <c r="G540" i="1"/>
  <c r="E540" i="1"/>
  <c r="D540" i="1"/>
  <c r="G505" i="1"/>
  <c r="E505" i="1"/>
  <c r="D505" i="1"/>
  <c r="G499" i="1"/>
  <c r="E499" i="1"/>
  <c r="G447" i="1"/>
  <c r="G445" i="1" s="1"/>
  <c r="E447" i="1"/>
  <c r="E445" i="1" s="1"/>
  <c r="D447" i="1"/>
  <c r="D445" i="1" s="1"/>
  <c r="G429" i="1"/>
  <c r="E429" i="1"/>
  <c r="D429" i="1"/>
  <c r="G405" i="1"/>
  <c r="E405" i="1"/>
  <c r="D405" i="1"/>
  <c r="E325" i="1"/>
  <c r="E323" i="1" s="1"/>
  <c r="G325" i="1"/>
  <c r="G323" i="1" s="1"/>
  <c r="D323" i="1"/>
  <c r="G279" i="1"/>
  <c r="E279" i="1"/>
  <c r="D279" i="1"/>
  <c r="E273" i="1"/>
  <c r="G273" i="1"/>
  <c r="G271" i="1" s="1"/>
  <c r="D273" i="1"/>
  <c r="G263" i="1"/>
  <c r="E263" i="1"/>
  <c r="D263" i="1"/>
  <c r="G255" i="1"/>
  <c r="G226" i="1"/>
  <c r="E226" i="1"/>
  <c r="D226" i="1"/>
  <c r="E218" i="1"/>
  <c r="G218" i="1"/>
  <c r="D218" i="1"/>
  <c r="G208" i="1"/>
  <c r="E208" i="1"/>
  <c r="D208" i="1"/>
  <c r="G204" i="1"/>
  <c r="E204" i="1"/>
  <c r="D204" i="1"/>
  <c r="G188" i="1"/>
  <c r="E188" i="1"/>
  <c r="D188" i="1"/>
  <c r="G182" i="1"/>
  <c r="E182" i="1"/>
  <c r="D182" i="1"/>
  <c r="G160" i="1"/>
  <c r="D160" i="1"/>
  <c r="E160" i="1"/>
  <c r="D158" i="1"/>
  <c r="D156" i="1"/>
  <c r="D154" i="1"/>
  <c r="D152" i="1"/>
  <c r="G150" i="1"/>
  <c r="G134" i="1" s="1"/>
  <c r="D148" i="1"/>
  <c r="D146" i="1"/>
  <c r="E134" i="1"/>
  <c r="G82" i="1"/>
  <c r="E82" i="1"/>
  <c r="D82" i="1"/>
  <c r="G67" i="1"/>
  <c r="E67" i="1"/>
  <c r="D67" i="1"/>
  <c r="G43" i="1"/>
  <c r="E43" i="1"/>
  <c r="D43" i="1"/>
  <c r="D39" i="1"/>
  <c r="D19" i="1" s="1"/>
  <c r="G19" i="1"/>
  <c r="E19" i="1"/>
  <c r="G7" i="1"/>
  <c r="E7" i="1"/>
  <c r="D7" i="1"/>
  <c r="G81" i="1" l="1"/>
  <c r="E497" i="1"/>
  <c r="G1433" i="1"/>
  <c r="G1463" i="1" s="1"/>
  <c r="G497" i="1"/>
  <c r="D497" i="1"/>
  <c r="D586" i="1"/>
  <c r="E586" i="1"/>
  <c r="G1464" i="1"/>
  <c r="D1433" i="1"/>
  <c r="D1083" i="1"/>
  <c r="D1240" i="1"/>
  <c r="E1433" i="1"/>
  <c r="E1463" i="1" s="1"/>
  <c r="D1524" i="1"/>
  <c r="E672" i="1"/>
  <c r="E271" i="1"/>
  <c r="D520" i="1"/>
  <c r="G672" i="1"/>
  <c r="D1052" i="1"/>
  <c r="E1052" i="1"/>
  <c r="D1124" i="1"/>
  <c r="D433" i="1"/>
  <c r="D652" i="1"/>
  <c r="E652" i="1"/>
  <c r="D1421" i="1"/>
  <c r="D1463" i="1" s="1"/>
  <c r="E1464" i="1"/>
  <c r="D144" i="1"/>
  <c r="D271" i="1"/>
  <c r="D239" i="1" s="1"/>
  <c r="D929" i="1"/>
  <c r="E929" i="1"/>
  <c r="E1124" i="1"/>
  <c r="G1161" i="1"/>
  <c r="E1240" i="1"/>
  <c r="E1384" i="1" s="1"/>
  <c r="G1240" i="1"/>
  <c r="G1384" i="1" s="1"/>
  <c r="G433" i="1"/>
  <c r="G586" i="1"/>
  <c r="G652" i="1"/>
  <c r="D672" i="1"/>
  <c r="G1052" i="1"/>
  <c r="G1124" i="1"/>
  <c r="D1326" i="1"/>
  <c r="D1314" i="1" s="1"/>
  <c r="D1384" i="1" s="1"/>
  <c r="D1464" i="1"/>
  <c r="D150" i="1"/>
  <c r="E174" i="1"/>
  <c r="E238" i="1" s="1"/>
  <c r="E520" i="1"/>
  <c r="G520" i="1"/>
  <c r="G929" i="1"/>
  <c r="E1524" i="1"/>
  <c r="G1524" i="1"/>
  <c r="G319" i="1"/>
  <c r="E319" i="1"/>
  <c r="D319" i="1"/>
  <c r="E239" i="1"/>
  <c r="G239" i="1"/>
  <c r="D174" i="1"/>
  <c r="G174" i="1"/>
  <c r="G238" i="1" s="1"/>
  <c r="E81" i="1"/>
  <c r="D1161" i="1"/>
  <c r="E1161" i="1"/>
  <c r="E433" i="1"/>
  <c r="D81" i="1"/>
  <c r="G1542" i="1" l="1"/>
  <c r="E1542" i="1"/>
  <c r="G519" i="1"/>
  <c r="D949" i="1"/>
  <c r="E949" i="1"/>
  <c r="D519" i="1"/>
  <c r="D1542" i="1"/>
  <c r="D134" i="1"/>
  <c r="D238" i="1" s="1"/>
  <c r="G949" i="1"/>
  <c r="E519" i="1"/>
</calcChain>
</file>

<file path=xl/sharedStrings.xml><?xml version="1.0" encoding="utf-8"?>
<sst xmlns="http://schemas.openxmlformats.org/spreadsheetml/2006/main" count="2335" uniqueCount="1168">
  <si>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</si>
  <si>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</si>
  <si>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</si>
  <si>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</si>
  <si>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Наименования подпрограммы, мероприятия (с указанием порядкового номера)</t>
  </si>
  <si>
    <t>Выполнено (тыс. руб.)</t>
  </si>
  <si>
    <t>Степень и результаты выполнения мероприятия в соответствии с перечнем стандартных процедур, указанных в графе 3 приложения № 5 к Порядку</t>
  </si>
  <si>
    <t>Профинансировано (тыс. руб.)</t>
  </si>
  <si>
    <t>Предпринимательство на 2017-2021 годы</t>
  </si>
  <si>
    <t>Подпрограмма 1</t>
  </si>
  <si>
    <t>Развитие малого и среднего предпринимательства</t>
  </si>
  <si>
    <t>Мероприятие 1.1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</si>
  <si>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</si>
  <si>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Мероприятие 2.1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</si>
  <si>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</si>
  <si>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Мероприятие 2.2</t>
  </si>
  <si>
    <t xml:space="preserve">Финансирование не предусмотрено 
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</si>
  <si>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</si>
  <si>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Мероприятие 2.3</t>
  </si>
  <si>
    <t xml:space="preserve">Финансирование не предусмотрено 
</t>
  </si>
  <si>
    <t>Конкурсный отбор инновационных проектов</t>
  </si>
  <si>
    <t>Мероприятие 3.1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</si>
  <si>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</si>
  <si>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Подпрограмма 2</t>
  </si>
  <si>
    <t>Создание условий для устойчивого экономического развития</t>
  </si>
  <si>
    <t>Улучшение качества администрирования инвестиционной деятельности</t>
  </si>
  <si>
    <t>Мероприятие 1.2</t>
  </si>
  <si>
    <t>Информационно-консультативная поддержка субъектов инвестиционной деятельности</t>
  </si>
  <si>
    <t>Мероприятие 1.3</t>
  </si>
  <si>
    <t>Формирование перечня инвестиционных проектов, реализуемых (предполагаемых к реализации) на территории города</t>
  </si>
  <si>
    <t>Мероприятие 1.4</t>
  </si>
  <si>
    <t>Формирование перечня  промышленных площадок для привлечения потенциальных инвесторов</t>
  </si>
  <si>
    <t>Мероприятие 1.5</t>
  </si>
  <si>
    <t>Организация работы по созданию технопарка</t>
  </si>
  <si>
    <t>Мероприятие 1.6</t>
  </si>
  <si>
    <t>Разработка инвестиционного паспорта города</t>
  </si>
  <si>
    <t>Организация деятельности по развитию и поддержке социальной, инженерной и инновационной инфраструктуры города Реутов как наукограда РФ</t>
  </si>
  <si>
    <t>Координация деятельности организаций научно-производственного комплекса и системообразующих промышленных предприятий города</t>
  </si>
  <si>
    <t>Мероприятие 2.4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</si>
  <si>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</si>
  <si>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2.4.1</t>
  </si>
  <si>
    <t>Оснащение детского сада на 210 мест с бассейном по адресу: г. Реутов, ул. Гагарина, д. 20</t>
  </si>
  <si>
    <t>Подпрограмма 3</t>
  </si>
  <si>
    <t>Развитие потребительского рынка</t>
  </si>
  <si>
    <t>Ввод (строительство) новых современных мощностей инфраструктуры потребительского рынка и услуг</t>
  </si>
  <si>
    <t>Разработка мер по рациональному размещению объектов потребительского рынка и услуг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</si>
  <si>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</si>
  <si>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</si>
  <si>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</si>
  <si>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</si>
  <si>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размещение муниципального кладбища для городского округа Реутов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</si>
  <si>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</si>
  <si>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</si>
  <si>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Содержание мест захоронения (кладбищ), включая захоронения, находящиеся под охраной государства (воинские захоронения)</t>
  </si>
  <si>
    <t>Мероприятие 2.5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</si>
  <si>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</si>
  <si>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Подпрограмма 4</t>
  </si>
  <si>
    <t>Развитие конкуренции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</si>
  <si>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</si>
  <si>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</si>
  <si>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</si>
  <si>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</si>
  <si>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</si>
  <si>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</si>
  <si>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Итого по муниципальной программе</t>
  </si>
  <si>
    <t>«Развитие физической культуры  и спорта в городском округе Реутов на 2017-2021 годы»</t>
  </si>
  <si>
    <t>Подпрограмма I «Организация и проведение спортивных мероприятий в городском округе Реутов в 2017 - 2021 годах».</t>
  </si>
  <si>
    <t>Выполнено на 100 процентов</t>
  </si>
  <si>
    <t xml:space="preserve">Организация и проведение соревнований среди ДОУ «Веселые старты»        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</si>
  <si>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</si>
  <si>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>Выполнено на 0 процентов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</si>
  <si>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</si>
  <si>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>Шахматный турнир среди общеобразовательных школ</t>
  </si>
  <si>
    <t>Открытый новогодний турнир по баскетболу</t>
  </si>
  <si>
    <t>Финансирование не предусмотрено</t>
  </si>
  <si>
    <t xml:space="preserve">Спортивные мероприятия проводимые в Праздник труда       </t>
  </si>
  <si>
    <t>Мероприятие 1.7</t>
  </si>
  <si>
    <t xml:space="preserve">Спортивные мероприятия проводимые в День Победы       </t>
  </si>
  <si>
    <t>Мероприятие 1.8</t>
  </si>
  <si>
    <t xml:space="preserve">Спортивные мероприятия, проводимые в День защиты детей </t>
  </si>
  <si>
    <t>Мероприятие 1.9</t>
  </si>
  <si>
    <t xml:space="preserve">Спортивные  мероприятия, проводимые в День молодежи   </t>
  </si>
  <si>
    <t>Мероприятие 1.10</t>
  </si>
  <si>
    <t>Спортивные мероприятия, проводимые в День города</t>
  </si>
  <si>
    <t>Мероприятие 1.11</t>
  </si>
  <si>
    <t>Спортивные мероприятия, проводимые в День физкультурника</t>
  </si>
  <si>
    <t>Мероприятие 1.12</t>
  </si>
  <si>
    <t xml:space="preserve">Дежурство на мероприятиях бригады скорой помощи       </t>
  </si>
  <si>
    <t>Мероприятие 1.13</t>
  </si>
  <si>
    <t>Организация и проведение соревнований по восточным единоборствам (самбо, тактическая борьба, айкидо и т.д.)</t>
  </si>
  <si>
    <t>Мероприятие 1.14</t>
  </si>
  <si>
    <t>Проведение турнира по баскетболу памяти В.И.Зенкина и В.А.Марьина</t>
  </si>
  <si>
    <t>Мероприятие 1.15</t>
  </si>
  <si>
    <t>Проведение спортивных мероприятий памяти героев России.</t>
  </si>
  <si>
    <t>Мероприятие 1.16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</si>
  <si>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</si>
  <si>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</t>
  </si>
  <si>
    <t>Приобретение спортивного инвентаря. Спортивной формы, спортивного оборудования и других товаров</t>
  </si>
  <si>
    <t>Мероприятие 1.18</t>
  </si>
  <si>
    <t>Турнир по футболу ДЮСШ «Приалит»</t>
  </si>
  <si>
    <t>Мероприятие 1.19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</si>
  <si>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</si>
  <si>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</t>
  </si>
  <si>
    <t>Аренда спортивных залов.</t>
  </si>
  <si>
    <t>Мероприятие 1.21</t>
  </si>
  <si>
    <t>Организация и проведение соревнований в МАУ "Физкультурно-оздоровительный комплекс"</t>
  </si>
  <si>
    <t>Мероприятие 1.22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</si>
  <si>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</si>
  <si>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Мероприятие 1.23</t>
  </si>
  <si>
    <t>Семейные спортивные праздники</t>
  </si>
  <si>
    <t>Мероприятие 1.24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</si>
  <si>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</si>
  <si>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</si>
  <si>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</si>
  <si>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</si>
  <si>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</si>
  <si>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</si>
  <si>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</si>
  <si>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</si>
  <si>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</si>
  <si>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</si>
  <si>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</si>
  <si>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</si>
  <si>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</si>
  <si>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Подготовка основания, приобретение и установка площадок для занятий силовой гимнастикой (воркаут)</t>
  </si>
  <si>
    <t>Мероприятие 1.6.1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</si>
  <si>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</si>
  <si>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</si>
  <si>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</si>
  <si>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</si>
  <si>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</si>
  <si>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</t>
  </si>
  <si>
    <t>Подготовка основания, приобретение и установка площадок для занятий силовой гимнастикой (воркаут) (г.Реутов, ул. Советская)</t>
  </si>
  <si>
    <t>Подпрограмма III «Обеспечение деятельности подведомственных учреждений».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</si>
  <si>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</si>
  <si>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</si>
  <si>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</si>
  <si>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</t>
  </si>
  <si>
    <t>Предоставление субсидии на иные цели</t>
  </si>
  <si>
    <t>Мероприятие 1.3.2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</si>
  <si>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</si>
  <si>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</si>
  <si>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</si>
  <si>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</si>
  <si>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</si>
  <si>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</si>
  <si>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</si>
  <si>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</si>
  <si>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</si>
  <si>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</t>
  </si>
  <si>
    <t>Организация и проведение мероприятий по вовлечению молодежи в здоровый образ жизни</t>
  </si>
  <si>
    <t>Выполнено на 26,8 процента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</si>
  <si>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</si>
  <si>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</si>
  <si>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</si>
  <si>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</t>
  </si>
  <si>
    <t>Выполнено на 50 процентов</t>
  </si>
  <si>
    <t xml:space="preserve">Организация и проведение мероприятий по поддержке молодежных творческих инициатив </t>
  </si>
  <si>
    <t>Мероприятие 3.1.3</t>
  </si>
  <si>
    <t>Организация и проведение мероприятий по поддержке молодежного предпринимательства</t>
  </si>
  <si>
    <t>Мероприятие 4.1</t>
  </si>
  <si>
    <t>Организация мероприятий по развитию молодежных общественных организаций и добровольческой деятельности</t>
  </si>
  <si>
    <t>Мероприятие 4.1.1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</si>
  <si>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</si>
  <si>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</t>
  </si>
  <si>
    <t>Организация и проведение мероприятий по вовлечению молодежи в добровольческую деятельность</t>
  </si>
  <si>
    <t>Мероприятие 4.1.3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</si>
  <si>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</si>
  <si>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</si>
  <si>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</si>
  <si>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</si>
  <si>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</si>
  <si>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</si>
  <si>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</si>
  <si>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</si>
  <si>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</si>
  <si>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</si>
  <si>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</si>
  <si>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</si>
  <si>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</si>
  <si>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</si>
  <si>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</si>
  <si>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</si>
  <si>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</si>
  <si>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</si>
  <si>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</si>
  <si>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</si>
  <si>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</si>
  <si>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</si>
  <si>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</si>
  <si>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</si>
  <si>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</si>
  <si>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Развитие образования и воспитание  в городском округе Реутов на 2017-2021 годы</t>
  </si>
  <si>
    <t>«Дошкольное образование»</t>
  </si>
  <si>
    <t xml:space="preserve">Финансирование не предусмотрено
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</si>
  <si>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</si>
  <si>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</si>
  <si>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</si>
  <si>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Мероприятие 1.1.3</t>
  </si>
  <si>
    <t>Строительство детского сада на 210 мест с бассейном по улице Гагарина, д.20</t>
  </si>
  <si>
    <t>Мероприятие 1.1.4</t>
  </si>
  <si>
    <t>Строительство детского сада на 140 мест с бассейном по улице Новогиреевская, мкр.3</t>
  </si>
  <si>
    <t>Основное мероприятие 2: Создание мест за счет альтернативных мероприятий</t>
  </si>
  <si>
    <t>Мероприятие 1.2.1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</si>
  <si>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</si>
  <si>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Мероприятие 1.2.2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</si>
  <si>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</si>
  <si>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>Мероприятие 1.2.3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</si>
  <si>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</si>
  <si>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Выполнено на 35,3 процента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</si>
  <si>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</si>
  <si>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</si>
  <si>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</si>
  <si>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Мероприятие 2.1.3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</si>
  <si>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</si>
  <si>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</si>
  <si>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Мероприятие 2.2.1</t>
  </si>
  <si>
    <t>Выполнено на 46 процентов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</si>
  <si>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</si>
  <si>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2.2.1.1</t>
  </si>
  <si>
    <t>Оплата труда педагогических работников, учебно-вспомогательного персонала, прочего персонала</t>
  </si>
  <si>
    <t>Мероприятие 2.2.1.2</t>
  </si>
  <si>
    <t>Приобретение учебников и учебных пособий, средств обучения, игр, игрушек</t>
  </si>
  <si>
    <t>Мероприятие 2.2.2</t>
  </si>
  <si>
    <t>Расходы на муниципальное задание (по содержанию зданий, коммунальные услуги, прочие расходы, работы и услуги)</t>
  </si>
  <si>
    <t>Мероприятие 2.2.2.1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</si>
  <si>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</si>
  <si>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2.2.2.2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</si>
  <si>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</si>
  <si>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Мероприятие 2.2.3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</si>
  <si>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</si>
  <si>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2.2.4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</si>
  <si>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</si>
  <si>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2.2.5</t>
  </si>
  <si>
    <t>Организация капитального, текущего ремонта</t>
  </si>
  <si>
    <t>Мероприятие 2.2.6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</si>
  <si>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</si>
  <si>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2.2.7</t>
  </si>
  <si>
    <t>Закупка основных средств и материальных запасов на увеличение мест в дошкольных образовательных учреждениях</t>
  </si>
  <si>
    <t>Мероприятие 2.2.8</t>
  </si>
  <si>
    <t>Проведение капитального, текущего ремонта в муниципальных организациях дошкольного образования</t>
  </si>
  <si>
    <t>Мероприятие 2.2.9</t>
  </si>
  <si>
    <t>Закупка оборудования для организации коррекционной работы с детьми, имеющих нарушение опорно-двигательного аппарата</t>
  </si>
  <si>
    <t>Мероприятие 2.2.10</t>
  </si>
  <si>
    <t>Ремонтные работы в здании МАДОУ №9 (ул.Гагарина, д.20)</t>
  </si>
  <si>
    <t>Мероприятие 2.2.11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</si>
  <si>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</si>
  <si>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2.2.12</t>
  </si>
  <si>
    <t>Закупка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</si>
  <si>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2.2.13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</si>
  <si>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</si>
  <si>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2.2.14</t>
  </si>
  <si>
    <t>Проведение аккарицидной обработки обработки территории дошкольных образовательных учреждений</t>
  </si>
  <si>
    <t>Мероприятие 2.2.15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</si>
  <si>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</si>
  <si>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>Мероприятие 2.2.16</t>
  </si>
  <si>
    <t>Повышение квалификации руководящих кадров</t>
  </si>
  <si>
    <t>Мероприятие 2.2.17</t>
  </si>
  <si>
    <t>Аттестация рабочего места</t>
  </si>
  <si>
    <t>Выполнено на 43,9 процента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</si>
  <si>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</si>
  <si>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</si>
  <si>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Выполнено на 45,5 процентов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</si>
  <si>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</si>
  <si>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1.2.1.1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</si>
  <si>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</si>
  <si>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1.2.1.2</t>
  </si>
  <si>
    <t>Мероприятие 1.2.1.3</t>
  </si>
  <si>
    <t xml:space="preserve">Оплата вознаграждения за выполнение функций классного руководителя </t>
  </si>
  <si>
    <t>Мероприятие 1.2.1.4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</si>
  <si>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</si>
  <si>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</si>
  <si>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>Предоставление субсидий для автономных общеобразовательных организаций на выполнение муниципального задания</t>
  </si>
  <si>
    <t>Мероприятие 1.2.4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</si>
  <si>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</si>
  <si>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>Мероприятие 1.2.5</t>
  </si>
  <si>
    <t>Приобретение парадной формы и развитие материально-технической базы для учащихся  кадетского класса</t>
  </si>
  <si>
    <t>Мероприятие 1.2.6</t>
  </si>
  <si>
    <t>Услуги по изготовлению и установке флагштоков в общеобразовательных организациях</t>
  </si>
  <si>
    <t>Мероприятие 1.2.7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</si>
  <si>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</si>
  <si>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Мероприятие 1.2.8</t>
  </si>
  <si>
    <t>Мероприятия для реализации проекта "Проектирование сети общеобразовательных учреждений г. Реутов"</t>
  </si>
  <si>
    <t>Мероприятие 1.2.9</t>
  </si>
  <si>
    <t>Участие в Всероссийском детско-юношеском военно-патриотическом общественном движении "Юнармия"</t>
  </si>
  <si>
    <t>Мероприятие 1.2.10</t>
  </si>
  <si>
    <t>Укрепление материально-технической базы общеобразовательных учреждений</t>
  </si>
  <si>
    <t>Мероприятие 1.2.11</t>
  </si>
  <si>
    <t>Участие во Всероссийских слетах кадетских классов</t>
  </si>
  <si>
    <t>Мероприятие 1.2.12</t>
  </si>
  <si>
    <t>Медицинское сопровождение мероприятий в муниципальных общеобразовательных организаций с массовым пребыванием людей.</t>
  </si>
  <si>
    <t>Мероприятие 1.2.13</t>
  </si>
  <si>
    <t>Мероприятие 1.2.14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</si>
  <si>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</si>
  <si>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</si>
  <si>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</si>
  <si>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</si>
  <si>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>Мероприятие 1.3.3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</si>
  <si>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</si>
  <si>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>Мероприятие 1.3.4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</si>
  <si>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</si>
  <si>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Мероприятие 1.3.5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</si>
  <si>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</si>
  <si>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Мероприятие 1.3.6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</si>
  <si>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</si>
  <si>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Мероприятие 1.3.7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</si>
  <si>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</si>
  <si>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Мероприятие 1.3.8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</si>
  <si>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</si>
  <si>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1.3.9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</si>
  <si>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</si>
  <si>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1.3.10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</si>
  <si>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2014-2018 гг.</t>
  </si>
  <si>
    <t>Мероприятие 1.3.11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</si>
  <si>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2014-2018 гг.</t>
  </si>
  <si>
    <t>Мероприятие 1.3.12</t>
  </si>
  <si>
    <t xml:space="preserve">Проведение городской научно-практической конференции </t>
  </si>
  <si>
    <t>Основное мероприятие 4: Обеспечение мер социальной поддержки обучающихся в образовательных организациях</t>
  </si>
  <si>
    <t>Мероприятие 1.4.1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</si>
  <si>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</si>
  <si>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Мероприятие 1.4.2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</si>
  <si>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</si>
  <si>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Мероприятие 1.4.3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</si>
  <si>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</si>
  <si>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Мероприятие 1.4.4</t>
  </si>
  <si>
    <t>Поддержка «Талантливой молодежи»( и участники приоритетного национального проекта "Образование") победители</t>
  </si>
  <si>
    <t>Мероприятие 1.4.5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</si>
  <si>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</si>
  <si>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Мероприятие 1.4.6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</si>
  <si>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</si>
  <si>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</si>
  <si>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</si>
  <si>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</si>
  <si>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</si>
  <si>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</si>
  <si>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</si>
  <si>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>Мероприятие 1.6.5</t>
  </si>
  <si>
    <t>Открытие новых общеобразовательных учреждений</t>
  </si>
  <si>
    <t>Мероприятие 1.6.6</t>
  </si>
  <si>
    <t>Медосмотр сотрудников общеобразовательных учреждений, специальная оценка условий труда, обучение техники безопасности</t>
  </si>
  <si>
    <t>Мероприятие 1.6.7</t>
  </si>
  <si>
    <t xml:space="preserve">Повышение квалификации 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</si>
  <si>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</si>
  <si>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</si>
  <si>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</si>
  <si>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Основное мероприятие 2: создание и развитие в общеобразовательных организациях условий для ликвидации второй смены</t>
  </si>
  <si>
    <t>Строительство школы на 1125 мест в мкр.10А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</si>
  <si>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</si>
  <si>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</si>
  <si>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</si>
  <si>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Мероприятие 1.1.1.1</t>
  </si>
  <si>
    <t>«Детско-юношеская спортивная школа», Дом детского творчества</t>
  </si>
  <si>
    <t>Мероприятие 1.1.1.2</t>
  </si>
  <si>
    <t>Приалит</t>
  </si>
  <si>
    <t>Мероприятие 1.1.1.3</t>
  </si>
  <si>
    <t>«Хоровая студия «Радуга»</t>
  </si>
  <si>
    <t>Выполнено на 54,7 процента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</si>
  <si>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</si>
  <si>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Выполнено на 48,1 процента</t>
  </si>
  <si>
    <t>Предоставление субсидии муниципальным учреждениям дополнительного образования на оплату труда и начисления, в том числе:</t>
  </si>
  <si>
    <t>Мероприятие 2.1.1.1</t>
  </si>
  <si>
    <t>Мероприятие 2.1.1.2</t>
  </si>
  <si>
    <t>"Приалит"</t>
  </si>
  <si>
    <t>Мероприятие 2.1.1.3</t>
  </si>
  <si>
    <t>Мероприятия, направленные на повышение заработной платы работникам учреждений дополнительного образования с 1 сентября 2016 года и поддержание достигнутого уровня 2017 года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</si>
  <si>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</si>
  <si>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Мероприятие 2.1.4</t>
  </si>
  <si>
    <t>Предоставление медицинского сопровождения (скорой помощи) на соревнования</t>
  </si>
  <si>
    <t>Мероприятие 2.1.5</t>
  </si>
  <si>
    <t>Приобретение спортивной формы и развитие материально-технической базы для учащихся в ДЮСШ "Приалит"</t>
  </si>
  <si>
    <t>Мероприятие 2.1.6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</si>
  <si>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</si>
  <si>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>Мероприятие 2.1.7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</si>
  <si>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</si>
  <si>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Мероприятие 2.1.8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</si>
  <si>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</si>
  <si>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</si>
  <si>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</si>
  <si>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</si>
  <si>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</si>
  <si>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Мероприятие 2.3.1</t>
  </si>
  <si>
    <t>Ремонт двух спортивных залов в МБОУ дополнительного образования  детей " Детско-юношеская спортивная школа"</t>
  </si>
  <si>
    <t>Мероприятие 2.3.2</t>
  </si>
  <si>
    <t>Проектно-изыскательские и строительно-монтажные работы по реконструкции с пристройкой Школы искусств по улице Южной, д.17</t>
  </si>
  <si>
    <t>Мероприятие 2.3.3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</si>
  <si>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</si>
  <si>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Основное мероприятие 5: капитальный ремонт учреждений дополнительного образования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</si>
  <si>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</si>
  <si>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Мероприятие 3.2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</si>
  <si>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</si>
  <si>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Мероприятие 3.3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</si>
  <si>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</si>
  <si>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Мероприятие 3.4</t>
  </si>
  <si>
    <t>Основное мероприятие 9: Реализация мер,направленных на формирование у обучающихся коммуникативной компетенции</t>
  </si>
  <si>
    <t>Мероприятие 3.5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</si>
  <si>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</si>
  <si>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>«Обеспечивающая подпрограмма»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</si>
  <si>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</si>
  <si>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</si>
  <si>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</si>
  <si>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</si>
  <si>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</si>
  <si>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>Предоставление субсидий на оплату труда и начисления</t>
  </si>
  <si>
    <t>Мероприятие 4.2</t>
  </si>
  <si>
    <t>Закупка товаров, работ, услуг</t>
  </si>
  <si>
    <t>«Безопасность городского округа Реутов на 2017-2021 годы»</t>
  </si>
  <si>
    <t>Профилактика преступлений и иных правонарушений в городском округе Реутов на 2017–2021 годы</t>
  </si>
  <si>
    <t>Охрана здания муниципального казённого учреждения «Муниципальное юридическое бюро»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</si>
  <si>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</si>
  <si>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</si>
  <si>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</si>
  <si>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</si>
  <si>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</si>
  <si>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</si>
  <si>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Охрана административного здания МУ "ЭДиПП города Реутов" (пр. Мира 51)</t>
  </si>
  <si>
    <t xml:space="preserve">Приобретение средств связи, оргтехники, технических средств видеонаблюдения и их установка, ремонт и обслуживание. Оказание услуг по обслуживанию и ремонту городских ЛВС </t>
  </si>
  <si>
    <t>Выполнено на 18,1 процента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</si>
  <si>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</si>
  <si>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Оплата договоров по незамедлительному реагированию на сигналы КТС в муниципальных учреждениях</t>
  </si>
  <si>
    <t>Оплата услуг за обслуживание объектов, оборудованы средствами автоматического контроля с выводом на пульт централизованного наблюдения</t>
  </si>
  <si>
    <t>Оплата поставок электроэнергии для обслуживания городских видеокамер</t>
  </si>
  <si>
    <t>Выполнено на 38,3 процента</t>
  </si>
  <si>
    <t>Техническое обслуживание оборудования и технических средств муниципальных объектов</t>
  </si>
  <si>
    <t>Техническое обслуживание кнопок тревожного сигнала (КТС)</t>
  </si>
  <si>
    <t>Услуги по обслуживанию системы охранного видеонаблюдения и системы управления доступом</t>
  </si>
  <si>
    <t xml:space="preserve">Контроль и обслуживание комплекса технических средств охраны и объектов приёмо-передающей аппаратуры (ТСО) 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</si>
  <si>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</si>
  <si>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Выполнено на 99,9 процента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</si>
  <si>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</si>
  <si>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Проведение работы по привлечению молодежи в городские кружки, с целью отвлечения ее от негативного образа жизни.</t>
  </si>
  <si>
    <t>Проведение семинаров для руководителей и специалистов муниципальных образовательных учреждений по вопросам профилактики безнадзорности и правонарушений среди несовершеннолетних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</si>
  <si>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</si>
  <si>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</si>
  <si>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</si>
  <si>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</si>
  <si>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Мероприятие 5.3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</si>
  <si>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</si>
  <si>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Мероприятие 5.4</t>
  </si>
  <si>
    <t>Проведение мероприятий среди детей «Не сломай судьбу свою», «Выбор между жизнью и смертью»</t>
  </si>
  <si>
    <t>Мероприятие 5.5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</si>
  <si>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</si>
  <si>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Мероприятие 5.6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</si>
  <si>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</si>
  <si>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Мероприятие 5.7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</si>
  <si>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</si>
  <si>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5.8</t>
  </si>
  <si>
    <t>Повышение квалификации специалистов и подготовка волонтеров</t>
  </si>
  <si>
    <t>Мероприятие 5.9</t>
  </si>
  <si>
    <t>Организация информационно – пропагандистского сопровождения антинаркотической деятельности</t>
  </si>
  <si>
    <t>Мероприятие 5.10</t>
  </si>
  <si>
    <t>Проведение конкурсов атинаркотических плакатов и рисунков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</si>
  <si>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</si>
  <si>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</si>
  <si>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</si>
  <si>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</si>
  <si>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</si>
  <si>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</si>
  <si>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Выполнено на 20,8 процента</t>
  </si>
  <si>
    <t>Организация подготовки и проведения учений и тренировок по действиям в условиях чрезвычайных ситуаций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</si>
  <si>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</si>
  <si>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</si>
  <si>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</si>
  <si>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</si>
  <si>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</si>
  <si>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</si>
  <si>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</si>
  <si>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</si>
  <si>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</si>
  <si>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</si>
  <si>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Финансирование не предусмтортено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</si>
  <si>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</si>
  <si>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</si>
  <si>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</si>
  <si>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</si>
  <si>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</si>
  <si>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</si>
  <si>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</si>
  <si>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</si>
  <si>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</si>
  <si>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</si>
  <si>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</si>
  <si>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</si>
  <si>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Налог на имущество</t>
  </si>
  <si>
    <t>Мероприятие 3.1.4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</si>
  <si>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</si>
  <si>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3.1.5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</si>
  <si>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</si>
  <si>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3.1.6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</si>
  <si>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</si>
  <si>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годs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</si>
  <si>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</si>
  <si>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</si>
  <si>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</si>
  <si>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Выполнено на 64,6 процента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</si>
  <si>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</si>
  <si>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</si>
  <si>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Выполнено на 93 процента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</si>
  <si>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</si>
  <si>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</si>
  <si>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</si>
  <si>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</si>
  <si>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</si>
  <si>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</si>
  <si>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</si>
  <si>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</si>
  <si>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</si>
  <si>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</si>
  <si>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Мероприятие 1.1.5</t>
  </si>
  <si>
    <t>Подача воды для пожаротушения</t>
  </si>
  <si>
    <t>Мероприятие 1.1.6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</si>
  <si>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</si>
  <si>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Мероприятие 1.1.7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</si>
  <si>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</si>
  <si>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Мероприятие 1.1.8</t>
  </si>
  <si>
    <t>Выполнение работ по техническому обслуживанию систем противопожарной защиты</t>
  </si>
  <si>
    <t>Мероприятие 1.1.9</t>
  </si>
  <si>
    <t>Техническое обслуживание автоматической пожарной сигнализации и системы оповещения о пожаре</t>
  </si>
  <si>
    <t>Мероприятие 1.1.10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</si>
  <si>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</si>
  <si>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Мероприятие 1.1.11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</si>
  <si>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</si>
  <si>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Мероприятие 1.1.12</t>
  </si>
  <si>
    <t>Техническое обслуживание пожарной сигнализации</t>
  </si>
  <si>
    <t>Выполнено на 34 процента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</si>
  <si>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</si>
  <si>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</si>
  <si>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</si>
  <si>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</si>
  <si>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</si>
  <si>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</si>
  <si>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</si>
  <si>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</si>
  <si>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Закупка первичных средств пожаротушения, знаков пожарной безопасности и изготовление плана эвакуации для МАУ «ФОК»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</si>
  <si>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</si>
  <si>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Техническое обслуживание системы автоматической пожарной сигнализации в МУ «Подростково-молодежный центр»</t>
  </si>
  <si>
    <t>Обучение  ответственного  за противопожарные мероприятия в МУ «Подростково-молодежный центр»</t>
  </si>
  <si>
    <t>Выполнение противопожарных мероприятий в помещениях МУ «СОКИ «Риск-М»</t>
  </si>
  <si>
    <t>Работы по противопожарной обработке деревянных конструкций в МУ «Молодежный культурно-досуговый центр»</t>
  </si>
  <si>
    <t>Обучение ответственного за противопожарные мероприятия в МАУ «Физкультурно-оздоровительный комплекс»</t>
  </si>
  <si>
    <t>Мероприятие 1.2.15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</si>
  <si>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</si>
  <si>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1.2.16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</si>
  <si>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</si>
  <si>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1.2.17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</si>
  <si>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</si>
  <si>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1.2.18</t>
  </si>
  <si>
    <t>Техническое обслуживание системы автоматической пожарной сигнализации в МБУ «Спортивная школа»</t>
  </si>
  <si>
    <t>Мероприятие 1.2.19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</si>
  <si>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</si>
  <si>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1.2.20</t>
  </si>
  <si>
    <t>Испытание систем внутреннего пожарного водопровода с перекаткой рукавов в МБУ «Спортивная школа»</t>
  </si>
  <si>
    <t>Мероприятие 1.2.21</t>
  </si>
  <si>
    <t>Обучение сотрудников МБУ «Спортивная школа» пожарно-техническому минимуму»</t>
  </si>
  <si>
    <t>Мероприятие 1.2.22</t>
  </si>
  <si>
    <t>Огнезащитная обработка деревянных конструкций здания МБУ «Спортивная школа», штор, проверка на прочность»</t>
  </si>
  <si>
    <t>Мероприятие 1.2.23</t>
  </si>
  <si>
    <t xml:space="preserve">Приобретение и замена пожарного оборудования в МБУ «Спортивная школа» </t>
  </si>
  <si>
    <t>Мероприятие 1.2.24</t>
  </si>
  <si>
    <t>Устранение нарушений по пожарной безопасности: замена дверей в МУК «Централизованная библиотечная система»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</si>
  <si>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</si>
  <si>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образования: муниципальные общеобразовательные школы (в том числе Гимназия)</t>
  </si>
  <si>
    <t>Техническое обслуживание системы автоматической пожарной сигнализации в учреждениях, образования: муниципальная общеобразовательная школа № 10 (в том числе школа № 7)</t>
  </si>
  <si>
    <t>Техническое обслуживание системы автоматической пожарной сигнализации в учреждениях, образования: муниципальные дошкольные образовательные учреждения (в том числе бюджетные учрежд.)</t>
  </si>
  <si>
    <t xml:space="preserve">Техническое обслуживание системы автоматической пожарной сигнализации в учреждениях, образования: муниципальное коррекционное учреждение – 1 (Лучик) </t>
  </si>
  <si>
    <t>Техническое обслуживание системы автоматической пожарной сигнализации в учреждениях, образования: муниципальные образовательные учреждения дополни-тельного образования детей – 3 учреждения</t>
  </si>
  <si>
    <t xml:space="preserve">Техническое обслуживание системы автоматической пожарной сигнализации в учреждениях, образования: муниципальное учреждение «ХЭК» 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</si>
  <si>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общеобразовательные школы (в том числе Гимназия)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</si>
  <si>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дошкольные образовательные учреждения (в том числе бюджетные учреждения)</t>
  </si>
  <si>
    <t xml:space="preserve"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мониторинга:муниципальное коррекционное учреждение – 1 (Лучик) </t>
  </si>
  <si>
    <t xml:space="preserve"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мониторинга:муниципальные образовательные учреждения дополни-тельного образования детей – 3 учреждения 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</si>
  <si>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 муниципальное образовательное учреждение школа № 10 (в том числе Гимназия)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</si>
  <si>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№ 5,8,13</t>
  </si>
  <si>
    <t>Мероприятие 1.3.13</t>
  </si>
  <si>
    <t xml:space="preserve"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защиты:муниципальные автономные дошкольные учреждения № 9,11 </t>
  </si>
  <si>
    <t>Мероприятие 1.3.14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</si>
  <si>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(Новый д/сад 1, Новый д/сад 2)</t>
  </si>
  <si>
    <t>Мероприятие 1.3.15</t>
  </si>
  <si>
    <t>Техническое обслуживание системы светозвукового оповещения для маломобильных граждан муниципальное образовательное учреждение школа № 10 (в том числе Гимназия)</t>
  </si>
  <si>
    <t>Мероприятие 1.3.16</t>
  </si>
  <si>
    <t>Обучение пожарно-техническому минимуму персонала образовательных учреждений: МАДОУ</t>
  </si>
  <si>
    <t>Мероприятие 1.3.17</t>
  </si>
  <si>
    <t>Обучение пожарно-техническому минимуму персонала образовательных учреждений: МБДОУ</t>
  </si>
  <si>
    <t>Мероприятие 1.3.18</t>
  </si>
  <si>
    <t>Обучение пожарнотехническому минимуму персонала образовательных учреждений: СОШ</t>
  </si>
  <si>
    <t>Мероприятие 1.3.19</t>
  </si>
  <si>
    <t xml:space="preserve">Обучение пожарнотехническому минимуму персонала образовательных учреждений: Гимназия </t>
  </si>
  <si>
    <t>Мероприятие 1.3.20</t>
  </si>
  <si>
    <t>Обучение пожарно-техническому минимуму персонала образовательных учреждений: Учреждения дополнительного образования</t>
  </si>
  <si>
    <t>Мероприятие 1.3.21</t>
  </si>
  <si>
    <t>Обучение пожарно-техническому минимуму персонала образовательных учреждений: муниципальное коррекционное учреждение (Лучик) – 1</t>
  </si>
  <si>
    <t>Мероприятие 1.3.22</t>
  </si>
  <si>
    <t>Огнезащитная обработка деревянных конструкций зданий и сооружений, штор, проверка на горючесть: СОШ</t>
  </si>
  <si>
    <t>Мероприятие 1.3.23</t>
  </si>
  <si>
    <t xml:space="preserve">Огнезащитная обработка деревянных конструкций зданий и сооружений, штор, проверка на горючесть: Гимназия </t>
  </si>
  <si>
    <t>Мероприятие 1.3.24</t>
  </si>
  <si>
    <t xml:space="preserve">Огнезащитная обработка деревянных конструкций зданий и сооружений, штор, проверка на горючесть:Учреждения дополнительного образования  </t>
  </si>
  <si>
    <t>Мероприятие 1.3.25</t>
  </si>
  <si>
    <t>Обслуживание систем противодымной защиты: МАДОУ</t>
  </si>
  <si>
    <t>Мероприятие 1.3.26</t>
  </si>
  <si>
    <t>Обслуживание систем противодымной защиты: СОШ</t>
  </si>
  <si>
    <t>Мероприятие 1.3.27</t>
  </si>
  <si>
    <t xml:space="preserve">Замена автоматической пожарной сигнализации (АПС), выработавшей установленные сроки эксплуатации: МБДОУ </t>
  </si>
  <si>
    <t>Мероприятие 1.3.28</t>
  </si>
  <si>
    <t>Замена автоматической пожарной сигнализации (АПС), выработавшей установленные сроки эксплуатации: МАДОУ</t>
  </si>
  <si>
    <t>Мероприятие 1.3.29</t>
  </si>
  <si>
    <t xml:space="preserve">Замена автоматической пожарной сигнализации (АПС), выработавшей установленные сроки эксплуатации: СОШ </t>
  </si>
  <si>
    <t>Мероприятие 1.3.30</t>
  </si>
  <si>
    <t>Замена автоматической пожарной сигнализации (АПС), выработавшей установленные сроки эксплуатации: Гимназия</t>
  </si>
  <si>
    <t>Мероприятие 1.3.31</t>
  </si>
  <si>
    <t xml:space="preserve">Замена автоматической пожарной сигнализации (АПС), выработавшей установленные сроки эксплуатации: муниципальное коррекционное учреждение (Лучик) – 1 </t>
  </si>
  <si>
    <t>Мероприятие 1.3.32</t>
  </si>
  <si>
    <t>Замер сопротивления изоляции электропроводки в образовательных организациях: МАДОУ</t>
  </si>
  <si>
    <t>Мероприятие 1.3.33</t>
  </si>
  <si>
    <t>Замер сопротивления изоляции электропроводки в образовательных организациях: МБДОУ</t>
  </si>
  <si>
    <t>Мероприятие 1.3.34</t>
  </si>
  <si>
    <t>Замер сопротивления изоляции электропроводки в образовательных организациях: СОШ</t>
  </si>
  <si>
    <t>Мероприятие 1.3.35</t>
  </si>
  <si>
    <t>Замер сопротивления изоляции электропроводки в образовательных организациях: Гимназия</t>
  </si>
  <si>
    <t>Мероприятие 1.3.36</t>
  </si>
  <si>
    <t>Замер сопротивления изоляции электропроводки в образовательных организациях: Учреждения дополнительного образования</t>
  </si>
  <si>
    <t>Мероприятие 1.3.37</t>
  </si>
  <si>
    <t>Замер сопротивления изоляции электропроводки в образовательных организациях: Муниципальное коррекционное учреждение (Лучик) – 1</t>
  </si>
  <si>
    <t>Мероприятие 1.3.38</t>
  </si>
  <si>
    <t>Приобретение первичных средств пожаротушения: МАДОУ</t>
  </si>
  <si>
    <t>Мероприятие 1.3.39</t>
  </si>
  <si>
    <t>Приобретение первичных средств пожаротушения: МБДОУ</t>
  </si>
  <si>
    <t>Мероприятие 1.3.40</t>
  </si>
  <si>
    <t>Приобретение первичных средств пожаротушения: СОШ</t>
  </si>
  <si>
    <t>Мероприятие 1.3.41</t>
  </si>
  <si>
    <t xml:space="preserve">Приобретение первичных средств пожаротушения: Гимназия </t>
  </si>
  <si>
    <t>Мероприятие 1.3.42</t>
  </si>
  <si>
    <t>Приобретение первичных средств пожаротушения: Учреждения доп. образования</t>
  </si>
  <si>
    <t>Мероприятие 1.3.43</t>
  </si>
  <si>
    <t>Испытание систем внутреннего пожарного водопровода в образовательных организациях: МАДОУ</t>
  </si>
  <si>
    <t>Мероприятие 1.3.44</t>
  </si>
  <si>
    <t>Испытание систем внутреннего пожарного водопровода в образовательных организациях: МБДОУ</t>
  </si>
  <si>
    <t>Мероприятие 1.3.45</t>
  </si>
  <si>
    <t>Испытание систем внутреннего пожарного водопровода в образовательных организациях: СОШ</t>
  </si>
  <si>
    <t>Мероприятие 1.3.46</t>
  </si>
  <si>
    <t>Испытание систем внутреннего пожарного водопровода в образовательных организациях: Гимназия</t>
  </si>
  <si>
    <t>Мероприятие 1.3.47</t>
  </si>
  <si>
    <t>Испытание систем внутреннего пожарного водопровода в образовательных организациях: Учреждения дополнительного образования</t>
  </si>
  <si>
    <t>Мероприятие 1.3.48</t>
  </si>
  <si>
    <t>Испытание систем внутреннего пожарного водопровода в образовательных организациях: Муниципальное учреждение «ХЭК»</t>
  </si>
  <si>
    <t>Мероприятие 1.3.49</t>
  </si>
  <si>
    <t>Испытание наружных эвакуационных противопожарных лестниц: МАДОУ</t>
  </si>
  <si>
    <t>Мероприятие 1.3.50</t>
  </si>
  <si>
    <t>Испытание наружных эвакуационных противопожарных лестниц: МБДОУ</t>
  </si>
  <si>
    <t>Мероприятие 1.3.51</t>
  </si>
  <si>
    <t xml:space="preserve">Приобретение и замена пожарного оборудования (краны, пожарные рукава, пожарные стволы, раструбы) в соответствии с пожарно-техническими требованиями: МАДОУ </t>
  </si>
  <si>
    <t>Мероприятие 1.3.52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</si>
  <si>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МБДОУ</t>
  </si>
  <si>
    <t>Мероприятие 1.3.53</t>
  </si>
  <si>
    <t xml:space="preserve">Приобретение и замена пожарного оборудования (краны, пожарные рукава, пожарные стволы, раструбы) в соответствии с пожарно-техническими требованиями: СОШ </t>
  </si>
  <si>
    <t>Мероприятие 1.3.54</t>
  </si>
  <si>
    <t xml:space="preserve">Приобретение и замена пожарного оборудования (краны, пожарные рукава, пожарные стволы, раструбы) в соответствии с пожарно-техническими требованиями: Гимназия  </t>
  </si>
  <si>
    <t>Мероприятие 1.3.55</t>
  </si>
  <si>
    <t xml:space="preserve">Приобретение и замена пожарного оборудования (краны, пожарные рукава, пожарные стволы, раструбы) в соответствии с пожарно-техническими требованиями: Учреждения доп. образования </t>
  </si>
  <si>
    <t>Мероприятие 1.3.56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</si>
  <si>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 муниципальное коррекционное учреждение – 1 (Лучик)</t>
  </si>
  <si>
    <t>Мероприятие 1.3.57</t>
  </si>
  <si>
    <t>Автоматические установки пожаротушения (пиростикеры): МАДОУ</t>
  </si>
  <si>
    <t>Мероприятие 1.3.58</t>
  </si>
  <si>
    <t>Автоматические установки пожаротушения (пиростикеры): МБДОУ</t>
  </si>
  <si>
    <t>Мероприятие 1.3.59</t>
  </si>
  <si>
    <t>Автоматические установки пожаротушения (пиростикеры): СОШ</t>
  </si>
  <si>
    <t>Мероприятие 1.3.60</t>
  </si>
  <si>
    <t>Мероприятие 1.3.61</t>
  </si>
  <si>
    <t>Мероприятие 1.3.62</t>
  </si>
  <si>
    <t>Автоматические установки пожаротушения (пиростикеры): муниципальное коррекционное учреждение – 1</t>
  </si>
  <si>
    <t>Мероприятие 1.3.63</t>
  </si>
  <si>
    <t>Перекатка пожарных рукавов</t>
  </si>
  <si>
    <t>Мероприятие 1.3.64</t>
  </si>
  <si>
    <t>Оснащение системой АПС «Стрелец-мониторинг» образовательных учреждений городского округа Реутов: СОШ</t>
  </si>
  <si>
    <t>Мероприятие 1.3.65</t>
  </si>
  <si>
    <t>Мероприятие 1.3.66</t>
  </si>
  <si>
    <t>Мероприятие 1.3.67</t>
  </si>
  <si>
    <t>Мероприятие 1.3.68</t>
  </si>
  <si>
    <t>Мероприятие 1.3.69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</si>
  <si>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</si>
  <si>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</si>
  <si>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</si>
  <si>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</si>
  <si>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</si>
  <si>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Замер сопротивления изоляции электросетей здания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</si>
  <si>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</si>
  <si>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</si>
  <si>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</si>
  <si>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</si>
  <si>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</si>
  <si>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</si>
  <si>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</si>
  <si>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</si>
  <si>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</si>
  <si>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</si>
  <si>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</si>
  <si>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</si>
  <si>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</si>
  <si>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</si>
  <si>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«Социальная защита населения города Реутов» на 2017-2021 годы» за январь - июнь 2017 года</t>
  </si>
  <si>
    <t>Социальная защита  отдельных категорий граждан города Реутов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</si>
  <si>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</si>
  <si>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 xml:space="preserve">Оказание материальной помощи и компенсаций на приобретение индивидуальных диагностических  средств  детей, больных инсулинозависимым сахарным диабетом (иглы, тест-полоски) </t>
  </si>
  <si>
    <t>Оказание материальной помощи и компенсаций на приобретение  современных лекарственных средств,  для лечения 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</si>
  <si>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</si>
  <si>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"Почетный гражданин города Реутов"</t>
  </si>
  <si>
    <t xml:space="preserve">финансирование не предусмотрено
</t>
  </si>
  <si>
    <t>Мониторинг ситуации на рынке труда</t>
  </si>
  <si>
    <t>Развитие системы отдыха и оздоровления детей</t>
  </si>
  <si>
    <t>Организация отдыха детей младшего школьного возраста на базе организаций образования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</si>
  <si>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</si>
  <si>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Приобретение билетов на посещение ФГАУ "ВПППКиО ВС РФ "Патриот"</t>
  </si>
  <si>
    <t>Организация летних молодежных отрядов труда и отдыха</t>
  </si>
  <si>
    <t>Организация досуга детей на базе летних площадок</t>
  </si>
  <si>
    <t>Доступная среда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</si>
  <si>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</si>
  <si>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</si>
  <si>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</si>
  <si>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</si>
  <si>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Предоставление гражданам субсидий на оплату жилого помещения и коммунальных услуг в городе  Реутов</t>
  </si>
  <si>
    <t>Предоставление гражданам жилищных субсидий на оплату жилого помещения и коммунальных услуг</t>
  </si>
  <si>
    <t>Услуги за доставку и пересылку субсидий кредитным организациям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</si>
  <si>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</si>
  <si>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</si>
  <si>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Обеспечение размещения информации в СМИ о проведении диспансеризации и единых днях диспансеризации</t>
  </si>
  <si>
    <t>Организация работы по проведению профилактических осмотров на туберкулез</t>
  </si>
  <si>
    <t>Организация работы по проведению профилактических осмотров с целью раннего выявления лиц, допускающих немедицинское потребление наркотических средств (среди обучающихся  с 13 лет в общеобразовательных организациях, подлежащих профосмотрам)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</si>
  <si>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</si>
  <si>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</si>
  <si>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</si>
  <si>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</si>
  <si>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Обеспечение полноценным питанием беременных женщин, кормящих матерей и детей в возрасте до трех лет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</si>
  <si>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</si>
  <si>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</si>
  <si>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</si>
  <si>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Обучение безопасному поведению на улицах и дорогах города "Безопасность на дорогах"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</si>
  <si>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</si>
  <si>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</si>
  <si>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</si>
  <si>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"Зеленый огонек"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</si>
  <si>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</si>
  <si>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</si>
  <si>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"Дорогу детям"</t>
  </si>
  <si>
    <t>Проведение игры-квест на знание правил дорожного движения "Безопасная дорога" (пешеходная зона в северной части города)</t>
  </si>
  <si>
    <t>Проведение игры-квест "Знание ПДД залог безопасности на дорогах" (городской парк в южной части города)</t>
  </si>
  <si>
    <t>Проведение городского конкурса рисунков "Безопасный путь домой"</t>
  </si>
  <si>
    <t>"Содержание и развитие жилищно-коммунального хозяйства", на 2017-2021 годы</t>
  </si>
  <si>
    <t>«Благоустройство», на 2017-2021 годы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</si>
  <si>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</si>
  <si>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</si>
  <si>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Установка и модернизация детских игровых и иных площадок</t>
  </si>
  <si>
    <t>Содержание систем уличного освещения</t>
  </si>
  <si>
    <t>Расходы на оплату электоэнергии систем уличного освещения</t>
  </si>
  <si>
    <t>Устройство освещения детских игровых площадок</t>
  </si>
  <si>
    <t>«Капитальный ремонт объектов жилищно-коммунального хозяйства», на 2017-2021 годы</t>
  </si>
  <si>
    <t>Замена газоиспользующего оборудования в муниципальных квартирах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</si>
  <si>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</si>
  <si>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Произвести ремонт общедомового имущества в соответствии с краткосрочным планом, утвержденным на очередной год</t>
  </si>
  <si>
    <t>Ежегодная актуализация схем теплоснабжения, водоснабжения, водоотведения</t>
  </si>
  <si>
    <t>Ремонт подъездов в многоквартирных домах на территории городского округа Реутов</t>
  </si>
  <si>
    <t>Подготовка объектов ЖКХ к осенне-зимнему периоду</t>
  </si>
  <si>
    <t>«Развитие дорожно-транспортного комплекса в городском округе Реутов  на 2017-2021 годы»</t>
  </si>
  <si>
    <t>«Безопасность дорожного движения»</t>
  </si>
  <si>
    <t>Установка дорожных знаков</t>
  </si>
  <si>
    <t>Обновление дорожной разметки</t>
  </si>
  <si>
    <t>Устройство велосипедной зоны</t>
  </si>
  <si>
    <t>Установка и оборудование светофорных объектов</t>
  </si>
  <si>
    <t>«Содержание дорог и объектов улично-дорожной сети»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</si>
  <si>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</si>
  <si>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</si>
  <si>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покрытия, в том числе декабрь 2016г.</t>
  </si>
  <si>
    <t>Обеспечение деятельности муниципального учреждения «Эксплуатация дорог и парковочного пространства города Реутов»</t>
  </si>
  <si>
    <t>«Ремонт дорог и объектов улично-дорожной сети»</t>
  </si>
  <si>
    <t>Капитальный ремонт и ремонт автомобильных дорог общего пользования населенных пунктов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</si>
  <si>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</si>
  <si>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Субсидия бюджету муниципального образования Московской области на финансирование работ по капитальному ремонту и ремонту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</si>
  <si>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</si>
  <si>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Строительство сети ливневой канализации</t>
  </si>
  <si>
    <t>Строительство автомобильных дорог</t>
  </si>
  <si>
    <t>Субсидия на строительство (реконструкцию) объектов дорожного хозяйства местного значения</t>
  </si>
  <si>
    <t>«Транспортное обслуживание населения»</t>
  </si>
  <si>
    <t>Формирование маршрутной сети муниципальных маршрутов регулярных перевозок автомобильным транспортом на территории города</t>
  </si>
  <si>
    <t>Муниципальная программа городского округа Реутов Московской области «Жилище» на 2017-2021 годы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</si>
  <si>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</si>
  <si>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</si>
  <si>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>Организация работы по выдаче свидетельств о праве на получение жилищной субсидии на приобретение жилого помещения или строительство индивидуального жилого дома.</t>
  </si>
  <si>
    <t>Предоставление жилищных субсидий молодым семьям на приобретение жилого помещения или строительство индивидуального жилого дома.</t>
  </si>
  <si>
    <t xml:space="preserve">Предоставление молодым семьям - участникам подпрограммы социальных выплат на приобретение жилья или строительство жилого дома                   </t>
  </si>
  <si>
    <t>Привлечение собственных и заемных средств молодых семей для приобретения жилого помещения или строительства индивидуального жилого дома</t>
  </si>
  <si>
    <t>Обеспечение жильем детей-сирот и детей, оставшихся без попечения родителей, а также лиц из их числа</t>
  </si>
  <si>
    <t>Оказание государственной поддержки в решении жилищной проблемы детей-сирот и детей, оставшихся без попечения родителей, а также лиц из их числа.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</si>
  <si>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а также лиц из их числа по договорам найма специализированных жилых помещений  </t>
  </si>
  <si>
    <t>Предоставление жилых помещений детям-сиротам, оставшимся без попечения родителей, а также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</si>
  <si>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</si>
  <si>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</si>
  <si>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 xml:space="preserve">Оказание 
государственной поддержки по обеспечению жильем граждан, уволенных с военной службы, и приравненных к ним лиц, в соответствии с  Федеральным законом от 08.12.2010 № 342-ФЗ «О внесении изменений в Федеральный закон «О статусе военнослужащих» и об обеспечении жилыми помещениями некоторых категорий граждан»
</t>
  </si>
  <si>
    <t>Обеспечение граждан, уволенным с военной службы, и приравненным к ним лицам, в соответствии с Федеральным законом от 08.12.2010 № 342-ФЗ «О внесении изменений в Федеральный закон «О статусе военнослужащих» и об обеспечении жилыми помещениями некоторых категорий граждан»</t>
  </si>
  <si>
    <t xml:space="preserve">Комплексное освоение земельных участков в целях жилищного строительства и развитие
застроенных территорий
</t>
  </si>
  <si>
    <t>Создание условий для развития рынка доступного жилья, развития жилищного строительства, в том числе строительство жилья экономического класса, включая малоэтажное строительство</t>
  </si>
  <si>
    <t>Экология и охрана окружающей среды» городского округа Реутов Московской области на 2017-2021г.г.</t>
  </si>
  <si>
    <t>«Экология и охрана окружающей среды» городского округа Реутов Московской области на 2017-2021г.г.»</t>
  </si>
  <si>
    <t xml:space="preserve">Выполнено 0 процентов
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</si>
  <si>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</si>
  <si>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</si>
  <si>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</si>
  <si>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</si>
  <si>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</si>
  <si>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</si>
  <si>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</si>
  <si>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</si>
  <si>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 xml:space="preserve">Выполнено 100 процентов
</t>
  </si>
  <si>
    <t>регулирование численности безнадзорных животных</t>
  </si>
  <si>
    <t>Озеленение территории городского округа Реутов
Обеспечение деятельности  МБУ "Городское хозяйство и благоустройство города Реутов"</t>
  </si>
  <si>
    <t>Мероприятия по снижению объема загрязняющих веществ, модернизация и реконструкция очистных сооружений</t>
  </si>
  <si>
    <t>«Энергосбережение и повышение энергетической эффективности», на 2017-2021 годы»</t>
  </si>
  <si>
    <t>Энергосбережение и повышение энергетической эффективности</t>
  </si>
  <si>
    <t>Информационные мероприятия по положениям Федерального законодательства в области энергосбережения.</t>
  </si>
  <si>
    <t>Модернизация систем уличного освещения</t>
  </si>
  <si>
    <t>Софинансирование работ по установке общедомовых приборов учета энергетических ресурсов (пропорционально доли муниципальной собственности)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</si>
  <si>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</si>
  <si>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</si>
  <si>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Управление муниципальным имуществом и земельными ресурсами на 2017-2021 годы</t>
  </si>
  <si>
    <t>"Управление муниципальным имуществом и земельными ресурсами на 2017-2021 годы"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</si>
  <si>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услуги.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</si>
  <si>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сооружения.</t>
  </si>
  <si>
    <t>Обеспечение эксплуатации и содержание муниципального имущества.</t>
  </si>
  <si>
    <t xml:space="preserve">Выполнение работ по описанию и внесению в государственный кадастр недвижимости границ территориальных зон, установленных Правилами землепользования и застройки территории города Реутов Московской области </t>
  </si>
  <si>
    <t>Обеспечение многодетных семей городского округа Реутов земельными участками  с соответствующей инфраструктурой</t>
  </si>
  <si>
    <t>Развитие системы информирования населения городского округа Реутов о деятельности органов местного самоуправления на 2017-2021 годы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</si>
  <si>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</si>
  <si>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Выполнено на 95,9 процента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</si>
  <si>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</si>
  <si>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Выполнено на 95,2 процента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</si>
  <si>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</si>
  <si>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</si>
  <si>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</si>
  <si>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</si>
  <si>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</si>
  <si>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</si>
  <si>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</si>
  <si>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</si>
  <si>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</si>
  <si>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Муниципальное управление на 2017-2021 годы</t>
  </si>
  <si>
    <t>Организация муниципального управления на 2017-2021 годы</t>
  </si>
  <si>
    <t>Совершенствование мотивации муниципальных служащих</t>
  </si>
  <si>
    <t>Повышение обеспечения эффективности деятельности органов местного самоуправления</t>
  </si>
  <si>
    <t>Развитие архивного дела в городском округе Реутов на 2017-2021 годы</t>
  </si>
  <si>
    <t xml:space="preserve"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 </t>
  </si>
  <si>
    <t>Содержание и оборудование средствами хранения, учета и использования архивных документов</t>
  </si>
  <si>
    <t>Развитие муниципальной службы в муниципальном образовании городской округ Реутов Московской области на 2017-2021 годы</t>
  </si>
  <si>
    <t xml:space="preserve">Финансирование не предусмотрено
</t>
  </si>
  <si>
    <t>Развитие нормативной правовой базы по вопросам муниципальной службы.</t>
  </si>
  <si>
    <t xml:space="preserve">Разработка плана мероприятий по противодействию коррупции - ежегодно. 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</si>
  <si>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актами.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</si>
  <si>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коррупции.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</si>
  <si>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</si>
  <si>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служащих.</t>
  </si>
  <si>
    <t>Ведение кадровой работы.</t>
  </si>
  <si>
    <t>Консультирование муниципальных служащих по правовым и иным вопросам прохождения муниципальной службы.</t>
  </si>
  <si>
    <t>Представление информации в Реестр сведений о составе муниципальных служащих Московской области.</t>
  </si>
  <si>
    <t>Мероприятие 3.6</t>
  </si>
  <si>
    <t>Организация работы по исчислению стажа муниципальной службы.</t>
  </si>
  <si>
    <t>Мероприятие 3.7</t>
  </si>
  <si>
    <t>Своевременная и качественная подготовка и предоставление отчетных данных.</t>
  </si>
  <si>
    <t>Организация работы по присвоению классных чинов.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</si>
  <si>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пенсию.</t>
  </si>
  <si>
    <t>Мероприятие 4.3</t>
  </si>
  <si>
    <t>Организация работы по прохождению диспансеризации муниципальными служащими.</t>
  </si>
  <si>
    <t>Организация работы по повышению квалификации муниципальных служащих.</t>
  </si>
  <si>
    <t xml:space="preserve">Отсутствие муниципальных долговых обязательств на 01.07.2017
</t>
  </si>
  <si>
    <t>Управление муниципальными финансами на 2017-2021 годы</t>
  </si>
  <si>
    <t>Осуществление краткосрочного планирования поступления доходов в бюджет городского округа Реутов</t>
  </si>
  <si>
    <t>Установление ответственности за выполнение плана по мобилизации доходов городского округа Реутов со стороны главных администраторов доходов бюджета городского округа Реутов</t>
  </si>
  <si>
    <t>Утверждение (совершенствование) Методики прогнозирования доходов бюджета городского округа Реутов</t>
  </si>
  <si>
    <t>Разработка критериев по введению новых (увеличению существующих) расходных обязательств</t>
  </si>
  <si>
    <t>Утверждение планов повышения эффективности бюджетных расходов</t>
  </si>
  <si>
    <t>Обеспечение своевременности и полноты исполнения долговых обязательств</t>
  </si>
  <si>
    <t>Проведение оценки действующих долговых обязательств городского округа Реутов, в том числе с группировкой по видам заимствований, сроком их  погашения за последних три отчетных года и текущий финансовый год</t>
  </si>
  <si>
    <t>Проведение анализа графика платежей по погашению долговых обязательств городского округа Реутов с учетом оценки возможности погашения действующих  и новых планируемых заимствований</t>
  </si>
  <si>
    <t>Проведение мониторинга условий предоставления кредитных ресурсов коммерческими банками</t>
  </si>
  <si>
    <t>Проведение мониторинга финансово-хозяйственной деятельности организаций, осуществляющих деятельность на территории городского округа Реутов.</t>
  </si>
  <si>
    <t>Обеспечение инфраструктуры органов местного самоуправления городского округа Реутов на 2017-2021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</si>
  <si>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</si>
  <si>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</si>
  <si>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</si>
  <si>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Территориальное развитие (градостроительство и землеустройство) на 2017-2021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</si>
  <si>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</si>
  <si>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</si>
  <si>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</si>
  <si>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</si>
  <si>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</si>
  <si>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пространств, в том числе:</t>
  </si>
  <si>
    <t>Согласование и утверждение плана - графика разработки и реализации концепции пешеходной улицы, в том числе:</t>
  </si>
  <si>
    <t>Благоустройство пешеходного пространства улицы Ленина (площадь перед зданием Администрации города Реутов)</t>
  </si>
  <si>
    <t>Благоустройство территории примыкающей к городскому пруду.</t>
  </si>
  <si>
    <t>Благоустройство пешеходной улицы Юбилейный проспект</t>
  </si>
  <si>
    <t>Мероприятие 2.1.1.4</t>
  </si>
  <si>
    <t>Благоустройство пешеходного пространства улицы Ленина в границах улицы Калинина - улицы Дзержинского. (сквер перед ТЦ Карат)</t>
  </si>
  <si>
    <t>Разработка и согласование концепции пешеходной улицы, в том числе:</t>
  </si>
  <si>
    <t>Мероприятие 2.1.2.1</t>
  </si>
  <si>
    <t>Мероприятие 2.1.2.2</t>
  </si>
  <si>
    <t xml:space="preserve">Благоустройство территории примыкающей к городскому пруду </t>
  </si>
  <si>
    <t>Мероприятие 2.1.2.3</t>
  </si>
  <si>
    <t>Мероприятие 2.1.2.4</t>
  </si>
  <si>
    <t>Благоустройство пешеходного пространства улицы Ленина в границах улицы - Калинина - улицы Дзержинского. (сквер перед ТЦ Карат)</t>
  </si>
  <si>
    <t>Реализация концепции пешеходной улицы, в том числе:</t>
  </si>
  <si>
    <t>Мероприятие 2.1.3.1</t>
  </si>
  <si>
    <t>Благоустройство пешеходного пространства улицы Победы в границах улица Ленина - проспект Мира</t>
  </si>
  <si>
    <t>Мероприятие 2.1.3.2</t>
  </si>
  <si>
    <t>Благоустройство территории примыкающей к городскому пруду</t>
  </si>
  <si>
    <t>Мероприятие 2.1.3.3</t>
  </si>
  <si>
    <t>Мероприятие 2.1.3.4</t>
  </si>
  <si>
    <t>Благоустройство пешеходного пространства улицы Ленина в границах улицы Калинина- улицы Дзержинского (сквер перед ТЦ Карат)</t>
  </si>
  <si>
    <t>Приведение в порядок городских территорий, в том числе:</t>
  </si>
  <si>
    <t>Разработка и согласование альбома мероприятий по приведению в порядок городской территории, в том числе:</t>
  </si>
  <si>
    <t xml:space="preserve">Информационных конструкций,участков прилегающих территорий и ограждений, расположенных вдоль ЮБИЛЕЙНОГО ПРОСПЕКТА (от Носовихинского шоссе до ул. Южная) </t>
  </si>
  <si>
    <t>Информационных конструкций, в соответствии с концепцией информационно -  рекламного оформления (нового рекламного облика)  главных улиц, улица ЮЖНАЯ - ЛЕНИНА</t>
  </si>
  <si>
    <t>Мероприятие 2.2.1.3</t>
  </si>
  <si>
    <t>Информационных конструкций, участков прилегающих территорий и ограждений, расположенных вдоль ЮБИЛЕЙНОГО ПРОСПЕКТА (от ул. Южная до ул. Челомея)</t>
  </si>
  <si>
    <t>Мероприятие 2.2.1.4</t>
  </si>
  <si>
    <t>Информационных конструкций, участков прилегающих территорий и ограждений, расположенных вдоль ПРОСПЕКТА МИРА (от ул. Советской до Горьковского шоссе)</t>
  </si>
  <si>
    <t>Согласование и утверждение плана - графика проведения работ по приведению в порядок городской территории, в том числе:</t>
  </si>
  <si>
    <t>Информационных конструкций,участков прилегающих территорий и ограждений, расположенных вдоль ЮБИЛЕЙНОГО ПРОСПЕКТА (от Носовихинского шоссе до ул. Южная)</t>
  </si>
  <si>
    <t xml:space="preserve">Информационных конструкций, в соответствии с концепцией информационно - рекламного оформления (нового рекламного облика) главных улиц, улица ЮЖНАЯ - ЛЕНИНА </t>
  </si>
  <si>
    <t>Мероприятие 2.2.2.3</t>
  </si>
  <si>
    <t>Информационных конструкций, участков прилегающих территорий и ограждений, расположенных вдоль ЮБИЛЕЙНОГО ПРОСПЕКТА (от ул.Южная до ул. Челомея)</t>
  </si>
  <si>
    <t>Мероприятие 2.2.2.4</t>
  </si>
  <si>
    <t>Информационных конструкций, участков прилегающих территорий и ограждений, расположенных вдоль ПРОСПЕКТА МИРА  (от ул. Советской до Горьковского шоссе)</t>
  </si>
  <si>
    <t>Разработка концепции  архитектурно- художественной подсветки зданий и сооружений</t>
  </si>
  <si>
    <t>Разработка схемы установки пешеходной навигации</t>
  </si>
  <si>
    <t>Развитие и сохранение культуры в городском округе Реутов на 2017-2021 годы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</si>
  <si>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</si>
  <si>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</si>
  <si>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</si>
  <si>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</si>
  <si>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</si>
  <si>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Выполнено на 40,2 процента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</si>
  <si>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</si>
  <si>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</si>
  <si>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</si>
  <si>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</si>
  <si>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</si>
  <si>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</si>
  <si>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</si>
  <si>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</si>
  <si>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</si>
  <si>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</si>
  <si>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</si>
  <si>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</si>
  <si>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</si>
  <si>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</si>
  <si>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</si>
  <si>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</si>
  <si>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</si>
  <si>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</si>
  <si>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</si>
  <si>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</si>
  <si>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</si>
  <si>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</si>
  <si>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Выполнено на 42,7 процентов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</si>
  <si>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</si>
  <si>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</si>
  <si>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</si>
  <si>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</si>
  <si>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</si>
  <si>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</si>
  <si>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</si>
  <si>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Развитие информационно-коммуникационных технологий и повышение эффективности предоставления государственных и муниципальных услуг» на 2017-2021 годы</t>
  </si>
  <si>
    <t>«Развитие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Реутов» на срок 2017-2021 годов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</si>
  <si>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</si>
  <si>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 – 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</si>
  <si>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</si>
  <si>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</si>
  <si>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</si>
  <si>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</si>
  <si>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Московской области (далее – ЕИТО) на принципах «частного облака», включая аренду серверных стоек на технологических площадках коммерческих дата-центров для размещения оборудования ЕИТО</t>
  </si>
  <si>
    <t>Обеспечение ОМСУ муниципального образования Московской области телефонной связью</t>
  </si>
  <si>
    <t>Обеспечение ОМСУ муниципального образования Московской области доступом к сети Интернет</t>
  </si>
  <si>
    <t>Формирование и предоставление информационно-статистической информации</t>
  </si>
  <si>
    <t>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</si>
  <si>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</si>
  <si>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</si>
  <si>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</si>
  <si>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</si>
  <si>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</si>
  <si>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Внедрение информационных технологий для повышения качества и доступности образовательных услуг населению Московской области</t>
  </si>
  <si>
    <t xml:space="preserve">Обеспечение муниципальных учреждений общего образования доступом в информационно-телекоммуникационную сеть Интернет в соответствии с требованиями, с учетом субсидии из бюджета Московской области </t>
  </si>
  <si>
    <t>Мероприятие 5.1.2</t>
  </si>
  <si>
    <t>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</t>
  </si>
  <si>
    <t>Мероприятие 6.1</t>
  </si>
  <si>
    <t>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</si>
  <si>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Мероприятие 6.1.1</t>
  </si>
  <si>
    <t>Создание условий для размещения радиоэлектронных средств на земельных участках в границах муниципального образования</t>
  </si>
  <si>
    <t>Мероприятие 6.1.2</t>
  </si>
  <si>
    <t>Создание условий для размещения радиоэлектронных средств на зданиях и сооружениях в границах муниципального образования</t>
  </si>
  <si>
    <t>Мероприятие 7.1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</si>
  <si>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</si>
  <si>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Мероприятие 7.1.1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</si>
  <si>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</si>
  <si>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Мероприятие 7.1.2</t>
  </si>
  <si>
    <t>Создание условий доступа операторам связи в многоквартирные дома и подключение подъездного видеонаблюдения</t>
  </si>
  <si>
    <t>Мероприятие 7.1.3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</si>
  <si>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</si>
  <si>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>Мероприятие 8.1</t>
  </si>
  <si>
    <t>Внедрение информационных технологий для повышения качества и доступности услуг населению в сфере культуры Московской области</t>
  </si>
  <si>
    <t>Мероприятие 8.1.1</t>
  </si>
  <si>
    <t>Обеспечение муниципальных учреждений культуры доступом в информационно-телекоммуникационную сеть Интернет</t>
  </si>
  <si>
    <t>Мероприятие 8.1.2</t>
  </si>
  <si>
    <t>Приобретение RFID-оборудования, программного обеспечения и бесконтактной смарт-карты с RFID-чипом для идентификации читателя для муниципальных общественных библиотек муниципальных образований Московской области, имеющих статус центральных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</si>
  <si>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2017-2021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</si>
  <si>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</si>
  <si>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</si>
  <si>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</si>
  <si>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Основное мероприятие 2. Обеспечение деятельности МФЦ</t>
  </si>
  <si>
    <t>Оплата труда и начисления на выплаты по оплате труда</t>
  </si>
  <si>
    <t>Материально-техническое обеспечение МФЦ</t>
  </si>
  <si>
    <t>Оказание юридических услуг</t>
  </si>
  <si>
    <t>Объем финансирования на 2017 год (тыс. руб.)</t>
  </si>
  <si>
    <t>ЗА 2017 ГОД</t>
  </si>
  <si>
    <t xml:space="preserve">Выполнение на 100 процентов
</t>
  </si>
  <si>
    <t>Погашение кредиторской задолженности по мероприятию 2016 года "Разработка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года"</t>
  </si>
  <si>
    <t>выполнение на 100 процента</t>
  </si>
  <si>
    <t>Выполнено на 100 процента</t>
  </si>
  <si>
    <t>Выполненно на 100 процентов</t>
  </si>
  <si>
    <t>Выполнено на 97 процентов</t>
  </si>
  <si>
    <t>Выполнено на 90 процентов</t>
  </si>
  <si>
    <t>Выполнено на 9 процентов</t>
  </si>
  <si>
    <t>Выполнено на 99 процента</t>
  </si>
  <si>
    <t>выполнено на 100 процентов</t>
  </si>
  <si>
    <t>Выполнено на 1000 процентов</t>
  </si>
  <si>
    <t>финансирование не предусмотрено</t>
  </si>
  <si>
    <t>Выполнено на 100 проценов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</si>
  <si>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</si>
  <si>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на 210 мест с бассейном по адресу: Московская область, г.Реутов,ул.Гагарина,д.20</t>
  </si>
  <si>
    <t xml:space="preserve">Выполнено на 100 процентов
</t>
  </si>
  <si>
    <t>Выполнено на 75,6  процента</t>
  </si>
  <si>
    <t>Выполнено на 88,3 процентов</t>
  </si>
  <si>
    <t>Выполнено на 63,8 процента</t>
  </si>
  <si>
    <t>Выполнено на 89,4 процента</t>
  </si>
  <si>
    <t>Выполнено на 82,5 процента</t>
  </si>
  <si>
    <t>Выполнено на 99,8 процентов</t>
  </si>
  <si>
    <t>Выполнено на 99,8 процента</t>
  </si>
  <si>
    <t>Выполнено на 98,2 процента</t>
  </si>
  <si>
    <t>Мероприятие 2.2.18</t>
  </si>
  <si>
    <t>Мероприятие 2.2.19</t>
  </si>
  <si>
    <t>Обслуживание зданий, сооружений и прилегающей территории дошкольных образовательных организации</t>
  </si>
  <si>
    <t>Укрепление материально-технической базы учреждений дошкольного образования</t>
  </si>
  <si>
    <t>Выполнено на 97,4 процента</t>
  </si>
  <si>
    <t xml:space="preserve">Выполнено на 97,4 процента
</t>
  </si>
  <si>
    <t>Выполнено на 99,7 процента</t>
  </si>
  <si>
    <t>Выполнено на 95,6 процента</t>
  </si>
  <si>
    <t>Выполнено на 75,5 процента</t>
  </si>
  <si>
    <t>Выполнено на 76,8 процента</t>
  </si>
  <si>
    <t>Выполнено на 93,7 процента</t>
  </si>
  <si>
    <t xml:space="preserve">Выполнено 100 %
</t>
  </si>
  <si>
    <t>Выполнено на 92 процента</t>
  </si>
  <si>
    <t>Выполнено на 95,8 процента</t>
  </si>
  <si>
    <t>Выполнено на 87,4 процента</t>
  </si>
  <si>
    <t>Приобретение не исключительных (пользовательских), лицензионных прав на программное обеспечение</t>
  </si>
  <si>
    <t>Выполнено на 56 процента</t>
  </si>
  <si>
    <t>Выполнено на 94,8 процента</t>
  </si>
  <si>
    <t>Приобретение новогодних украшений для общеобразовательных организации</t>
  </si>
  <si>
    <t>Выполнено на 98,9 процента</t>
  </si>
  <si>
    <t>Выполнено на 94,9 процента</t>
  </si>
  <si>
    <t xml:space="preserve">Выполнено на 99,4 процента
</t>
  </si>
  <si>
    <t>Мероприятие 2.3.4</t>
  </si>
  <si>
    <t>Выполнено на 99,3 процента</t>
  </si>
  <si>
    <t>Выполнено на 98,3 процента</t>
  </si>
  <si>
    <t>Выполнено на 87,3 процента</t>
  </si>
  <si>
    <t>Выполнено на 99,4 процента</t>
  </si>
  <si>
    <t>Выполнено на 100  процентов</t>
  </si>
  <si>
    <t>Выполнено на 98,7 процента</t>
  </si>
  <si>
    <t>Выполенно на 98 процентов</t>
  </si>
  <si>
    <t>Выполнено на 99,1 процента</t>
  </si>
  <si>
    <t>Выполнено на 85 процентов</t>
  </si>
  <si>
    <t>Выполнено на 84,9 процента</t>
  </si>
  <si>
    <t>Выполнено на 62 процента</t>
  </si>
  <si>
    <t>Выполнено на 57 процентов</t>
  </si>
  <si>
    <t xml:space="preserve">Выполнено на 100 процентов </t>
  </si>
  <si>
    <t>Мероприятие 1.2.25</t>
  </si>
  <si>
    <t>Выполнение работ по ремонту АПС «Музейно-выставочного центра»</t>
  </si>
  <si>
    <t>Мероприятие 1.2.26</t>
  </si>
  <si>
    <t>Заправка огнетушителей в МАУ «Спортивный комплекс «Старт»</t>
  </si>
  <si>
    <t>Выполнено на 48,2 процента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</si>
  <si>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СОШ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</si>
  <si>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Гимназия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</si>
  <si>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Учреждения доп. Образования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</si>
  <si>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муниципальное коррекционное учреждение – 1 (Лучик)</t>
  </si>
  <si>
    <t xml:space="preserve">Автоматические установки пожаротушения (пиростикеры): Гимназия </t>
  </si>
  <si>
    <t xml:space="preserve"> Автоматические установки пожаротушения (пиростикеры): Учреждения доп. Образования</t>
  </si>
  <si>
    <t xml:space="preserve"> Оснащение системой АПС «Стрелец-мониторинг» образовательных учреждений городского округа Реутов: Гимназия</t>
  </si>
  <si>
    <t>Мероприятие 1.3.70</t>
  </si>
  <si>
    <t xml:space="preserve"> Оснащение системой АПС «Стрелец-мониторинг» образовательных учреждений городского округа Реутов: Муниципальное коррекционное учреждение – 1 (Лучик)</t>
  </si>
  <si>
    <t>Мероприятие 1.3.71</t>
  </si>
  <si>
    <t xml:space="preserve"> Оснащение системой АПС «Стрелец-мониторинг» образовательных учреждений городского округа Реутов: муниципальные организации дошкольного образования</t>
  </si>
  <si>
    <t>Мероприятие 1.3.72</t>
  </si>
  <si>
    <t xml:space="preserve"> Техническое обслуживание АПС «Стрелец-мониторинг» образовательных учреждений городского округа Реутов: СОШ</t>
  </si>
  <si>
    <t>Мероприятие 1.3.73</t>
  </si>
  <si>
    <t xml:space="preserve"> ехническое обслуживание АПС «Стрелец-мониторинг» образовательных учреждений городского округа Реутов: Гимназия</t>
  </si>
  <si>
    <t>Мероприятие 1.3.74</t>
  </si>
  <si>
    <t xml:space="preserve"> Техническое обслуживание АПС «Стрелец-мониторинг» образовательных учреждений городского округа Реутов: Муниципальное коррекционное учреждение – 1 (Лучик)</t>
  </si>
  <si>
    <t>Мероприятие 1.3.75</t>
  </si>
  <si>
    <t>Приобретение и замена аккумулятора видеонаблюдения, цепного привода окон, ремонт усилителя громкости: СОШ</t>
  </si>
  <si>
    <t>Выполнено на 97,6 процента</t>
  </si>
  <si>
    <t xml:space="preserve"> Проведение независимой оценки пожарного риска по объекту ул. Лесная, д. 4</t>
  </si>
  <si>
    <t>овВыполнено на 100 процента</t>
  </si>
  <si>
    <t>Выполнено на 80 процентов</t>
  </si>
  <si>
    <t>Выполнено на 94,1 процента</t>
  </si>
  <si>
    <t>Выполнено на 98,5 процента</t>
  </si>
  <si>
    <t xml:space="preserve"> Предоставление единовременной денежной выплаты лицам, удостоенным звания "Почетный гражданин города Реутов"</t>
  </si>
  <si>
    <t xml:space="preserve"> Организация отдыха и оздоровления детей из семей с ТСЖ, в загородных учреждениях отдыха Подмосковья и в других субъектах РФ (Черноморское побережье) по путевкам от МСЗН МО через РУСЗН</t>
  </si>
  <si>
    <t xml:space="preserve"> Доставка организованных групп детей к месту отдыха и обратно в Подмосковье и в аэропорт, направляемых на юг РФ</t>
  </si>
  <si>
    <t>Организация работы по частичной компенсации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</t>
  </si>
  <si>
    <t>Организация отдыха и оздоровления детей из различных категорий семей, в т.ч., с ТЖС, в учреждениях отдыха и санаторно-оздоровительных учреждениях в других субъектах РФ (Черноморское побережье)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</si>
  <si>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</si>
  <si>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Выполнено на 85 процента</t>
  </si>
  <si>
    <t>Выполнено на 84 процента</t>
  </si>
  <si>
    <t>Выполнено на 90,6 процента</t>
  </si>
  <si>
    <t xml:space="preserve">Выполнено на 95,2 процента
</t>
  </si>
  <si>
    <t xml:space="preserve">Ремонт и замена ограждений детских и спортивных площадок </t>
  </si>
  <si>
    <t xml:space="preserve">Выполнено на 100 процента
</t>
  </si>
  <si>
    <t xml:space="preserve">Выполнено на 100 процентов
</t>
  </si>
  <si>
    <t>Выполнено на 86,7 процентов</t>
  </si>
  <si>
    <t>Выполнено на 95,7 процента</t>
  </si>
  <si>
    <t>Выполнено на 91,7 процентов</t>
  </si>
  <si>
    <t>Выполнено на 91,7 процента</t>
  </si>
  <si>
    <t>Мероприятие 2.1.</t>
  </si>
  <si>
    <t xml:space="preserve"> Защита прав граждан на жилище</t>
  </si>
  <si>
    <t>Мероприятие 3.1.</t>
  </si>
  <si>
    <t>Переселение граждан из многоквартирных жилых домов, признанных аварийными в установленном законодательством порядке</t>
  </si>
  <si>
    <t>Выполнение на 91,8 процентов</t>
  </si>
  <si>
    <t xml:space="preserve">Выполнено 84 процента
</t>
  </si>
  <si>
    <t>Организация проведения мероприятий по отлову и содержанию безнадзорных животных</t>
  </si>
  <si>
    <t xml:space="preserve">Мероприятие выполнено на 95,4 процента
</t>
  </si>
  <si>
    <t>Выполнено на 99,2 процентов</t>
  </si>
  <si>
    <t xml:space="preserve">Выполнено 100 проценов
</t>
  </si>
  <si>
    <t xml:space="preserve">Выполнено 98,5 проценов
</t>
  </si>
  <si>
    <t xml:space="preserve">Выполнено 99 проценов
</t>
  </si>
  <si>
    <t xml:space="preserve">Выполнено на 99,2 процента
</t>
  </si>
  <si>
    <t xml:space="preserve">Выполнение на 100%
</t>
  </si>
  <si>
    <t xml:space="preserve">Выполнение на 100 %
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</si>
  <si>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</si>
  <si>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Выполнено на 86 процента</t>
  </si>
  <si>
    <t>Выполнено на 88,4 процента</t>
  </si>
  <si>
    <t>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</si>
  <si>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</si>
  <si>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Выполнено на 99 процентов</t>
  </si>
  <si>
    <t xml:space="preserve">Выполнено на 27 процентов
</t>
  </si>
  <si>
    <t xml:space="preserve">Выполнено на 92 процента
</t>
  </si>
  <si>
    <t xml:space="preserve">Выполнено на 92,4 процент
</t>
  </si>
  <si>
    <t xml:space="preserve">Выполнено на 98,6 процента
</t>
  </si>
  <si>
    <t>Развитие МФЦ</t>
  </si>
  <si>
    <t xml:space="preserve">Выполнено на 26 процентов
</t>
  </si>
  <si>
    <t xml:space="preserve">Выполнено на 97 процента
</t>
  </si>
  <si>
    <t xml:space="preserve">Выполнено на 97,2 процента
</t>
  </si>
  <si>
    <t>Выполнение на 99,94 процентов</t>
  </si>
  <si>
    <t>Выполнено на 85,7процента</t>
  </si>
  <si>
    <t>Выполнено на 99,85 процента</t>
  </si>
  <si>
    <t xml:space="preserve">Выполнено на 99,95 процента </t>
  </si>
  <si>
    <t>Выполнено на 97,3 процента</t>
  </si>
  <si>
    <t>Выполнено на 95,43 процента</t>
  </si>
  <si>
    <t>Выполнено на 96,39 процентов</t>
  </si>
  <si>
    <t>Выполнено на 97,67 процента</t>
  </si>
  <si>
    <t xml:space="preserve">Выполнение на 99,8процентов
</t>
  </si>
  <si>
    <t xml:space="preserve">Выполнено на 96,9 процента
</t>
  </si>
  <si>
    <t>Выполнено на 99,6 процентов</t>
  </si>
  <si>
    <t xml:space="preserve">Выполнено на 99,6 процента
</t>
  </si>
  <si>
    <t xml:space="preserve">Выполнено на 99,3 процента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</si>
</sst>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₽_-;\-* #,##0.00_₽_-;_-* &quot;-&quot;??_₽_-;_-@_-"/>
    <numFmt numFmtId="164" formatCode="0.0"/>
    <numFmt numFmtId="165" formatCode="_-* #,##0.0_₽_-;\-* #,##0.0_₽_-;_-* &quot;-&quot;??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>
      <protection locked="0"/>
    </xf>
    <xf numFmtId="0" fontId="3" fillId="0" borderId="0">
      <protection locked="0"/>
    </xf>
  </cellStyleXfs>
  <cellXfs count="63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 wrapText="1"/>
    </xf>
    <xf numFmtId="165" fontId="7" fillId="0" borderId="0" xfId="1" applyNumberFormat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left" vertical="center" wrapText="1"/>
      <protection locked="0"/>
    </xf>
    <xf numFmtId="4" fontId="4" fillId="2" borderId="1" xfId="3" applyNumberFormat="1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3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3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1" xfId="3" applyNumberFormat="1" applyFont="1" applyFill="1" applyBorder="1" applyAlignment="1" applyProtection="1">
      <alignment vertical="top" wrapText="1"/>
      <protection locked="0"/>
    </xf>
    <xf numFmtId="4" fontId="4" fillId="2" borderId="1" xfId="3" applyNumberFormat="1" applyFont="1" applyFill="1" applyBorder="1" applyAlignment="1" applyProtection="1">
      <alignment vertical="top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0" xfId="1" applyNumberFormat="1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3" applyNumberFormat="1" applyFont="1" applyFill="1" applyBorder="1" applyAlignment="1" applyProtection="1">
      <alignment horizontal="left" vertical="top" wrapText="1"/>
      <protection locked="0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4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4" applyNumberFormat="1" applyFont="1" applyFill="1" applyBorder="1" applyAlignment="1" applyProtection="1">
      <alignment horizontal="left" vertical="center" wrapText="1"/>
      <protection locked="0"/>
    </xf>
    <xf numFmtId="0" fontId="4" fillId="2" borderId="1" xfId="4" applyNumberFormat="1" applyFont="1" applyFill="1" applyBorder="1" applyAlignment="1" applyProtection="1">
      <alignment horizontal="left" vertical="center" wrapText="1"/>
      <protection locked="0"/>
    </xf>
    <xf numFmtId="0" fontId="4" fillId="2" borderId="1" xfId="4" applyNumberFormat="1" applyFont="1" applyFill="1" applyBorder="1" applyAlignment="1" applyProtection="1">
      <alignment vertical="top" wrapText="1"/>
      <protection locked="0"/>
    </xf>
    <xf numFmtId="4" fontId="4" fillId="2" borderId="1" xfId="4" applyNumberFormat="1" applyFont="1" applyFill="1" applyBorder="1" applyAlignment="1" applyProtection="1">
      <alignment horizontal="center" vertical="top" wrapText="1"/>
      <protection locked="0"/>
    </xf>
    <xf numFmtId="4" fontId="4" fillId="2" borderId="3" xfId="3" applyNumberFormat="1" applyFont="1" applyFill="1" applyBorder="1" applyAlignment="1" applyProtection="1">
      <alignment horizontal="center" vertical="top" wrapText="1"/>
      <protection locked="0"/>
    </xf>
    <xf numFmtId="0" fontId="4" fillId="2" borderId="3" xfId="3" applyNumberFormat="1" applyFont="1" applyFill="1" applyBorder="1" applyAlignment="1" applyProtection="1">
      <alignment vertical="top" wrapText="1"/>
      <protection locked="0"/>
    </xf>
    <xf numFmtId="4" fontId="5" fillId="2" borderId="3" xfId="3" applyNumberFormat="1" applyFont="1" applyFill="1" applyBorder="1" applyAlignment="1" applyProtection="1">
      <alignment horizontal="center" vertical="top" wrapText="1"/>
      <protection locked="0"/>
    </xf>
    <xf numFmtId="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4" fontId="10" fillId="2" borderId="1" xfId="3" applyNumberFormat="1" applyFont="1" applyFill="1" applyBorder="1" applyAlignment="1" applyProtection="1">
      <alignment horizontal="center" vertical="top" wrapText="1"/>
      <protection locked="0"/>
    </xf>
    <xf numFmtId="4" fontId="10" fillId="2" borderId="2" xfId="3" applyNumberFormat="1" applyFont="1" applyFill="1" applyBorder="1" applyAlignment="1" applyProtection="1">
      <alignment horizontal="center" vertical="top" wrapText="1"/>
      <protection locked="0"/>
    </xf>
    <xf numFmtId="4" fontId="10" fillId="2" borderId="3" xfId="3" applyNumberFormat="1" applyFont="1" applyFill="1" applyBorder="1" applyAlignment="1" applyProtection="1">
      <alignment horizontal="center" vertical="top" wrapText="1"/>
      <protection locked="0"/>
    </xf>
    <xf numFmtId="4" fontId="10" fillId="2" borderId="1" xfId="4" applyNumberFormat="1" applyFont="1" applyFill="1" applyBorder="1" applyAlignment="1" applyProtection="1">
      <alignment horizontal="center" vertical="top" wrapText="1"/>
      <protection locked="0"/>
    </xf>
    <xf numFmtId="4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" fontId="10" fillId="2" borderId="3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" fontId="4" fillId="2" borderId="1" xfId="3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4" fontId="4" fillId="2" borderId="3" xfId="0" applyNumberFormat="1" applyFont="1" applyFill="1" applyBorder="1" applyAlignment="1" applyProtection="1">
      <alignment horizontal="center" vertical="top" wrapText="1"/>
      <protection locked="0"/>
    </xf>
    <xf numFmtId="4" fontId="4" fillId="2" borderId="2" xfId="3" applyNumberFormat="1" applyFont="1" applyFill="1" applyBorder="1" applyAlignment="1" applyProtection="1">
      <alignment horizontal="center" vertical="top" wrapText="1"/>
      <protection locked="0"/>
    </xf>
    <xf numFmtId="4" fontId="4" fillId="2" borderId="3" xfId="3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4" fontId="4" fillId="2" borderId="1" xfId="4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</cellXfs>
  <cellStyles count="5">
    <cellStyle name="Гиперссылка" xfId="2" builtinId="8"/>
    <cellStyle name="Обычный" xfId="0" builtinId="0"/>
    <cellStyle name="Обычный 2" xfId="3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2"/>
  <sheetViews>
    <sheetView tabSelected="1" workbookViewId="0">
      <selection activeCell="E9" sqref="E9:E10"/>
    </sheetView>
  </sheetViews>
  <sheetFormatPr defaultRowHeight="12" x14ac:dyDescent="0.25"/>
  <cols>
    <col min="1" max="1" width="9.140625" style="1"/>
    <col min="2" max="2" width="24" style="1" customWidth="1"/>
    <col min="3" max="3" width="42.42578125" style="2" customWidth="1"/>
    <col min="4" max="4" width="16" style="4" customWidth="1"/>
    <col min="5" max="5" width="15.7109375" style="4" customWidth="1"/>
    <col min="6" max="6" width="40.7109375" style="2" customWidth="1"/>
    <col min="7" max="7" width="17.42578125" style="4" customWidth="1"/>
    <col min="8" max="16384" width="9.140625" style="2"/>
  </cols>
  <sheetData>
    <row r="1" spans="1:8" x14ac:dyDescent="0.25">
      <c r="B1" s="47" t="s">
        <v>0</v>
      </c>
      <c r="C1" s="47"/>
      <c r="D1" s="47"/>
      <c r="E1" s="47"/>
      <c r="F1" s="47"/>
      <c r="G1" s="47"/>
      <c r="H1" s="47"/>
    </row>
    <row r="2" spans="1:8" x14ac:dyDescent="0.25">
      <c r="B2" s="47" t="s">
        <v>1</v>
      </c>
      <c r="C2" s="47"/>
      <c r="D2" s="47"/>
      <c r="E2" s="47"/>
      <c r="F2" s="47"/>
      <c r="G2" s="47"/>
      <c r="H2" s="47"/>
    </row>
    <row r="3" spans="1:8" x14ac:dyDescent="0.25">
      <c r="B3" s="47" t="s">
        <v>1018</v>
      </c>
      <c r="C3" s="47"/>
      <c r="D3" s="47"/>
      <c r="E3" s="47"/>
      <c r="F3" s="47"/>
      <c r="G3" s="47"/>
      <c r="H3" s="47"/>
    </row>
    <row r="4" spans="1:8" x14ac:dyDescent="0.25">
      <c r="B4" s="3"/>
      <c r="C4" s="3"/>
      <c r="D4" s="3"/>
      <c r="E4" s="3"/>
      <c r="F4" s="3"/>
      <c r="G4" s="3"/>
      <c r="H4" s="3"/>
    </row>
    <row r="5" spans="1:8" x14ac:dyDescent="0.25">
      <c r="B5" s="3"/>
      <c r="C5" s="3"/>
      <c r="D5" s="3"/>
      <c r="E5" s="3"/>
      <c r="F5" s="3"/>
      <c r="G5" s="3"/>
      <c r="H5" s="3"/>
    </row>
    <row r="6" spans="1:8" s="10" customFormat="1" ht="48" x14ac:dyDescent="0.25">
      <c r="A6" s="8" t="s">
        <v>2</v>
      </c>
      <c r="B6" s="8" t="s">
        <v>3</v>
      </c>
      <c r="C6" s="8" t="s">
        <v>4</v>
      </c>
      <c r="D6" s="8" t="s">
        <v>1017</v>
      </c>
      <c r="E6" s="8" t="s">
        <v>5</v>
      </c>
      <c r="F6" s="9" t="s">
        <v>6</v>
      </c>
      <c r="G6" s="8" t="s">
        <v>7</v>
      </c>
    </row>
    <row r="7" spans="1:8" s="13" customFormat="1" x14ac:dyDescent="0.25">
      <c r="A7" s="48">
        <v>1</v>
      </c>
      <c r="B7" s="48" t="s">
        <v>8</v>
      </c>
      <c r="C7" s="11" t="s">
        <v>9</v>
      </c>
      <c r="D7" s="49">
        <f>D9+D11+D13+D15+D17</f>
        <v>5247.79</v>
      </c>
      <c r="E7" s="49">
        <f>E9+E11+E13+E15+E17</f>
        <v>5247.79</v>
      </c>
      <c r="F7" s="49" t="s">
        <v>1019</v>
      </c>
      <c r="G7" s="49">
        <f>G9+G11+G13+G15+G17</f>
        <v>5247.79</v>
      </c>
    </row>
    <row r="8" spans="1:8" s="13" customFormat="1" x14ac:dyDescent="0.25">
      <c r="A8" s="48"/>
      <c r="B8" s="48"/>
      <c r="C8" s="11" t="s">
        <v>10</v>
      </c>
      <c r="D8" s="49"/>
      <c r="E8" s="49"/>
      <c r="F8" s="49"/>
      <c r="G8" s="49"/>
    </row>
    <row r="9" spans="1:8" s="13" customFormat="1" x14ac:dyDescent="0.25">
      <c r="A9" s="48"/>
      <c r="B9" s="48"/>
      <c r="C9" s="14" t="s">
        <v>11</v>
      </c>
      <c r="D9" s="38">
        <v>339.16</v>
      </c>
      <c r="E9" s="38">
        <v>339.16</v>
      </c>
      <c r="F9" s="38" t="s">
        <v>1019</v>
      </c>
      <c r="G9" s="38">
        <v>339.16</v>
      </c>
    </row>
    <row r="10" spans="1:8" s="13" customFormat="1" ht="48" x14ac:dyDescent="0.25">
      <c r="A10" s="48"/>
      <c r="B10" s="48"/>
      <c r="C10" s="15" t="s">
        <v>12</v>
      </c>
      <c r="D10" s="38"/>
      <c r="E10" s="38"/>
      <c r="F10" s="38"/>
      <c r="G10" s="38"/>
    </row>
    <row r="11" spans="1:8" s="13" customFormat="1" x14ac:dyDescent="0.25">
      <c r="A11" s="48"/>
      <c r="B11" s="48"/>
      <c r="C11" s="14" t="s">
        <v>13</v>
      </c>
      <c r="D11" s="38">
        <v>4580.6000000000004</v>
      </c>
      <c r="E11" s="38">
        <v>4580.6000000000004</v>
      </c>
      <c r="F11" s="38" t="s">
        <v>1019</v>
      </c>
      <c r="G11" s="38">
        <v>4580.6000000000004</v>
      </c>
    </row>
    <row r="12" spans="1:8" s="13" customFormat="1" ht="36" x14ac:dyDescent="0.25">
      <c r="A12" s="48"/>
      <c r="B12" s="48"/>
      <c r="C12" s="15" t="s">
        <v>14</v>
      </c>
      <c r="D12" s="38"/>
      <c r="E12" s="38"/>
      <c r="F12" s="38"/>
      <c r="G12" s="38"/>
    </row>
    <row r="13" spans="1:8" s="13" customFormat="1" x14ac:dyDescent="0.25">
      <c r="A13" s="48"/>
      <c r="B13" s="48"/>
      <c r="C13" s="14" t="s">
        <v>15</v>
      </c>
      <c r="D13" s="38">
        <v>0</v>
      </c>
      <c r="E13" s="38">
        <v>0</v>
      </c>
      <c r="F13" s="38" t="s">
        <v>16</v>
      </c>
      <c r="G13" s="38">
        <v>0</v>
      </c>
    </row>
    <row r="14" spans="1:8" s="13" customFormat="1" ht="96" x14ac:dyDescent="0.25">
      <c r="A14" s="48"/>
      <c r="B14" s="48"/>
      <c r="C14" s="15" t="s">
        <v>17</v>
      </c>
      <c r="D14" s="38"/>
      <c r="E14" s="38"/>
      <c r="F14" s="38"/>
      <c r="G14" s="38"/>
    </row>
    <row r="15" spans="1:8" s="13" customFormat="1" x14ac:dyDescent="0.25">
      <c r="A15" s="48"/>
      <c r="B15" s="48"/>
      <c r="C15" s="14" t="s">
        <v>18</v>
      </c>
      <c r="D15" s="38">
        <v>0</v>
      </c>
      <c r="E15" s="38">
        <v>0</v>
      </c>
      <c r="F15" s="38" t="s">
        <v>19</v>
      </c>
      <c r="G15" s="38">
        <v>0</v>
      </c>
    </row>
    <row r="16" spans="1:8" s="13" customFormat="1" x14ac:dyDescent="0.25">
      <c r="A16" s="48"/>
      <c r="B16" s="48"/>
      <c r="C16" s="15" t="s">
        <v>20</v>
      </c>
      <c r="D16" s="38"/>
      <c r="E16" s="38"/>
      <c r="F16" s="38"/>
      <c r="G16" s="38"/>
    </row>
    <row r="17" spans="1:7" s="13" customFormat="1" x14ac:dyDescent="0.25">
      <c r="A17" s="48"/>
      <c r="B17" s="48"/>
      <c r="C17" s="14" t="s">
        <v>21</v>
      </c>
      <c r="D17" s="38">
        <v>328.03</v>
      </c>
      <c r="E17" s="38">
        <v>328.03</v>
      </c>
      <c r="F17" s="38" t="s">
        <v>1019</v>
      </c>
      <c r="G17" s="38">
        <v>328.03</v>
      </c>
    </row>
    <row r="18" spans="1:7" s="13" customFormat="1" ht="96" x14ac:dyDescent="0.25">
      <c r="A18" s="48"/>
      <c r="B18" s="48"/>
      <c r="C18" s="15" t="s">
        <v>22</v>
      </c>
      <c r="D18" s="38"/>
      <c r="E18" s="38"/>
      <c r="F18" s="38"/>
      <c r="G18" s="38"/>
    </row>
    <row r="19" spans="1:7" x14ac:dyDescent="0.25">
      <c r="A19" s="48"/>
      <c r="B19" s="48"/>
      <c r="C19" s="11" t="s">
        <v>23</v>
      </c>
      <c r="D19" s="49">
        <f>D21+D23+D25+D27+D29+D31+D33+D35+D37+D39</f>
        <v>33154.5</v>
      </c>
      <c r="E19" s="49">
        <f>E21+E23+E25+E27+E29+E31+E33+E35+E37+E39</f>
        <v>33131.949999999997</v>
      </c>
      <c r="F19" s="38" t="s">
        <v>1019</v>
      </c>
      <c r="G19" s="49">
        <f>G21+G23+G25+G27+G29+G31+G33+G35+G37+G39</f>
        <v>33131.949999999997</v>
      </c>
    </row>
    <row r="20" spans="1:7" ht="24" x14ac:dyDescent="0.25">
      <c r="A20" s="48"/>
      <c r="B20" s="48"/>
      <c r="C20" s="11" t="s">
        <v>24</v>
      </c>
      <c r="D20" s="49"/>
      <c r="E20" s="49"/>
      <c r="F20" s="38"/>
      <c r="G20" s="49"/>
    </row>
    <row r="21" spans="1:7" x14ac:dyDescent="0.25">
      <c r="A21" s="48"/>
      <c r="B21" s="48"/>
      <c r="C21" s="14" t="s">
        <v>11</v>
      </c>
      <c r="D21" s="38">
        <v>0</v>
      </c>
      <c r="E21" s="38">
        <v>0</v>
      </c>
      <c r="F21" s="38" t="s">
        <v>16</v>
      </c>
      <c r="G21" s="38">
        <v>0</v>
      </c>
    </row>
    <row r="22" spans="1:7" ht="24" x14ac:dyDescent="0.25">
      <c r="A22" s="48"/>
      <c r="B22" s="48"/>
      <c r="C22" s="15" t="s">
        <v>25</v>
      </c>
      <c r="D22" s="38"/>
      <c r="E22" s="38"/>
      <c r="F22" s="38"/>
      <c r="G22" s="38"/>
    </row>
    <row r="23" spans="1:7" x14ac:dyDescent="0.25">
      <c r="A23" s="48"/>
      <c r="B23" s="48"/>
      <c r="C23" s="14" t="s">
        <v>26</v>
      </c>
      <c r="D23" s="38">
        <v>0</v>
      </c>
      <c r="E23" s="38">
        <v>0</v>
      </c>
      <c r="F23" s="38" t="s">
        <v>16</v>
      </c>
      <c r="G23" s="38">
        <v>0</v>
      </c>
    </row>
    <row r="24" spans="1:7" ht="24" x14ac:dyDescent="0.25">
      <c r="A24" s="48"/>
      <c r="B24" s="48"/>
      <c r="C24" s="15" t="s">
        <v>27</v>
      </c>
      <c r="D24" s="38"/>
      <c r="E24" s="38"/>
      <c r="F24" s="38"/>
      <c r="G24" s="38"/>
    </row>
    <row r="25" spans="1:7" x14ac:dyDescent="0.25">
      <c r="A25" s="48"/>
      <c r="B25" s="48"/>
      <c r="C25" s="14" t="s">
        <v>28</v>
      </c>
      <c r="D25" s="38">
        <v>0</v>
      </c>
      <c r="E25" s="38">
        <v>0</v>
      </c>
      <c r="F25" s="38" t="s">
        <v>16</v>
      </c>
      <c r="G25" s="38">
        <v>0</v>
      </c>
    </row>
    <row r="26" spans="1:7" ht="36" x14ac:dyDescent="0.25">
      <c r="A26" s="48"/>
      <c r="B26" s="48"/>
      <c r="C26" s="15" t="s">
        <v>29</v>
      </c>
      <c r="D26" s="38"/>
      <c r="E26" s="38"/>
      <c r="F26" s="38"/>
      <c r="G26" s="38"/>
    </row>
    <row r="27" spans="1:7" x14ac:dyDescent="0.25">
      <c r="A27" s="48"/>
      <c r="B27" s="48"/>
      <c r="C27" s="14" t="s">
        <v>30</v>
      </c>
      <c r="D27" s="38">
        <v>0</v>
      </c>
      <c r="E27" s="38">
        <v>0</v>
      </c>
      <c r="F27" s="38" t="s">
        <v>16</v>
      </c>
      <c r="G27" s="38">
        <v>0</v>
      </c>
    </row>
    <row r="28" spans="1:7" ht="24" x14ac:dyDescent="0.25">
      <c r="A28" s="48"/>
      <c r="B28" s="48"/>
      <c r="C28" s="15" t="s">
        <v>31</v>
      </c>
      <c r="D28" s="38"/>
      <c r="E28" s="38"/>
      <c r="F28" s="38"/>
      <c r="G28" s="38"/>
    </row>
    <row r="29" spans="1:7" x14ac:dyDescent="0.25">
      <c r="A29" s="48"/>
      <c r="B29" s="48"/>
      <c r="C29" s="14" t="s">
        <v>32</v>
      </c>
      <c r="D29" s="38">
        <v>550</v>
      </c>
      <c r="E29" s="38">
        <v>550</v>
      </c>
      <c r="F29" s="38" t="s">
        <v>1019</v>
      </c>
      <c r="G29" s="38">
        <v>550</v>
      </c>
    </row>
    <row r="30" spans="1:7" x14ac:dyDescent="0.25">
      <c r="A30" s="48"/>
      <c r="B30" s="48"/>
      <c r="C30" s="15" t="s">
        <v>33</v>
      </c>
      <c r="D30" s="38"/>
      <c r="E30" s="38"/>
      <c r="F30" s="38"/>
      <c r="G30" s="38"/>
    </row>
    <row r="31" spans="1:7" x14ac:dyDescent="0.25">
      <c r="A31" s="48"/>
      <c r="B31" s="48"/>
      <c r="C31" s="14" t="s">
        <v>34</v>
      </c>
      <c r="D31" s="38">
        <v>0</v>
      </c>
      <c r="E31" s="38">
        <v>0</v>
      </c>
      <c r="F31" s="38" t="s">
        <v>16</v>
      </c>
      <c r="G31" s="38">
        <v>0</v>
      </c>
    </row>
    <row r="32" spans="1:7" x14ac:dyDescent="0.25">
      <c r="A32" s="48"/>
      <c r="B32" s="48"/>
      <c r="C32" s="15" t="s">
        <v>35</v>
      </c>
      <c r="D32" s="38"/>
      <c r="E32" s="38"/>
      <c r="F32" s="38"/>
      <c r="G32" s="38"/>
    </row>
    <row r="33" spans="1:7" x14ac:dyDescent="0.25">
      <c r="A33" s="48"/>
      <c r="B33" s="48"/>
      <c r="C33" s="14" t="s">
        <v>13</v>
      </c>
      <c r="D33" s="38">
        <v>0</v>
      </c>
      <c r="E33" s="38">
        <v>0</v>
      </c>
      <c r="F33" s="38" t="s">
        <v>16</v>
      </c>
      <c r="G33" s="38">
        <v>0</v>
      </c>
    </row>
    <row r="34" spans="1:7" ht="36" x14ac:dyDescent="0.25">
      <c r="A34" s="48"/>
      <c r="B34" s="48"/>
      <c r="C34" s="15" t="s">
        <v>36</v>
      </c>
      <c r="D34" s="38"/>
      <c r="E34" s="38"/>
      <c r="F34" s="38"/>
      <c r="G34" s="38"/>
    </row>
    <row r="35" spans="1:7" x14ac:dyDescent="0.25">
      <c r="A35" s="48"/>
      <c r="B35" s="48"/>
      <c r="C35" s="14" t="s">
        <v>15</v>
      </c>
      <c r="D35" s="38">
        <v>0</v>
      </c>
      <c r="E35" s="38">
        <v>0</v>
      </c>
      <c r="F35" s="38" t="s">
        <v>16</v>
      </c>
      <c r="G35" s="38">
        <v>0</v>
      </c>
    </row>
    <row r="36" spans="1:7" ht="36" x14ac:dyDescent="0.25">
      <c r="A36" s="48"/>
      <c r="B36" s="48"/>
      <c r="C36" s="15" t="s">
        <v>37</v>
      </c>
      <c r="D36" s="38"/>
      <c r="E36" s="38"/>
      <c r="F36" s="38"/>
      <c r="G36" s="38"/>
    </row>
    <row r="37" spans="1:7" x14ac:dyDescent="0.25">
      <c r="A37" s="48"/>
      <c r="B37" s="48"/>
      <c r="C37" s="14" t="s">
        <v>18</v>
      </c>
      <c r="D37" s="38">
        <v>2000</v>
      </c>
      <c r="E37" s="38">
        <v>2000</v>
      </c>
      <c r="F37" s="38" t="s">
        <v>1019</v>
      </c>
      <c r="G37" s="38">
        <v>2000</v>
      </c>
    </row>
    <row r="38" spans="1:7" ht="60" x14ac:dyDescent="0.25">
      <c r="A38" s="48"/>
      <c r="B38" s="48"/>
      <c r="C38" s="15" t="s">
        <v>1020</v>
      </c>
      <c r="D38" s="38"/>
      <c r="E38" s="38"/>
      <c r="F38" s="38"/>
      <c r="G38" s="38"/>
    </row>
    <row r="39" spans="1:7" x14ac:dyDescent="0.25">
      <c r="A39" s="48"/>
      <c r="B39" s="48"/>
      <c r="C39" s="14" t="s">
        <v>38</v>
      </c>
      <c r="D39" s="38">
        <f>D41</f>
        <v>30604.5</v>
      </c>
      <c r="E39" s="38">
        <f>E41</f>
        <v>30581.95</v>
      </c>
      <c r="F39" s="38" t="s">
        <v>1019</v>
      </c>
      <c r="G39" s="38">
        <f>G41</f>
        <v>30581.95</v>
      </c>
    </row>
    <row r="40" spans="1:7" ht="84" x14ac:dyDescent="0.25">
      <c r="A40" s="48"/>
      <c r="B40" s="48"/>
      <c r="C40" s="15" t="s">
        <v>39</v>
      </c>
      <c r="D40" s="38"/>
      <c r="E40" s="38"/>
      <c r="F40" s="38"/>
      <c r="G40" s="38"/>
    </row>
    <row r="41" spans="1:7" x14ac:dyDescent="0.25">
      <c r="A41" s="48"/>
      <c r="B41" s="48"/>
      <c r="C41" s="16" t="s">
        <v>40</v>
      </c>
      <c r="D41" s="38">
        <v>30604.5</v>
      </c>
      <c r="E41" s="38">
        <v>30581.95</v>
      </c>
      <c r="F41" s="38" t="s">
        <v>1019</v>
      </c>
      <c r="G41" s="38">
        <v>30581.95</v>
      </c>
    </row>
    <row r="42" spans="1:7" ht="24" x14ac:dyDescent="0.25">
      <c r="A42" s="48"/>
      <c r="B42" s="48"/>
      <c r="C42" s="15" t="s">
        <v>41</v>
      </c>
      <c r="D42" s="38"/>
      <c r="E42" s="38"/>
      <c r="F42" s="38"/>
      <c r="G42" s="38"/>
    </row>
    <row r="43" spans="1:7" x14ac:dyDescent="0.25">
      <c r="A43" s="48"/>
      <c r="B43" s="48"/>
      <c r="C43" s="11" t="s">
        <v>42</v>
      </c>
      <c r="D43" s="49">
        <f>D45+D47+D49+D51+D53+D55+D57+D59+D61+D63+D65</f>
        <v>320.23</v>
      </c>
      <c r="E43" s="49">
        <f>E45+E47+E49+E51+E53+E55+E57+E59+E61+E63+E65</f>
        <v>317.98</v>
      </c>
      <c r="F43" s="49" t="s">
        <v>1167</v>
      </c>
      <c r="G43" s="49">
        <f>G45+G47+G49+G51+G53+G55+G57+G59+G61+G63+G65</f>
        <v>317.98</v>
      </c>
    </row>
    <row r="44" spans="1:7" x14ac:dyDescent="0.25">
      <c r="A44" s="48"/>
      <c r="B44" s="48"/>
      <c r="C44" s="11" t="s">
        <v>43</v>
      </c>
      <c r="D44" s="49"/>
      <c r="E44" s="49"/>
      <c r="F44" s="49"/>
      <c r="G44" s="49"/>
    </row>
    <row r="45" spans="1:7" x14ac:dyDescent="0.25">
      <c r="A45" s="48"/>
      <c r="B45" s="48"/>
      <c r="C45" s="14" t="s">
        <v>11</v>
      </c>
      <c r="D45" s="38">
        <v>0</v>
      </c>
      <c r="E45" s="38">
        <v>0</v>
      </c>
      <c r="F45" s="38" t="s">
        <v>16</v>
      </c>
      <c r="G45" s="38">
        <v>0</v>
      </c>
    </row>
    <row r="46" spans="1:7" ht="24" x14ac:dyDescent="0.25">
      <c r="A46" s="48"/>
      <c r="B46" s="48"/>
      <c r="C46" s="15" t="s">
        <v>44</v>
      </c>
      <c r="D46" s="38"/>
      <c r="E46" s="38"/>
      <c r="F46" s="38"/>
      <c r="G46" s="38"/>
    </row>
    <row r="47" spans="1:7" x14ac:dyDescent="0.25">
      <c r="A47" s="48"/>
      <c r="B47" s="48"/>
      <c r="C47" s="14" t="s">
        <v>26</v>
      </c>
      <c r="D47" s="38">
        <v>0</v>
      </c>
      <c r="E47" s="38">
        <v>0</v>
      </c>
      <c r="F47" s="38" t="s">
        <v>16</v>
      </c>
      <c r="G47" s="38">
        <v>0</v>
      </c>
    </row>
    <row r="48" spans="1:7" ht="24" x14ac:dyDescent="0.25">
      <c r="A48" s="48"/>
      <c r="B48" s="48"/>
      <c r="C48" s="15" t="s">
        <v>45</v>
      </c>
      <c r="D48" s="38"/>
      <c r="E48" s="38"/>
      <c r="F48" s="38"/>
      <c r="G48" s="38"/>
    </row>
    <row r="49" spans="1:7" x14ac:dyDescent="0.25">
      <c r="A49" s="48"/>
      <c r="B49" s="48"/>
      <c r="C49" s="14" t="s">
        <v>28</v>
      </c>
      <c r="D49" s="38">
        <v>0</v>
      </c>
      <c r="E49" s="38">
        <v>0</v>
      </c>
      <c r="F49" s="38" t="s">
        <v>16</v>
      </c>
      <c r="G49" s="38">
        <v>0</v>
      </c>
    </row>
    <row r="50" spans="1:7" ht="24" x14ac:dyDescent="0.25">
      <c r="A50" s="48"/>
      <c r="B50" s="48"/>
      <c r="C50" s="15" t="s">
        <v>46</v>
      </c>
      <c r="D50" s="38"/>
      <c r="E50" s="38"/>
      <c r="F50" s="38"/>
      <c r="G50" s="38"/>
    </row>
    <row r="51" spans="1:7" x14ac:dyDescent="0.25">
      <c r="A51" s="48"/>
      <c r="B51" s="48"/>
      <c r="C51" s="14" t="s">
        <v>30</v>
      </c>
      <c r="D51" s="38">
        <v>0</v>
      </c>
      <c r="E51" s="38">
        <v>0</v>
      </c>
      <c r="F51" s="38" t="s">
        <v>16</v>
      </c>
      <c r="G51" s="38">
        <v>0</v>
      </c>
    </row>
    <row r="52" spans="1:7" ht="24" x14ac:dyDescent="0.25">
      <c r="A52" s="48"/>
      <c r="B52" s="48"/>
      <c r="C52" s="15" t="s">
        <v>47</v>
      </c>
      <c r="D52" s="38"/>
      <c r="E52" s="38"/>
      <c r="F52" s="38"/>
      <c r="G52" s="38"/>
    </row>
    <row r="53" spans="1:7" x14ac:dyDescent="0.25">
      <c r="A53" s="48"/>
      <c r="B53" s="48"/>
      <c r="C53" s="14" t="s">
        <v>32</v>
      </c>
      <c r="D53" s="38">
        <v>0</v>
      </c>
      <c r="E53" s="38">
        <v>0</v>
      </c>
      <c r="F53" s="38" t="s">
        <v>16</v>
      </c>
      <c r="G53" s="38">
        <v>0</v>
      </c>
    </row>
    <row r="54" spans="1:7" ht="48" x14ac:dyDescent="0.25">
      <c r="A54" s="48"/>
      <c r="B54" s="48"/>
      <c r="C54" s="15" t="s">
        <v>48</v>
      </c>
      <c r="D54" s="38"/>
      <c r="E54" s="38"/>
      <c r="F54" s="38"/>
      <c r="G54" s="38"/>
    </row>
    <row r="55" spans="1:7" x14ac:dyDescent="0.25">
      <c r="A55" s="48"/>
      <c r="B55" s="48"/>
      <c r="C55" s="14" t="s">
        <v>34</v>
      </c>
      <c r="D55" s="38">
        <v>0</v>
      </c>
      <c r="E55" s="38">
        <v>0</v>
      </c>
      <c r="F55" s="38" t="s">
        <v>16</v>
      </c>
      <c r="G55" s="38">
        <v>0</v>
      </c>
    </row>
    <row r="56" spans="1:7" ht="48" x14ac:dyDescent="0.25">
      <c r="A56" s="48"/>
      <c r="B56" s="48"/>
      <c r="C56" s="15" t="s">
        <v>49</v>
      </c>
      <c r="D56" s="38"/>
      <c r="E56" s="38"/>
      <c r="F56" s="38"/>
      <c r="G56" s="38"/>
    </row>
    <row r="57" spans="1:7" ht="12" customHeight="1" x14ac:dyDescent="0.25">
      <c r="A57" s="48"/>
      <c r="B57" s="48"/>
      <c r="C57" s="14" t="s">
        <v>13</v>
      </c>
      <c r="D57" s="38">
        <v>0</v>
      </c>
      <c r="E57" s="38">
        <v>0</v>
      </c>
      <c r="F57" s="38" t="s">
        <v>16</v>
      </c>
      <c r="G57" s="38">
        <v>0</v>
      </c>
    </row>
    <row r="58" spans="1:7" ht="24" x14ac:dyDescent="0.25">
      <c r="A58" s="48"/>
      <c r="B58" s="48"/>
      <c r="C58" s="15" t="s">
        <v>50</v>
      </c>
      <c r="D58" s="38"/>
      <c r="E58" s="38"/>
      <c r="F58" s="38"/>
      <c r="G58" s="38"/>
    </row>
    <row r="59" spans="1:7" x14ac:dyDescent="0.25">
      <c r="A59" s="48"/>
      <c r="B59" s="48"/>
      <c r="C59" s="14" t="s">
        <v>15</v>
      </c>
      <c r="D59" s="38">
        <v>0</v>
      </c>
      <c r="E59" s="38">
        <v>0</v>
      </c>
      <c r="F59" s="38" t="s">
        <v>16</v>
      </c>
      <c r="G59" s="38">
        <v>0</v>
      </c>
    </row>
    <row r="60" spans="1:7" ht="36" x14ac:dyDescent="0.25">
      <c r="A60" s="48"/>
      <c r="B60" s="48"/>
      <c r="C60" s="15" t="s">
        <v>51</v>
      </c>
      <c r="D60" s="38"/>
      <c r="E60" s="38"/>
      <c r="F60" s="38"/>
      <c r="G60" s="38"/>
    </row>
    <row r="61" spans="1:7" x14ac:dyDescent="0.25">
      <c r="A61" s="48"/>
      <c r="B61" s="48"/>
      <c r="C61" s="14" t="s">
        <v>18</v>
      </c>
      <c r="D61" s="38">
        <v>0</v>
      </c>
      <c r="E61" s="38">
        <v>0</v>
      </c>
      <c r="F61" s="38" t="s">
        <v>16</v>
      </c>
      <c r="G61" s="38">
        <v>0</v>
      </c>
    </row>
    <row r="62" spans="1:7" ht="24" x14ac:dyDescent="0.25">
      <c r="A62" s="48"/>
      <c r="B62" s="48"/>
      <c r="C62" s="15" t="s">
        <v>52</v>
      </c>
      <c r="D62" s="38"/>
      <c r="E62" s="38"/>
      <c r="F62" s="38"/>
      <c r="G62" s="38"/>
    </row>
    <row r="63" spans="1:7" x14ac:dyDescent="0.25">
      <c r="A63" s="48"/>
      <c r="B63" s="48"/>
      <c r="C63" s="14" t="s">
        <v>38</v>
      </c>
      <c r="D63" s="38">
        <v>0</v>
      </c>
      <c r="E63" s="38">
        <v>0</v>
      </c>
      <c r="F63" s="38" t="s">
        <v>16</v>
      </c>
      <c r="G63" s="38">
        <v>0</v>
      </c>
    </row>
    <row r="64" spans="1:7" ht="36" x14ac:dyDescent="0.25">
      <c r="A64" s="48"/>
      <c r="B64" s="48"/>
      <c r="C64" s="15" t="s">
        <v>53</v>
      </c>
      <c r="D64" s="38"/>
      <c r="E64" s="38"/>
      <c r="F64" s="38"/>
      <c r="G64" s="38"/>
    </row>
    <row r="65" spans="1:7" x14ac:dyDescent="0.25">
      <c r="A65" s="48"/>
      <c r="B65" s="48"/>
      <c r="C65" s="14" t="s">
        <v>54</v>
      </c>
      <c r="D65" s="38">
        <v>320.23</v>
      </c>
      <c r="E65" s="38">
        <v>317.98</v>
      </c>
      <c r="F65" s="38" t="s">
        <v>1021</v>
      </c>
      <c r="G65" s="38">
        <v>317.98</v>
      </c>
    </row>
    <row r="66" spans="1:7" ht="72" x14ac:dyDescent="0.25">
      <c r="A66" s="48"/>
      <c r="B66" s="48"/>
      <c r="C66" s="15" t="s">
        <v>55</v>
      </c>
      <c r="D66" s="38"/>
      <c r="E66" s="38"/>
      <c r="F66" s="38"/>
      <c r="G66" s="38"/>
    </row>
    <row r="67" spans="1:7" x14ac:dyDescent="0.25">
      <c r="A67" s="48"/>
      <c r="B67" s="48"/>
      <c r="C67" s="11" t="s">
        <v>56</v>
      </c>
      <c r="D67" s="49">
        <f>D69+D71+D73+D75+D77+D79</f>
        <v>0</v>
      </c>
      <c r="E67" s="49">
        <f>E69+E71+E73+E75+E77+E79</f>
        <v>0</v>
      </c>
      <c r="F67" s="49" t="s">
        <v>19</v>
      </c>
      <c r="G67" s="49">
        <f>G69+G71+G73+G75+G77+G79</f>
        <v>0</v>
      </c>
    </row>
    <row r="68" spans="1:7" x14ac:dyDescent="0.25">
      <c r="A68" s="48"/>
      <c r="B68" s="48"/>
      <c r="C68" s="11" t="s">
        <v>57</v>
      </c>
      <c r="D68" s="49"/>
      <c r="E68" s="49"/>
      <c r="F68" s="49"/>
      <c r="G68" s="49"/>
    </row>
    <row r="69" spans="1:7" x14ac:dyDescent="0.25">
      <c r="A69" s="48"/>
      <c r="B69" s="48"/>
      <c r="C69" s="14" t="s">
        <v>11</v>
      </c>
      <c r="D69" s="38">
        <v>0</v>
      </c>
      <c r="E69" s="38">
        <v>0</v>
      </c>
      <c r="F69" s="38" t="s">
        <v>16</v>
      </c>
      <c r="G69" s="38">
        <v>0</v>
      </c>
    </row>
    <row r="70" spans="1:7" ht="24" x14ac:dyDescent="0.25">
      <c r="A70" s="48"/>
      <c r="B70" s="48"/>
      <c r="C70" s="15" t="s">
        <v>58</v>
      </c>
      <c r="D70" s="38"/>
      <c r="E70" s="38"/>
      <c r="F70" s="38"/>
      <c r="G70" s="38"/>
    </row>
    <row r="71" spans="1:7" x14ac:dyDescent="0.25">
      <c r="A71" s="48"/>
      <c r="B71" s="48"/>
      <c r="C71" s="14" t="s">
        <v>26</v>
      </c>
      <c r="D71" s="38">
        <v>0</v>
      </c>
      <c r="E71" s="38">
        <v>0</v>
      </c>
      <c r="F71" s="38" t="s">
        <v>16</v>
      </c>
      <c r="G71" s="38">
        <v>0</v>
      </c>
    </row>
    <row r="72" spans="1:7" ht="84" x14ac:dyDescent="0.25">
      <c r="A72" s="48"/>
      <c r="B72" s="48"/>
      <c r="C72" s="15" t="s">
        <v>59</v>
      </c>
      <c r="D72" s="38"/>
      <c r="E72" s="38"/>
      <c r="F72" s="38"/>
      <c r="G72" s="38"/>
    </row>
    <row r="73" spans="1:7" x14ac:dyDescent="0.25">
      <c r="A73" s="48"/>
      <c r="B73" s="48"/>
      <c r="C73" s="14" t="s">
        <v>28</v>
      </c>
      <c r="D73" s="38">
        <v>0</v>
      </c>
      <c r="E73" s="38">
        <v>0</v>
      </c>
      <c r="F73" s="38" t="s">
        <v>16</v>
      </c>
      <c r="G73" s="38">
        <v>0</v>
      </c>
    </row>
    <row r="74" spans="1:7" ht="36" x14ac:dyDescent="0.25">
      <c r="A74" s="48"/>
      <c r="B74" s="48"/>
      <c r="C74" s="15" t="s">
        <v>60</v>
      </c>
      <c r="D74" s="38"/>
      <c r="E74" s="38"/>
      <c r="F74" s="38"/>
      <c r="G74" s="38"/>
    </row>
    <row r="75" spans="1:7" x14ac:dyDescent="0.25">
      <c r="A75" s="48"/>
      <c r="B75" s="48"/>
      <c r="C75" s="14" t="s">
        <v>30</v>
      </c>
      <c r="D75" s="38">
        <v>0</v>
      </c>
      <c r="E75" s="38">
        <v>0</v>
      </c>
      <c r="F75" s="38" t="s">
        <v>16</v>
      </c>
      <c r="G75" s="38">
        <v>0</v>
      </c>
    </row>
    <row r="76" spans="1:7" ht="24" x14ac:dyDescent="0.25">
      <c r="A76" s="48"/>
      <c r="B76" s="48"/>
      <c r="C76" s="15" t="s">
        <v>61</v>
      </c>
      <c r="D76" s="38"/>
      <c r="E76" s="38"/>
      <c r="F76" s="38"/>
      <c r="G76" s="38"/>
    </row>
    <row r="77" spans="1:7" x14ac:dyDescent="0.25">
      <c r="A77" s="48"/>
      <c r="B77" s="48"/>
      <c r="C77" s="14" t="s">
        <v>32</v>
      </c>
      <c r="D77" s="38">
        <v>0</v>
      </c>
      <c r="E77" s="38">
        <v>0</v>
      </c>
      <c r="F77" s="38" t="s">
        <v>16</v>
      </c>
      <c r="G77" s="38">
        <v>0</v>
      </c>
    </row>
    <row r="78" spans="1:7" ht="36" x14ac:dyDescent="0.25">
      <c r="A78" s="48"/>
      <c r="B78" s="48"/>
      <c r="C78" s="15" t="s">
        <v>62</v>
      </c>
      <c r="D78" s="38"/>
      <c r="E78" s="38"/>
      <c r="F78" s="38"/>
      <c r="G78" s="38"/>
    </row>
    <row r="79" spans="1:7" x14ac:dyDescent="0.25">
      <c r="A79" s="48"/>
      <c r="B79" s="48"/>
      <c r="C79" s="14" t="s">
        <v>34</v>
      </c>
      <c r="D79" s="38">
        <v>0</v>
      </c>
      <c r="E79" s="38">
        <v>0</v>
      </c>
      <c r="F79" s="38" t="s">
        <v>16</v>
      </c>
      <c r="G79" s="38">
        <v>0</v>
      </c>
    </row>
    <row r="80" spans="1:7" ht="60" x14ac:dyDescent="0.25">
      <c r="A80" s="48"/>
      <c r="B80" s="48"/>
      <c r="C80" s="15" t="s">
        <v>63</v>
      </c>
      <c r="D80" s="38"/>
      <c r="E80" s="38"/>
      <c r="F80" s="38"/>
      <c r="G80" s="38"/>
    </row>
    <row r="81" spans="1:8" x14ac:dyDescent="0.25">
      <c r="A81" s="48"/>
      <c r="B81" s="48"/>
      <c r="C81" s="17" t="s">
        <v>64</v>
      </c>
      <c r="D81" s="18">
        <f>D7+D19+D43+D67</f>
        <v>38722.520000000004</v>
      </c>
      <c r="E81" s="18">
        <f>E7+E19+E43+E67</f>
        <v>38697.72</v>
      </c>
      <c r="F81" s="12" t="s">
        <v>1155</v>
      </c>
      <c r="G81" s="18">
        <f>G7+G19+G43+G67</f>
        <v>38697.72</v>
      </c>
    </row>
    <row r="82" spans="1:8" x14ac:dyDescent="0.25">
      <c r="A82" s="48">
        <v>2</v>
      </c>
      <c r="B82" s="48" t="s">
        <v>65</v>
      </c>
      <c r="C82" s="11" t="s">
        <v>9</v>
      </c>
      <c r="D82" s="49">
        <f>D84+D86+D88+D90+D92+D94+D96+D98+D100+D102+D104+D106+D108+D110+D112+D114+D116+D118+D120+D122+D124+D126+D128+D130+D132</f>
        <v>6065.06</v>
      </c>
      <c r="E82" s="49">
        <f>E84+E86+E88+E90+E92+E94+E96+E98+E100+E102+E104+E106+E108+E110+E112+E114+E116+E118+E120+E122+E124+E126+E128+E130+E132</f>
        <v>6065</v>
      </c>
      <c r="F82" s="49" t="s">
        <v>67</v>
      </c>
      <c r="G82" s="49">
        <f>G84+G86+G88+G90+G92+G94+G96+G98+G100+G102+G104+G106+G108+G110+G112+G114+G116+G118+G120+G122+G124+G126+G128+G130+G132</f>
        <v>6065</v>
      </c>
      <c r="H82" s="5"/>
    </row>
    <row r="83" spans="1:8" ht="36" x14ac:dyDescent="0.25">
      <c r="A83" s="48"/>
      <c r="B83" s="48"/>
      <c r="C83" s="11" t="s">
        <v>66</v>
      </c>
      <c r="D83" s="49"/>
      <c r="E83" s="49"/>
      <c r="F83" s="49"/>
      <c r="G83" s="49"/>
    </row>
    <row r="84" spans="1:8" x14ac:dyDescent="0.25">
      <c r="A84" s="48"/>
      <c r="B84" s="48"/>
      <c r="C84" s="14" t="s">
        <v>11</v>
      </c>
      <c r="D84" s="38">
        <v>80</v>
      </c>
      <c r="E84" s="38">
        <v>80</v>
      </c>
      <c r="F84" s="38" t="s">
        <v>67</v>
      </c>
      <c r="G84" s="38">
        <v>80</v>
      </c>
      <c r="H84" s="5"/>
    </row>
    <row r="85" spans="1:8" ht="24" x14ac:dyDescent="0.25">
      <c r="A85" s="48"/>
      <c r="B85" s="48"/>
      <c r="C85" s="15" t="s">
        <v>68</v>
      </c>
      <c r="D85" s="38"/>
      <c r="E85" s="38"/>
      <c r="F85" s="38"/>
      <c r="G85" s="38"/>
    </row>
    <row r="86" spans="1:8" x14ac:dyDescent="0.25">
      <c r="A86" s="48"/>
      <c r="B86" s="48"/>
      <c r="C86" s="14" t="s">
        <v>26</v>
      </c>
      <c r="D86" s="38">
        <v>560</v>
      </c>
      <c r="E86" s="38">
        <v>560</v>
      </c>
      <c r="F86" s="38" t="s">
        <v>1022</v>
      </c>
      <c r="G86" s="38">
        <v>560</v>
      </c>
      <c r="H86" s="5"/>
    </row>
    <row r="87" spans="1:8" ht="72" x14ac:dyDescent="0.25">
      <c r="A87" s="48"/>
      <c r="B87" s="48"/>
      <c r="C87" s="15" t="s">
        <v>69</v>
      </c>
      <c r="D87" s="38"/>
      <c r="E87" s="38"/>
      <c r="F87" s="38"/>
      <c r="G87" s="38"/>
    </row>
    <row r="88" spans="1:8" x14ac:dyDescent="0.25">
      <c r="A88" s="48"/>
      <c r="B88" s="48"/>
      <c r="C88" s="14" t="s">
        <v>28</v>
      </c>
      <c r="D88" s="38">
        <v>43</v>
      </c>
      <c r="E88" s="38">
        <v>43</v>
      </c>
      <c r="F88" s="38" t="s">
        <v>67</v>
      </c>
      <c r="G88" s="38">
        <v>43</v>
      </c>
      <c r="H88" s="5"/>
    </row>
    <row r="89" spans="1:8" ht="48" x14ac:dyDescent="0.25">
      <c r="A89" s="48"/>
      <c r="B89" s="48"/>
      <c r="C89" s="15" t="s">
        <v>71</v>
      </c>
      <c r="D89" s="38"/>
      <c r="E89" s="38"/>
      <c r="F89" s="38"/>
      <c r="G89" s="38"/>
    </row>
    <row r="90" spans="1:8" x14ac:dyDescent="0.25">
      <c r="A90" s="48"/>
      <c r="B90" s="48"/>
      <c r="C90" s="14" t="s">
        <v>30</v>
      </c>
      <c r="D90" s="38">
        <v>0</v>
      </c>
      <c r="E90" s="38">
        <v>0</v>
      </c>
      <c r="F90" s="38" t="s">
        <v>74</v>
      </c>
      <c r="G90" s="38">
        <v>0</v>
      </c>
      <c r="H90" s="5"/>
    </row>
    <row r="91" spans="1:8" x14ac:dyDescent="0.25">
      <c r="A91" s="48"/>
      <c r="B91" s="48"/>
      <c r="C91" s="15" t="s">
        <v>72</v>
      </c>
      <c r="D91" s="38"/>
      <c r="E91" s="38"/>
      <c r="F91" s="38"/>
      <c r="G91" s="38"/>
    </row>
    <row r="92" spans="1:8" x14ac:dyDescent="0.25">
      <c r="A92" s="48"/>
      <c r="B92" s="48"/>
      <c r="C92" s="14" t="s">
        <v>32</v>
      </c>
      <c r="D92" s="38">
        <v>33.6</v>
      </c>
      <c r="E92" s="38">
        <v>33.6</v>
      </c>
      <c r="F92" s="38" t="s">
        <v>67</v>
      </c>
      <c r="G92" s="38">
        <v>33.6</v>
      </c>
      <c r="H92" s="5"/>
    </row>
    <row r="93" spans="1:8" x14ac:dyDescent="0.25">
      <c r="A93" s="48"/>
      <c r="B93" s="48"/>
      <c r="C93" s="15" t="s">
        <v>73</v>
      </c>
      <c r="D93" s="38"/>
      <c r="E93" s="38"/>
      <c r="F93" s="38"/>
      <c r="G93" s="38"/>
    </row>
    <row r="94" spans="1:8" x14ac:dyDescent="0.25">
      <c r="A94" s="48"/>
      <c r="B94" s="48"/>
      <c r="C94" s="14" t="s">
        <v>34</v>
      </c>
      <c r="D94" s="38">
        <v>0</v>
      </c>
      <c r="E94" s="38">
        <v>0</v>
      </c>
      <c r="F94" s="38" t="s">
        <v>74</v>
      </c>
      <c r="G94" s="38">
        <v>0</v>
      </c>
      <c r="H94" s="5"/>
    </row>
    <row r="95" spans="1:8" ht="24" x14ac:dyDescent="0.25">
      <c r="A95" s="48"/>
      <c r="B95" s="48"/>
      <c r="C95" s="15" t="s">
        <v>75</v>
      </c>
      <c r="D95" s="38"/>
      <c r="E95" s="38"/>
      <c r="F95" s="38"/>
      <c r="G95" s="38"/>
    </row>
    <row r="96" spans="1:8" x14ac:dyDescent="0.25">
      <c r="A96" s="48"/>
      <c r="B96" s="48"/>
      <c r="C96" s="14" t="s">
        <v>76</v>
      </c>
      <c r="D96" s="38">
        <v>0</v>
      </c>
      <c r="E96" s="38">
        <v>0</v>
      </c>
      <c r="F96" s="38" t="s">
        <v>74</v>
      </c>
      <c r="G96" s="38">
        <v>0</v>
      </c>
      <c r="H96" s="5"/>
    </row>
    <row r="97" spans="1:8" x14ac:dyDescent="0.25">
      <c r="A97" s="48"/>
      <c r="B97" s="48"/>
      <c r="C97" s="15" t="s">
        <v>77</v>
      </c>
      <c r="D97" s="38"/>
      <c r="E97" s="38"/>
      <c r="F97" s="38"/>
      <c r="G97" s="38"/>
    </row>
    <row r="98" spans="1:8" x14ac:dyDescent="0.25">
      <c r="A98" s="48"/>
      <c r="B98" s="48"/>
      <c r="C98" s="14" t="s">
        <v>78</v>
      </c>
      <c r="D98" s="38">
        <v>0</v>
      </c>
      <c r="E98" s="38">
        <v>0</v>
      </c>
      <c r="F98" s="38" t="s">
        <v>74</v>
      </c>
      <c r="G98" s="38">
        <v>0</v>
      </c>
      <c r="H98" s="5"/>
    </row>
    <row r="99" spans="1:8" ht="24" x14ac:dyDescent="0.25">
      <c r="A99" s="48"/>
      <c r="B99" s="48"/>
      <c r="C99" s="15" t="s">
        <v>79</v>
      </c>
      <c r="D99" s="38"/>
      <c r="E99" s="38"/>
      <c r="F99" s="38"/>
      <c r="G99" s="38"/>
    </row>
    <row r="100" spans="1:8" x14ac:dyDescent="0.25">
      <c r="A100" s="48"/>
      <c r="B100" s="48"/>
      <c r="C100" s="14" t="s">
        <v>80</v>
      </c>
      <c r="D100" s="38">
        <v>0</v>
      </c>
      <c r="E100" s="38">
        <v>0</v>
      </c>
      <c r="F100" s="38" t="s">
        <v>74</v>
      </c>
      <c r="G100" s="38">
        <v>0</v>
      </c>
      <c r="H100" s="5"/>
    </row>
    <row r="101" spans="1:8" ht="24" x14ac:dyDescent="0.25">
      <c r="A101" s="48"/>
      <c r="B101" s="48"/>
      <c r="C101" s="15" t="s">
        <v>81</v>
      </c>
      <c r="D101" s="38"/>
      <c r="E101" s="38"/>
      <c r="F101" s="38"/>
      <c r="G101" s="38"/>
    </row>
    <row r="102" spans="1:8" x14ac:dyDescent="0.25">
      <c r="A102" s="48"/>
      <c r="B102" s="48"/>
      <c r="C102" s="14" t="s">
        <v>82</v>
      </c>
      <c r="D102" s="38">
        <v>25.6</v>
      </c>
      <c r="E102" s="38">
        <v>25.6</v>
      </c>
      <c r="F102" s="38" t="s">
        <v>67</v>
      </c>
      <c r="G102" s="38">
        <v>25.6</v>
      </c>
      <c r="H102" s="5"/>
    </row>
    <row r="103" spans="1:8" x14ac:dyDescent="0.25">
      <c r="A103" s="48"/>
      <c r="B103" s="48"/>
      <c r="C103" s="19" t="s">
        <v>83</v>
      </c>
      <c r="D103" s="38"/>
      <c r="E103" s="38"/>
      <c r="F103" s="38"/>
      <c r="G103" s="38"/>
    </row>
    <row r="104" spans="1:8" ht="12" customHeight="1" x14ac:dyDescent="0.25">
      <c r="A104" s="48"/>
      <c r="B104" s="48"/>
      <c r="C104" s="14" t="s">
        <v>84</v>
      </c>
      <c r="D104" s="38">
        <v>30</v>
      </c>
      <c r="E104" s="38">
        <v>30</v>
      </c>
      <c r="F104" s="38" t="s">
        <v>67</v>
      </c>
      <c r="G104" s="38">
        <v>30</v>
      </c>
      <c r="H104" s="5"/>
    </row>
    <row r="105" spans="1:8" ht="24" x14ac:dyDescent="0.25">
      <c r="A105" s="48"/>
      <c r="B105" s="48"/>
      <c r="C105" s="15" t="s">
        <v>85</v>
      </c>
      <c r="D105" s="38"/>
      <c r="E105" s="38"/>
      <c r="F105" s="38"/>
      <c r="G105" s="38"/>
    </row>
    <row r="106" spans="1:8" x14ac:dyDescent="0.25">
      <c r="A106" s="48"/>
      <c r="B106" s="48"/>
      <c r="C106" s="14" t="s">
        <v>86</v>
      </c>
      <c r="D106" s="38">
        <v>96</v>
      </c>
      <c r="E106" s="38">
        <v>96</v>
      </c>
      <c r="F106" s="38" t="s">
        <v>67</v>
      </c>
      <c r="G106" s="38">
        <v>96</v>
      </c>
      <c r="H106" s="5"/>
    </row>
    <row r="107" spans="1:8" x14ac:dyDescent="0.25">
      <c r="A107" s="48"/>
      <c r="B107" s="48"/>
      <c r="C107" s="15" t="s">
        <v>87</v>
      </c>
      <c r="D107" s="38"/>
      <c r="E107" s="38"/>
      <c r="F107" s="38"/>
      <c r="G107" s="38"/>
    </row>
    <row r="108" spans="1:8" x14ac:dyDescent="0.25">
      <c r="A108" s="48"/>
      <c r="B108" s="48"/>
      <c r="C108" s="14" t="s">
        <v>88</v>
      </c>
      <c r="D108" s="38">
        <v>180</v>
      </c>
      <c r="E108" s="38">
        <v>180</v>
      </c>
      <c r="F108" s="38" t="s">
        <v>67</v>
      </c>
      <c r="G108" s="38">
        <v>180</v>
      </c>
      <c r="H108" s="5"/>
    </row>
    <row r="109" spans="1:8" ht="36" x14ac:dyDescent="0.25">
      <c r="A109" s="48"/>
      <c r="B109" s="48"/>
      <c r="C109" s="15" t="s">
        <v>89</v>
      </c>
      <c r="D109" s="38"/>
      <c r="E109" s="38"/>
      <c r="F109" s="38"/>
      <c r="G109" s="38"/>
    </row>
    <row r="110" spans="1:8" x14ac:dyDescent="0.25">
      <c r="A110" s="48"/>
      <c r="B110" s="48"/>
      <c r="C110" s="14" t="s">
        <v>90</v>
      </c>
      <c r="D110" s="38">
        <v>30.3</v>
      </c>
      <c r="E110" s="38">
        <v>30.3</v>
      </c>
      <c r="F110" s="38" t="s">
        <v>67</v>
      </c>
      <c r="G110" s="38">
        <v>30.3</v>
      </c>
      <c r="H110" s="5"/>
    </row>
    <row r="111" spans="1:8" ht="24" x14ac:dyDescent="0.25">
      <c r="A111" s="48"/>
      <c r="B111" s="48"/>
      <c r="C111" s="15" t="s">
        <v>91</v>
      </c>
      <c r="D111" s="38"/>
      <c r="E111" s="38"/>
      <c r="F111" s="38"/>
      <c r="G111" s="38"/>
    </row>
    <row r="112" spans="1:8" x14ac:dyDescent="0.25">
      <c r="A112" s="48"/>
      <c r="B112" s="48"/>
      <c r="C112" s="14" t="s">
        <v>92</v>
      </c>
      <c r="D112" s="38">
        <v>39.770000000000003</v>
      </c>
      <c r="E112" s="38">
        <v>39.770000000000003</v>
      </c>
      <c r="F112" s="38" t="s">
        <v>67</v>
      </c>
      <c r="G112" s="38">
        <v>39.770000000000003</v>
      </c>
      <c r="H112" s="5"/>
    </row>
    <row r="113" spans="1:8" ht="24" x14ac:dyDescent="0.25">
      <c r="A113" s="48"/>
      <c r="B113" s="48"/>
      <c r="C113" s="15" t="s">
        <v>93</v>
      </c>
      <c r="D113" s="38"/>
      <c r="E113" s="38"/>
      <c r="F113" s="38"/>
      <c r="G113" s="38"/>
    </row>
    <row r="114" spans="1:8" x14ac:dyDescent="0.25">
      <c r="A114" s="48"/>
      <c r="B114" s="48"/>
      <c r="C114" s="14" t="s">
        <v>94</v>
      </c>
      <c r="D114" s="38">
        <v>966.05</v>
      </c>
      <c r="E114" s="38">
        <v>966.05</v>
      </c>
      <c r="F114" s="38" t="s">
        <v>1023</v>
      </c>
      <c r="G114" s="38">
        <v>966.05</v>
      </c>
      <c r="H114" s="5"/>
    </row>
    <row r="115" spans="1:8" ht="48" x14ac:dyDescent="0.25">
      <c r="A115" s="48"/>
      <c r="B115" s="48"/>
      <c r="C115" s="15" t="s">
        <v>95</v>
      </c>
      <c r="D115" s="38"/>
      <c r="E115" s="38"/>
      <c r="F115" s="38"/>
      <c r="G115" s="38"/>
    </row>
    <row r="116" spans="1:8" x14ac:dyDescent="0.25">
      <c r="A116" s="48"/>
      <c r="B116" s="48"/>
      <c r="C116" s="14" t="s">
        <v>96</v>
      </c>
      <c r="D116" s="38">
        <v>26.8</v>
      </c>
      <c r="E116" s="38">
        <v>26.8</v>
      </c>
      <c r="F116" s="38" t="s">
        <v>67</v>
      </c>
      <c r="G116" s="38">
        <v>26.8</v>
      </c>
      <c r="H116" s="5"/>
    </row>
    <row r="117" spans="1:8" ht="24" x14ac:dyDescent="0.25">
      <c r="A117" s="48"/>
      <c r="B117" s="48"/>
      <c r="C117" s="15" t="s">
        <v>97</v>
      </c>
      <c r="D117" s="38"/>
      <c r="E117" s="38"/>
      <c r="F117" s="38"/>
      <c r="G117" s="38"/>
    </row>
    <row r="118" spans="1:8" x14ac:dyDescent="0.25">
      <c r="A118" s="48"/>
      <c r="B118" s="48"/>
      <c r="C118" s="14" t="s">
        <v>98</v>
      </c>
      <c r="D118" s="38">
        <v>0</v>
      </c>
      <c r="E118" s="38">
        <v>0</v>
      </c>
      <c r="F118" s="38" t="s">
        <v>74</v>
      </c>
      <c r="G118" s="38">
        <v>0</v>
      </c>
      <c r="H118" s="5"/>
    </row>
    <row r="119" spans="1:8" x14ac:dyDescent="0.25">
      <c r="A119" s="48"/>
      <c r="B119" s="48"/>
      <c r="C119" s="15" t="s">
        <v>99</v>
      </c>
      <c r="D119" s="38"/>
      <c r="E119" s="38"/>
      <c r="F119" s="38"/>
      <c r="G119" s="38"/>
    </row>
    <row r="120" spans="1:8" x14ac:dyDescent="0.25">
      <c r="A120" s="48"/>
      <c r="B120" s="48"/>
      <c r="C120" s="14" t="s">
        <v>100</v>
      </c>
      <c r="D120" s="38">
        <v>868.98</v>
      </c>
      <c r="E120" s="38">
        <v>868.98</v>
      </c>
      <c r="F120" s="38" t="s">
        <v>67</v>
      </c>
      <c r="G120" s="38">
        <v>868.98</v>
      </c>
      <c r="H120" s="5"/>
    </row>
    <row r="121" spans="1:8" ht="48" x14ac:dyDescent="0.25">
      <c r="A121" s="48"/>
      <c r="B121" s="48"/>
      <c r="C121" s="15" t="s">
        <v>101</v>
      </c>
      <c r="D121" s="38"/>
      <c r="E121" s="38"/>
      <c r="F121" s="38"/>
      <c r="G121" s="38"/>
    </row>
    <row r="122" spans="1:8" x14ac:dyDescent="0.25">
      <c r="A122" s="48"/>
      <c r="B122" s="48"/>
      <c r="C122" s="14" t="s">
        <v>102</v>
      </c>
      <c r="D122" s="38">
        <v>40</v>
      </c>
      <c r="E122" s="38">
        <v>40</v>
      </c>
      <c r="F122" s="38" t="s">
        <v>67</v>
      </c>
      <c r="G122" s="38">
        <v>40</v>
      </c>
      <c r="H122" s="5"/>
    </row>
    <row r="123" spans="1:8" x14ac:dyDescent="0.25">
      <c r="A123" s="48"/>
      <c r="B123" s="48"/>
      <c r="C123" s="15" t="s">
        <v>103</v>
      </c>
      <c r="D123" s="38"/>
      <c r="E123" s="38"/>
      <c r="F123" s="38"/>
      <c r="G123" s="38"/>
    </row>
    <row r="124" spans="1:8" x14ac:dyDescent="0.25">
      <c r="A124" s="48"/>
      <c r="B124" s="48"/>
      <c r="C124" s="14" t="s">
        <v>104</v>
      </c>
      <c r="D124" s="38">
        <v>1307.5</v>
      </c>
      <c r="E124" s="38">
        <v>1307.5</v>
      </c>
      <c r="F124" s="38" t="s">
        <v>1022</v>
      </c>
      <c r="G124" s="38">
        <v>1307.5</v>
      </c>
      <c r="H124" s="5"/>
    </row>
    <row r="125" spans="1:8" ht="24" x14ac:dyDescent="0.25">
      <c r="A125" s="48"/>
      <c r="B125" s="48"/>
      <c r="C125" s="15" t="s">
        <v>105</v>
      </c>
      <c r="D125" s="38"/>
      <c r="E125" s="38"/>
      <c r="F125" s="38"/>
      <c r="G125" s="38"/>
    </row>
    <row r="126" spans="1:8" x14ac:dyDescent="0.25">
      <c r="A126" s="48"/>
      <c r="B126" s="48"/>
      <c r="C126" s="14" t="s">
        <v>106</v>
      </c>
      <c r="D126" s="38">
        <v>985</v>
      </c>
      <c r="E126" s="38">
        <v>985</v>
      </c>
      <c r="F126" s="38" t="s">
        <v>1022</v>
      </c>
      <c r="G126" s="38">
        <v>985</v>
      </c>
      <c r="H126" s="5"/>
    </row>
    <row r="127" spans="1:8" ht="72" x14ac:dyDescent="0.25">
      <c r="A127" s="48"/>
      <c r="B127" s="48"/>
      <c r="C127" s="15" t="s">
        <v>107</v>
      </c>
      <c r="D127" s="38"/>
      <c r="E127" s="38"/>
      <c r="F127" s="38"/>
      <c r="G127" s="38"/>
    </row>
    <row r="128" spans="1:8" x14ac:dyDescent="0.25">
      <c r="A128" s="48"/>
      <c r="B128" s="48"/>
      <c r="C128" s="14" t="s">
        <v>108</v>
      </c>
      <c r="D128" s="38">
        <v>160</v>
      </c>
      <c r="E128" s="38">
        <v>160</v>
      </c>
      <c r="F128" s="38" t="s">
        <v>67</v>
      </c>
      <c r="G128" s="38">
        <v>160</v>
      </c>
      <c r="H128" s="5"/>
    </row>
    <row r="129" spans="1:8" x14ac:dyDescent="0.25">
      <c r="A129" s="48"/>
      <c r="B129" s="48"/>
      <c r="C129" s="15" t="s">
        <v>109</v>
      </c>
      <c r="D129" s="38"/>
      <c r="E129" s="38"/>
      <c r="F129" s="38"/>
      <c r="G129" s="38"/>
    </row>
    <row r="130" spans="1:8" x14ac:dyDescent="0.25">
      <c r="A130" s="48"/>
      <c r="B130" s="48"/>
      <c r="C130" s="14" t="s">
        <v>110</v>
      </c>
      <c r="D130" s="38">
        <v>195.16</v>
      </c>
      <c r="E130" s="38">
        <v>195.16</v>
      </c>
      <c r="F130" s="38" t="s">
        <v>67</v>
      </c>
      <c r="G130" s="38">
        <v>195.16</v>
      </c>
      <c r="H130" s="5"/>
    </row>
    <row r="131" spans="1:8" ht="36" x14ac:dyDescent="0.25">
      <c r="A131" s="48"/>
      <c r="B131" s="48"/>
      <c r="C131" s="15" t="s">
        <v>111</v>
      </c>
      <c r="D131" s="38"/>
      <c r="E131" s="38"/>
      <c r="F131" s="38"/>
      <c r="G131" s="38"/>
    </row>
    <row r="132" spans="1:8" x14ac:dyDescent="0.25">
      <c r="A132" s="48"/>
      <c r="B132" s="48"/>
      <c r="C132" s="14" t="s">
        <v>112</v>
      </c>
      <c r="D132" s="38">
        <v>397.3</v>
      </c>
      <c r="E132" s="38">
        <v>397.24</v>
      </c>
      <c r="F132" s="38" t="s">
        <v>1022</v>
      </c>
      <c r="G132" s="38">
        <v>397.24</v>
      </c>
      <c r="H132" s="5"/>
    </row>
    <row r="133" spans="1:8" ht="48" x14ac:dyDescent="0.25">
      <c r="A133" s="48"/>
      <c r="B133" s="48"/>
      <c r="C133" s="15" t="s">
        <v>113</v>
      </c>
      <c r="D133" s="38"/>
      <c r="E133" s="38"/>
      <c r="F133" s="38"/>
      <c r="G133" s="38"/>
    </row>
    <row r="134" spans="1:8" x14ac:dyDescent="0.25">
      <c r="A134" s="48"/>
      <c r="B134" s="48"/>
      <c r="C134" s="11" t="s">
        <v>23</v>
      </c>
      <c r="D134" s="49">
        <f>D136+D138+D140+D142+D144+D150</f>
        <v>65283.9</v>
      </c>
      <c r="E134" s="49">
        <f>E136+E138+E140+E142+E144+E150</f>
        <v>64676.100000000006</v>
      </c>
      <c r="F134" s="49" t="s">
        <v>1027</v>
      </c>
      <c r="G134" s="49">
        <f>G136+G138+G140+G142+G144+G150</f>
        <v>64676.100000000006</v>
      </c>
      <c r="H134" s="5"/>
    </row>
    <row r="135" spans="1:8" ht="48" x14ac:dyDescent="0.25">
      <c r="A135" s="48"/>
      <c r="B135" s="48"/>
      <c r="C135" s="11" t="s">
        <v>114</v>
      </c>
      <c r="D135" s="49"/>
      <c r="E135" s="49"/>
      <c r="F135" s="49"/>
      <c r="G135" s="49"/>
    </row>
    <row r="136" spans="1:8" x14ac:dyDescent="0.25">
      <c r="A136" s="48"/>
      <c r="B136" s="48"/>
      <c r="C136" s="14" t="s">
        <v>11</v>
      </c>
      <c r="D136" s="38">
        <v>442.4</v>
      </c>
      <c r="E136" s="38">
        <v>442.3</v>
      </c>
      <c r="F136" s="38" t="s">
        <v>1022</v>
      </c>
      <c r="G136" s="38">
        <v>442.3</v>
      </c>
      <c r="H136" s="5"/>
    </row>
    <row r="137" spans="1:8" ht="24" x14ac:dyDescent="0.25">
      <c r="A137" s="48"/>
      <c r="B137" s="48"/>
      <c r="C137" s="15" t="s">
        <v>115</v>
      </c>
      <c r="D137" s="38"/>
      <c r="E137" s="38"/>
      <c r="F137" s="38"/>
      <c r="G137" s="38"/>
    </row>
    <row r="138" spans="1:8" x14ac:dyDescent="0.25">
      <c r="A138" s="48"/>
      <c r="B138" s="48"/>
      <c r="C138" s="14" t="s">
        <v>26</v>
      </c>
      <c r="D138" s="38">
        <v>1321.5</v>
      </c>
      <c r="E138" s="38">
        <v>1321</v>
      </c>
      <c r="F138" s="38" t="s">
        <v>67</v>
      </c>
      <c r="G138" s="38">
        <v>1321</v>
      </c>
      <c r="H138" s="5"/>
    </row>
    <row r="139" spans="1:8" ht="24" x14ac:dyDescent="0.25">
      <c r="A139" s="48"/>
      <c r="B139" s="48"/>
      <c r="C139" s="15" t="s">
        <v>116</v>
      </c>
      <c r="D139" s="38"/>
      <c r="E139" s="38"/>
      <c r="F139" s="38"/>
      <c r="G139" s="38"/>
    </row>
    <row r="140" spans="1:8" x14ac:dyDescent="0.25">
      <c r="A140" s="48"/>
      <c r="B140" s="48"/>
      <c r="C140" s="14" t="s">
        <v>28</v>
      </c>
      <c r="D140" s="38">
        <v>50000</v>
      </c>
      <c r="E140" s="38">
        <v>50000</v>
      </c>
      <c r="F140" s="38" t="s">
        <v>1022</v>
      </c>
      <c r="G140" s="38">
        <v>50000</v>
      </c>
      <c r="H140" s="5"/>
    </row>
    <row r="141" spans="1:8" x14ac:dyDescent="0.25">
      <c r="A141" s="48"/>
      <c r="B141" s="48"/>
      <c r="C141" s="15" t="s">
        <v>117</v>
      </c>
      <c r="D141" s="38"/>
      <c r="E141" s="38"/>
      <c r="F141" s="38"/>
      <c r="G141" s="38"/>
    </row>
    <row r="142" spans="1:8" x14ac:dyDescent="0.25">
      <c r="A142" s="48"/>
      <c r="B142" s="48"/>
      <c r="C142" s="14" t="s">
        <v>30</v>
      </c>
      <c r="D142" s="38">
        <v>5600</v>
      </c>
      <c r="E142" s="38">
        <v>5600</v>
      </c>
      <c r="F142" s="38" t="s">
        <v>67</v>
      </c>
      <c r="G142" s="38">
        <v>5600</v>
      </c>
      <c r="H142" s="5"/>
    </row>
    <row r="143" spans="1:8" x14ac:dyDescent="0.25">
      <c r="A143" s="48"/>
      <c r="B143" s="48"/>
      <c r="C143" s="15" t="s">
        <v>118</v>
      </c>
      <c r="D143" s="38"/>
      <c r="E143" s="38"/>
      <c r="F143" s="38"/>
      <c r="G143" s="38"/>
    </row>
    <row r="144" spans="1:8" x14ac:dyDescent="0.25">
      <c r="A144" s="48"/>
      <c r="B144" s="48"/>
      <c r="C144" s="14" t="s">
        <v>32</v>
      </c>
      <c r="D144" s="38">
        <f>D146+D148</f>
        <v>2640</v>
      </c>
      <c r="E144" s="38">
        <f>E146+E148</f>
        <v>2560.8000000000002</v>
      </c>
      <c r="F144" s="38" t="s">
        <v>1024</v>
      </c>
      <c r="G144" s="38">
        <f>G146+G148</f>
        <v>2560.8000000000002</v>
      </c>
      <c r="H144" s="5"/>
    </row>
    <row r="145" spans="1:8" ht="24" x14ac:dyDescent="0.25">
      <c r="A145" s="48"/>
      <c r="B145" s="48"/>
      <c r="C145" s="15" t="s">
        <v>119</v>
      </c>
      <c r="D145" s="38"/>
      <c r="E145" s="38"/>
      <c r="F145" s="38"/>
      <c r="G145" s="38"/>
    </row>
    <row r="146" spans="1:8" x14ac:dyDescent="0.25">
      <c r="A146" s="48"/>
      <c r="B146" s="48"/>
      <c r="C146" s="16" t="s">
        <v>120</v>
      </c>
      <c r="D146" s="38">
        <f>1122+198</f>
        <v>1320</v>
      </c>
      <c r="E146" s="38">
        <v>1280.4000000000001</v>
      </c>
      <c r="F146" s="38" t="s">
        <v>1024</v>
      </c>
      <c r="G146" s="38">
        <v>1280.4000000000001</v>
      </c>
      <c r="H146" s="5"/>
    </row>
    <row r="147" spans="1:8" ht="36" x14ac:dyDescent="0.25">
      <c r="A147" s="48"/>
      <c r="B147" s="48"/>
      <c r="C147" s="15" t="s">
        <v>121</v>
      </c>
      <c r="D147" s="38"/>
      <c r="E147" s="38"/>
      <c r="F147" s="38"/>
      <c r="G147" s="38"/>
    </row>
    <row r="148" spans="1:8" x14ac:dyDescent="0.25">
      <c r="A148" s="48"/>
      <c r="B148" s="48"/>
      <c r="C148" s="16" t="s">
        <v>122</v>
      </c>
      <c r="D148" s="38">
        <f>1122+198</f>
        <v>1320</v>
      </c>
      <c r="E148" s="38">
        <v>1280.4000000000001</v>
      </c>
      <c r="F148" s="38" t="s">
        <v>1024</v>
      </c>
      <c r="G148" s="38">
        <v>1280.4000000000001</v>
      </c>
      <c r="H148" s="5"/>
    </row>
    <row r="149" spans="1:8" ht="36" x14ac:dyDescent="0.25">
      <c r="A149" s="48"/>
      <c r="B149" s="48"/>
      <c r="C149" s="15" t="s">
        <v>123</v>
      </c>
      <c r="D149" s="38"/>
      <c r="E149" s="38"/>
      <c r="F149" s="38"/>
      <c r="G149" s="38"/>
    </row>
    <row r="150" spans="1:8" x14ac:dyDescent="0.25">
      <c r="A150" s="48"/>
      <c r="B150" s="48"/>
      <c r="C150" s="14" t="s">
        <v>34</v>
      </c>
      <c r="D150" s="38">
        <f>D152+D154+D156+D158</f>
        <v>5280</v>
      </c>
      <c r="E150" s="38">
        <f>E152+E154+E156+E158</f>
        <v>4752</v>
      </c>
      <c r="F150" s="38" t="s">
        <v>70</v>
      </c>
      <c r="G150" s="38">
        <f>G152+G154+G156+G158</f>
        <v>4752</v>
      </c>
      <c r="H150" s="5"/>
    </row>
    <row r="151" spans="1:8" ht="24" x14ac:dyDescent="0.25">
      <c r="A151" s="48"/>
      <c r="B151" s="48"/>
      <c r="C151" s="15" t="s">
        <v>124</v>
      </c>
      <c r="D151" s="38"/>
      <c r="E151" s="38"/>
      <c r="F151" s="38"/>
      <c r="G151" s="38"/>
    </row>
    <row r="152" spans="1:8" x14ac:dyDescent="0.25">
      <c r="A152" s="48"/>
      <c r="B152" s="48"/>
      <c r="C152" s="16" t="s">
        <v>125</v>
      </c>
      <c r="D152" s="38">
        <f>1122+198</f>
        <v>1320</v>
      </c>
      <c r="E152" s="38">
        <v>1188</v>
      </c>
      <c r="F152" s="38" t="s">
        <v>1025</v>
      </c>
      <c r="G152" s="38">
        <v>1188</v>
      </c>
      <c r="H152" s="5"/>
    </row>
    <row r="153" spans="1:8" ht="36" x14ac:dyDescent="0.25">
      <c r="A153" s="48"/>
      <c r="B153" s="48"/>
      <c r="C153" s="15" t="s">
        <v>126</v>
      </c>
      <c r="D153" s="38"/>
      <c r="E153" s="38"/>
      <c r="F153" s="38"/>
      <c r="G153" s="38"/>
    </row>
    <row r="154" spans="1:8" x14ac:dyDescent="0.25">
      <c r="A154" s="48"/>
      <c r="B154" s="48"/>
      <c r="C154" s="16" t="s">
        <v>127</v>
      </c>
      <c r="D154" s="38">
        <f>1122+198</f>
        <v>1320</v>
      </c>
      <c r="E154" s="38">
        <v>1188</v>
      </c>
      <c r="F154" s="38" t="s">
        <v>1025</v>
      </c>
      <c r="G154" s="38">
        <v>1188</v>
      </c>
      <c r="H154" s="5"/>
    </row>
    <row r="155" spans="1:8" ht="36" x14ac:dyDescent="0.25">
      <c r="A155" s="48"/>
      <c r="B155" s="48"/>
      <c r="C155" s="15" t="s">
        <v>128</v>
      </c>
      <c r="D155" s="38"/>
      <c r="E155" s="38"/>
      <c r="F155" s="38"/>
      <c r="G155" s="38"/>
    </row>
    <row r="156" spans="1:8" x14ac:dyDescent="0.25">
      <c r="A156" s="48"/>
      <c r="B156" s="48"/>
      <c r="C156" s="16" t="s">
        <v>129</v>
      </c>
      <c r="D156" s="38">
        <f>1122+198</f>
        <v>1320</v>
      </c>
      <c r="E156" s="38">
        <v>1188</v>
      </c>
      <c r="F156" s="38" t="s">
        <v>1025</v>
      </c>
      <c r="G156" s="38">
        <v>1188</v>
      </c>
      <c r="H156" s="5"/>
    </row>
    <row r="157" spans="1:8" ht="36" x14ac:dyDescent="0.25">
      <c r="A157" s="48"/>
      <c r="B157" s="48"/>
      <c r="C157" s="15" t="s">
        <v>130</v>
      </c>
      <c r="D157" s="38"/>
      <c r="E157" s="38"/>
      <c r="F157" s="38"/>
      <c r="G157" s="38"/>
    </row>
    <row r="158" spans="1:8" x14ac:dyDescent="0.25">
      <c r="A158" s="48"/>
      <c r="B158" s="48"/>
      <c r="C158" s="16" t="s">
        <v>131</v>
      </c>
      <c r="D158" s="38">
        <f>1122+198</f>
        <v>1320</v>
      </c>
      <c r="E158" s="38">
        <v>1188</v>
      </c>
      <c r="F158" s="38" t="s">
        <v>1026</v>
      </c>
      <c r="G158" s="38">
        <v>1188</v>
      </c>
      <c r="H158" s="5"/>
    </row>
    <row r="159" spans="1:8" ht="36" x14ac:dyDescent="0.25">
      <c r="A159" s="48"/>
      <c r="B159" s="48"/>
      <c r="C159" s="15" t="s">
        <v>132</v>
      </c>
      <c r="D159" s="38"/>
      <c r="E159" s="38"/>
      <c r="F159" s="38"/>
      <c r="G159" s="38"/>
    </row>
    <row r="160" spans="1:8" x14ac:dyDescent="0.25">
      <c r="A160" s="48"/>
      <c r="B160" s="48"/>
      <c r="C160" s="11" t="s">
        <v>42</v>
      </c>
      <c r="D160" s="49">
        <f>D162+D164+D166+D172</f>
        <v>56277.1</v>
      </c>
      <c r="E160" s="49">
        <f>E162+E164+E166+E172</f>
        <v>56272.950000000004</v>
      </c>
      <c r="F160" s="49" t="s">
        <v>1028</v>
      </c>
      <c r="G160" s="49">
        <f>G162+G164+G166+G172</f>
        <v>56272.950000000004</v>
      </c>
      <c r="H160" s="5"/>
    </row>
    <row r="161" spans="1:8" ht="24" x14ac:dyDescent="0.25">
      <c r="A161" s="48"/>
      <c r="B161" s="48"/>
      <c r="C161" s="11" t="s">
        <v>133</v>
      </c>
      <c r="D161" s="49"/>
      <c r="E161" s="49"/>
      <c r="F161" s="49"/>
      <c r="G161" s="49"/>
    </row>
    <row r="162" spans="1:8" x14ac:dyDescent="0.25">
      <c r="A162" s="48"/>
      <c r="B162" s="48"/>
      <c r="C162" s="14" t="s">
        <v>11</v>
      </c>
      <c r="D162" s="38">
        <v>5543.6</v>
      </c>
      <c r="E162" s="38">
        <v>5539.45</v>
      </c>
      <c r="F162" s="38" t="s">
        <v>1022</v>
      </c>
      <c r="G162" s="38">
        <v>5539.45</v>
      </c>
      <c r="H162" s="5"/>
    </row>
    <row r="163" spans="1:8" ht="24" x14ac:dyDescent="0.25">
      <c r="A163" s="48"/>
      <c r="B163" s="48"/>
      <c r="C163" s="15" t="s">
        <v>134</v>
      </c>
      <c r="D163" s="38"/>
      <c r="E163" s="38"/>
      <c r="F163" s="38"/>
      <c r="G163" s="38"/>
    </row>
    <row r="164" spans="1:8" x14ac:dyDescent="0.25">
      <c r="A164" s="48"/>
      <c r="B164" s="48"/>
      <c r="C164" s="14" t="s">
        <v>26</v>
      </c>
      <c r="D164" s="38">
        <v>26006.400000000001</v>
      </c>
      <c r="E164" s="38">
        <v>26006.400000000001</v>
      </c>
      <c r="F164" s="38" t="s">
        <v>1022</v>
      </c>
      <c r="G164" s="38">
        <v>26006.400000000001</v>
      </c>
      <c r="H164" s="5"/>
    </row>
    <row r="165" spans="1:8" ht="36" x14ac:dyDescent="0.25">
      <c r="A165" s="48"/>
      <c r="B165" s="48"/>
      <c r="C165" s="15" t="s">
        <v>135</v>
      </c>
      <c r="D165" s="38"/>
      <c r="E165" s="38"/>
      <c r="F165" s="38"/>
      <c r="G165" s="38"/>
    </row>
    <row r="166" spans="1:8" x14ac:dyDescent="0.25">
      <c r="A166" s="48"/>
      <c r="B166" s="48"/>
      <c r="C166" s="14" t="s">
        <v>28</v>
      </c>
      <c r="D166" s="38">
        <f>D168+D170</f>
        <v>10745</v>
      </c>
      <c r="E166" s="38">
        <f>E168+E170</f>
        <v>10745</v>
      </c>
      <c r="F166" s="38" t="s">
        <v>67</v>
      </c>
      <c r="G166" s="38">
        <f>G168+G170</f>
        <v>10745</v>
      </c>
      <c r="H166" s="5"/>
    </row>
    <row r="167" spans="1:8" ht="24" x14ac:dyDescent="0.25">
      <c r="A167" s="48"/>
      <c r="B167" s="48"/>
      <c r="C167" s="15" t="s">
        <v>136</v>
      </c>
      <c r="D167" s="38"/>
      <c r="E167" s="38"/>
      <c r="F167" s="38"/>
      <c r="G167" s="38"/>
    </row>
    <row r="168" spans="1:8" x14ac:dyDescent="0.25">
      <c r="A168" s="48"/>
      <c r="B168" s="48"/>
      <c r="C168" s="16" t="s">
        <v>137</v>
      </c>
      <c r="D168" s="38">
        <v>33</v>
      </c>
      <c r="E168" s="38">
        <v>33</v>
      </c>
      <c r="F168" s="38" t="s">
        <v>67</v>
      </c>
      <c r="G168" s="38">
        <v>33</v>
      </c>
      <c r="H168" s="5"/>
    </row>
    <row r="169" spans="1:8" x14ac:dyDescent="0.25">
      <c r="A169" s="48"/>
      <c r="B169" s="48"/>
      <c r="C169" s="15" t="s">
        <v>138</v>
      </c>
      <c r="D169" s="38"/>
      <c r="E169" s="38"/>
      <c r="F169" s="38"/>
      <c r="G169" s="38"/>
    </row>
    <row r="170" spans="1:8" x14ac:dyDescent="0.25">
      <c r="A170" s="48"/>
      <c r="B170" s="48"/>
      <c r="C170" s="16" t="s">
        <v>139</v>
      </c>
      <c r="D170" s="38">
        <v>10712</v>
      </c>
      <c r="E170" s="38">
        <v>10712</v>
      </c>
      <c r="F170" s="38" t="s">
        <v>1022</v>
      </c>
      <c r="G170" s="38">
        <v>10712</v>
      </c>
      <c r="H170" s="5"/>
    </row>
    <row r="171" spans="1:8" ht="36" x14ac:dyDescent="0.25">
      <c r="A171" s="48"/>
      <c r="B171" s="48"/>
      <c r="C171" s="15" t="s">
        <v>140</v>
      </c>
      <c r="D171" s="38"/>
      <c r="E171" s="38"/>
      <c r="F171" s="38"/>
      <c r="G171" s="38"/>
    </row>
    <row r="172" spans="1:8" x14ac:dyDescent="0.25">
      <c r="A172" s="48"/>
      <c r="B172" s="48"/>
      <c r="C172" s="14" t="s">
        <v>30</v>
      </c>
      <c r="D172" s="38">
        <v>13982.1</v>
      </c>
      <c r="E172" s="38">
        <v>13982.1</v>
      </c>
      <c r="F172" s="38" t="s">
        <v>1022</v>
      </c>
      <c r="G172" s="38">
        <v>13982.1</v>
      </c>
      <c r="H172" s="5"/>
    </row>
    <row r="173" spans="1:8" ht="36" x14ac:dyDescent="0.25">
      <c r="A173" s="48"/>
      <c r="B173" s="48"/>
      <c r="C173" s="15" t="s">
        <v>141</v>
      </c>
      <c r="D173" s="38"/>
      <c r="E173" s="38"/>
      <c r="F173" s="38"/>
      <c r="G173" s="38"/>
    </row>
    <row r="174" spans="1:8" x14ac:dyDescent="0.25">
      <c r="A174" s="48"/>
      <c r="B174" s="48"/>
      <c r="C174" s="11" t="s">
        <v>56</v>
      </c>
      <c r="D174" s="49">
        <f>D176+D178+D180+D182+D188+D204+D196</f>
        <v>16214.6</v>
      </c>
      <c r="E174" s="49">
        <f>E176+E178+E180+E182+E188+E204+E196</f>
        <v>16214.46</v>
      </c>
      <c r="F174" s="49" t="s">
        <v>67</v>
      </c>
      <c r="G174" s="49">
        <f>G176+G178+G180+G182+G188+G204+G196</f>
        <v>16214.46</v>
      </c>
      <c r="H174" s="5"/>
    </row>
    <row r="175" spans="1:8" ht="36" x14ac:dyDescent="0.25">
      <c r="A175" s="48"/>
      <c r="B175" s="48"/>
      <c r="C175" s="11" t="s">
        <v>142</v>
      </c>
      <c r="D175" s="49"/>
      <c r="E175" s="49"/>
      <c r="F175" s="49"/>
      <c r="G175" s="49"/>
    </row>
    <row r="176" spans="1:8" x14ac:dyDescent="0.25">
      <c r="A176" s="48"/>
      <c r="B176" s="48"/>
      <c r="C176" s="14" t="s">
        <v>11</v>
      </c>
      <c r="D176" s="38">
        <v>15062.9</v>
      </c>
      <c r="E176" s="38">
        <v>15062.9</v>
      </c>
      <c r="F176" s="38" t="s">
        <v>67</v>
      </c>
      <c r="G176" s="38">
        <v>15062.9</v>
      </c>
      <c r="H176" s="5"/>
    </row>
    <row r="177" spans="1:8" ht="36" x14ac:dyDescent="0.25">
      <c r="A177" s="48"/>
      <c r="B177" s="48"/>
      <c r="C177" s="15" t="s">
        <v>143</v>
      </c>
      <c r="D177" s="38"/>
      <c r="E177" s="38"/>
      <c r="F177" s="38"/>
      <c r="G177" s="38"/>
    </row>
    <row r="178" spans="1:8" x14ac:dyDescent="0.25">
      <c r="A178" s="48"/>
      <c r="B178" s="48"/>
      <c r="C178" s="14" t="s">
        <v>26</v>
      </c>
      <c r="D178" s="38">
        <v>646.75</v>
      </c>
      <c r="E178" s="38">
        <v>646.75</v>
      </c>
      <c r="F178" s="38" t="s">
        <v>1029</v>
      </c>
      <c r="G178" s="38">
        <v>646.75</v>
      </c>
      <c r="H178" s="5"/>
    </row>
    <row r="179" spans="1:8" ht="36" x14ac:dyDescent="0.25">
      <c r="A179" s="48"/>
      <c r="B179" s="48"/>
      <c r="C179" s="15" t="s">
        <v>144</v>
      </c>
      <c r="D179" s="38"/>
      <c r="E179" s="38"/>
      <c r="F179" s="38"/>
      <c r="G179" s="38"/>
    </row>
    <row r="180" spans="1:8" x14ac:dyDescent="0.25">
      <c r="A180" s="48"/>
      <c r="B180" s="48"/>
      <c r="C180" s="14" t="s">
        <v>28</v>
      </c>
      <c r="D180" s="38">
        <v>0</v>
      </c>
      <c r="E180" s="38">
        <v>0</v>
      </c>
      <c r="F180" s="38" t="s">
        <v>74</v>
      </c>
      <c r="G180" s="38">
        <v>0</v>
      </c>
      <c r="H180" s="5"/>
    </row>
    <row r="181" spans="1:8" ht="48" x14ac:dyDescent="0.25">
      <c r="A181" s="48"/>
      <c r="B181" s="48"/>
      <c r="C181" s="15" t="s">
        <v>145</v>
      </c>
      <c r="D181" s="38"/>
      <c r="E181" s="38"/>
      <c r="F181" s="38"/>
      <c r="G181" s="38"/>
    </row>
    <row r="182" spans="1:8" x14ac:dyDescent="0.25">
      <c r="A182" s="48"/>
      <c r="B182" s="48"/>
      <c r="C182" s="14" t="s">
        <v>13</v>
      </c>
      <c r="D182" s="38">
        <f>D184+D186</f>
        <v>329.05</v>
      </c>
      <c r="E182" s="38">
        <f>E184+E186</f>
        <v>329.05</v>
      </c>
      <c r="F182" s="38" t="s">
        <v>1022</v>
      </c>
      <c r="G182" s="38">
        <f>G184+G186</f>
        <v>329.05</v>
      </c>
      <c r="H182" s="5"/>
    </row>
    <row r="183" spans="1:8" ht="36" x14ac:dyDescent="0.25">
      <c r="A183" s="48"/>
      <c r="B183" s="48"/>
      <c r="C183" s="15" t="s">
        <v>146</v>
      </c>
      <c r="D183" s="38"/>
      <c r="E183" s="38"/>
      <c r="F183" s="38"/>
      <c r="G183" s="38"/>
    </row>
    <row r="184" spans="1:8" x14ac:dyDescent="0.25">
      <c r="A184" s="48"/>
      <c r="B184" s="48"/>
      <c r="C184" s="16" t="s">
        <v>147</v>
      </c>
      <c r="D184" s="38">
        <v>289.05</v>
      </c>
      <c r="E184" s="38">
        <v>289.05</v>
      </c>
      <c r="F184" s="38" t="s">
        <v>1022</v>
      </c>
      <c r="G184" s="38">
        <v>289.05</v>
      </c>
      <c r="H184" s="5"/>
    </row>
    <row r="185" spans="1:8" ht="48" x14ac:dyDescent="0.25">
      <c r="A185" s="48"/>
      <c r="B185" s="48"/>
      <c r="C185" s="15" t="s">
        <v>148</v>
      </c>
      <c r="D185" s="38"/>
      <c r="E185" s="38"/>
      <c r="F185" s="38"/>
      <c r="G185" s="38"/>
    </row>
    <row r="186" spans="1:8" x14ac:dyDescent="0.25">
      <c r="A186" s="48"/>
      <c r="B186" s="48"/>
      <c r="C186" s="16" t="s">
        <v>149</v>
      </c>
      <c r="D186" s="38">
        <v>40</v>
      </c>
      <c r="E186" s="38">
        <v>40</v>
      </c>
      <c r="F186" s="38" t="s">
        <v>67</v>
      </c>
      <c r="G186" s="38">
        <v>40</v>
      </c>
      <c r="H186" s="5"/>
    </row>
    <row r="187" spans="1:8" ht="24" x14ac:dyDescent="0.25">
      <c r="A187" s="48"/>
      <c r="B187" s="48"/>
      <c r="C187" s="15" t="s">
        <v>150</v>
      </c>
      <c r="D187" s="38"/>
      <c r="E187" s="38"/>
      <c r="F187" s="38"/>
      <c r="G187" s="38"/>
    </row>
    <row r="188" spans="1:8" x14ac:dyDescent="0.25">
      <c r="A188" s="48"/>
      <c r="B188" s="48"/>
      <c r="C188" s="14" t="s">
        <v>21</v>
      </c>
      <c r="D188" s="38">
        <f>D190+D192+D194</f>
        <v>151.69999999999999</v>
      </c>
      <c r="E188" s="38">
        <f>E190+E192+E194</f>
        <v>151.6</v>
      </c>
      <c r="F188" s="38" t="s">
        <v>151</v>
      </c>
      <c r="G188" s="38">
        <f>G190+G192+G194</f>
        <v>151.6</v>
      </c>
      <c r="H188" s="5"/>
    </row>
    <row r="189" spans="1:8" ht="36" x14ac:dyDescent="0.25">
      <c r="A189" s="48"/>
      <c r="B189" s="48"/>
      <c r="C189" s="15" t="s">
        <v>152</v>
      </c>
      <c r="D189" s="38"/>
      <c r="E189" s="38"/>
      <c r="F189" s="38"/>
      <c r="G189" s="38"/>
    </row>
    <row r="190" spans="1:8" x14ac:dyDescent="0.25">
      <c r="A190" s="48"/>
      <c r="B190" s="48"/>
      <c r="C190" s="16" t="s">
        <v>153</v>
      </c>
      <c r="D190" s="38">
        <v>0</v>
      </c>
      <c r="E190" s="38">
        <v>0</v>
      </c>
      <c r="F190" s="38" t="s">
        <v>70</v>
      </c>
      <c r="G190" s="38">
        <v>0</v>
      </c>
      <c r="H190" s="5"/>
    </row>
    <row r="191" spans="1:8" ht="36" x14ac:dyDescent="0.25">
      <c r="A191" s="48"/>
      <c r="B191" s="48"/>
      <c r="C191" s="15" t="s">
        <v>154</v>
      </c>
      <c r="D191" s="38"/>
      <c r="E191" s="38"/>
      <c r="F191" s="38"/>
      <c r="G191" s="38"/>
    </row>
    <row r="192" spans="1:8" x14ac:dyDescent="0.25">
      <c r="A192" s="48"/>
      <c r="B192" s="48"/>
      <c r="C192" s="16" t="s">
        <v>155</v>
      </c>
      <c r="D192" s="38">
        <v>95.1</v>
      </c>
      <c r="E192" s="38">
        <v>95</v>
      </c>
      <c r="F192" s="38" t="s">
        <v>67</v>
      </c>
      <c r="G192" s="38">
        <v>95</v>
      </c>
      <c r="H192" s="5"/>
    </row>
    <row r="193" spans="1:8" ht="24" x14ac:dyDescent="0.25">
      <c r="A193" s="48"/>
      <c r="B193" s="48"/>
      <c r="C193" s="15" t="s">
        <v>157</v>
      </c>
      <c r="D193" s="38"/>
      <c r="E193" s="38"/>
      <c r="F193" s="38"/>
      <c r="G193" s="38"/>
    </row>
    <row r="194" spans="1:8" x14ac:dyDescent="0.25">
      <c r="A194" s="48"/>
      <c r="B194" s="48"/>
      <c r="C194" s="16" t="s">
        <v>158</v>
      </c>
      <c r="D194" s="38">
        <v>56.6</v>
      </c>
      <c r="E194" s="38">
        <v>56.6</v>
      </c>
      <c r="F194" s="38" t="s">
        <v>67</v>
      </c>
      <c r="G194" s="38">
        <v>56.6</v>
      </c>
      <c r="H194" s="5"/>
    </row>
    <row r="195" spans="1:8" ht="24" x14ac:dyDescent="0.25">
      <c r="A195" s="48"/>
      <c r="B195" s="48"/>
      <c r="C195" s="15" t="s">
        <v>159</v>
      </c>
      <c r="D195" s="38"/>
      <c r="E195" s="38"/>
      <c r="F195" s="38"/>
      <c r="G195" s="38"/>
    </row>
    <row r="196" spans="1:8" x14ac:dyDescent="0.25">
      <c r="A196" s="48"/>
      <c r="B196" s="48"/>
      <c r="C196" s="14" t="s">
        <v>160</v>
      </c>
      <c r="D196" s="38">
        <f>D198+D200+D202</f>
        <v>24.2</v>
      </c>
      <c r="E196" s="38">
        <f>E198+E200+E202</f>
        <v>24.16</v>
      </c>
      <c r="F196" s="38" t="s">
        <v>67</v>
      </c>
      <c r="G196" s="38">
        <f>G198+G200+G202</f>
        <v>24.16</v>
      </c>
      <c r="H196" s="5"/>
    </row>
    <row r="197" spans="1:8" ht="36" x14ac:dyDescent="0.25">
      <c r="A197" s="48"/>
      <c r="B197" s="48"/>
      <c r="C197" s="15" t="s">
        <v>161</v>
      </c>
      <c r="D197" s="38"/>
      <c r="E197" s="38"/>
      <c r="F197" s="38"/>
      <c r="G197" s="38"/>
    </row>
    <row r="198" spans="1:8" x14ac:dyDescent="0.25">
      <c r="A198" s="48"/>
      <c r="B198" s="48"/>
      <c r="C198" s="16" t="s">
        <v>162</v>
      </c>
      <c r="D198" s="38">
        <v>0</v>
      </c>
      <c r="E198" s="38">
        <v>0</v>
      </c>
      <c r="F198" s="38" t="s">
        <v>1030</v>
      </c>
      <c r="G198" s="38">
        <v>0</v>
      </c>
      <c r="H198" s="5"/>
    </row>
    <row r="199" spans="1:8" ht="48" x14ac:dyDescent="0.25">
      <c r="A199" s="48"/>
      <c r="B199" s="48"/>
      <c r="C199" s="15" t="s">
        <v>163</v>
      </c>
      <c r="D199" s="38"/>
      <c r="E199" s="38"/>
      <c r="F199" s="38"/>
      <c r="G199" s="38"/>
    </row>
    <row r="200" spans="1:8" x14ac:dyDescent="0.25">
      <c r="A200" s="48"/>
      <c r="B200" s="48"/>
      <c r="C200" s="16" t="s">
        <v>164</v>
      </c>
      <c r="D200" s="38">
        <v>24.2</v>
      </c>
      <c r="E200" s="38">
        <v>24.16</v>
      </c>
      <c r="F200" s="38" t="s">
        <v>67</v>
      </c>
      <c r="G200" s="38">
        <v>24.16</v>
      </c>
      <c r="H200" s="5"/>
    </row>
    <row r="201" spans="1:8" ht="36" x14ac:dyDescent="0.25">
      <c r="A201" s="48"/>
      <c r="B201" s="48"/>
      <c r="C201" s="15" t="s">
        <v>165</v>
      </c>
      <c r="D201" s="38"/>
      <c r="E201" s="38"/>
      <c r="F201" s="38"/>
      <c r="G201" s="38"/>
    </row>
    <row r="202" spans="1:8" x14ac:dyDescent="0.25">
      <c r="A202" s="48"/>
      <c r="B202" s="48"/>
      <c r="C202" s="16" t="s">
        <v>166</v>
      </c>
      <c r="D202" s="38">
        <v>0</v>
      </c>
      <c r="E202" s="38">
        <v>0</v>
      </c>
      <c r="F202" s="38" t="s">
        <v>1030</v>
      </c>
      <c r="G202" s="38">
        <v>0</v>
      </c>
      <c r="H202" s="5"/>
    </row>
    <row r="203" spans="1:8" ht="72" x14ac:dyDescent="0.25">
      <c r="A203" s="48"/>
      <c r="B203" s="48"/>
      <c r="C203" s="15" t="s">
        <v>167</v>
      </c>
      <c r="D203" s="38"/>
      <c r="E203" s="38"/>
      <c r="F203" s="38"/>
      <c r="G203" s="38"/>
    </row>
    <row r="204" spans="1:8" x14ac:dyDescent="0.25">
      <c r="A204" s="48"/>
      <c r="B204" s="48"/>
      <c r="C204" s="14" t="s">
        <v>168</v>
      </c>
      <c r="D204" s="38">
        <f>D206</f>
        <v>0</v>
      </c>
      <c r="E204" s="38">
        <f>E206</f>
        <v>0</v>
      </c>
      <c r="F204" s="38" t="s">
        <v>1030</v>
      </c>
      <c r="G204" s="38">
        <f>G206</f>
        <v>0</v>
      </c>
      <c r="H204" s="5"/>
    </row>
    <row r="205" spans="1:8" ht="36" x14ac:dyDescent="0.25">
      <c r="A205" s="48"/>
      <c r="B205" s="48"/>
      <c r="C205" s="15" t="s">
        <v>169</v>
      </c>
      <c r="D205" s="38"/>
      <c r="E205" s="38"/>
      <c r="F205" s="38"/>
      <c r="G205" s="38"/>
    </row>
    <row r="206" spans="1:8" x14ac:dyDescent="0.25">
      <c r="A206" s="48"/>
      <c r="B206" s="48"/>
      <c r="C206" s="16" t="s">
        <v>170</v>
      </c>
      <c r="D206" s="38">
        <v>0</v>
      </c>
      <c r="E206" s="38">
        <v>0</v>
      </c>
      <c r="F206" s="38" t="s">
        <v>1030</v>
      </c>
      <c r="G206" s="38">
        <v>0</v>
      </c>
      <c r="H206" s="5"/>
    </row>
    <row r="207" spans="1:8" ht="48" x14ac:dyDescent="0.25">
      <c r="A207" s="48"/>
      <c r="B207" s="48"/>
      <c r="C207" s="15" t="s">
        <v>171</v>
      </c>
      <c r="D207" s="38"/>
      <c r="E207" s="38"/>
      <c r="F207" s="38"/>
      <c r="G207" s="38"/>
    </row>
    <row r="208" spans="1:8" x14ac:dyDescent="0.25">
      <c r="A208" s="48"/>
      <c r="B208" s="48"/>
      <c r="C208" s="11" t="s">
        <v>172</v>
      </c>
      <c r="D208" s="49">
        <f>D210+D212+D214+D216</f>
        <v>3345.3</v>
      </c>
      <c r="E208" s="49">
        <f>E210+E212+E214+E216</f>
        <v>3345.1</v>
      </c>
      <c r="F208" s="49" t="s">
        <v>1031</v>
      </c>
      <c r="G208" s="49">
        <f>G210+G212+G214+G216</f>
        <v>3345.1</v>
      </c>
      <c r="H208" s="5"/>
    </row>
    <row r="209" spans="1:8" ht="24" x14ac:dyDescent="0.25">
      <c r="A209" s="48"/>
      <c r="B209" s="48"/>
      <c r="C209" s="11" t="s">
        <v>173</v>
      </c>
      <c r="D209" s="49"/>
      <c r="E209" s="49"/>
      <c r="F209" s="49"/>
      <c r="G209" s="49"/>
    </row>
    <row r="210" spans="1:8" x14ac:dyDescent="0.25">
      <c r="A210" s="48"/>
      <c r="B210" s="48"/>
      <c r="C210" s="14" t="s">
        <v>11</v>
      </c>
      <c r="D210" s="38">
        <v>3309.3</v>
      </c>
      <c r="E210" s="38">
        <v>3309.1</v>
      </c>
      <c r="F210" s="38" t="s">
        <v>1022</v>
      </c>
      <c r="G210" s="38">
        <v>3309.1</v>
      </c>
      <c r="H210" s="5"/>
    </row>
    <row r="211" spans="1:8" ht="36" x14ac:dyDescent="0.25">
      <c r="A211" s="48"/>
      <c r="B211" s="48"/>
      <c r="C211" s="15" t="s">
        <v>174</v>
      </c>
      <c r="D211" s="38"/>
      <c r="E211" s="38"/>
      <c r="F211" s="38"/>
      <c r="G211" s="38"/>
    </row>
    <row r="212" spans="1:8" x14ac:dyDescent="0.25">
      <c r="A212" s="48"/>
      <c r="B212" s="48"/>
      <c r="C212" s="14" t="s">
        <v>26</v>
      </c>
      <c r="D212" s="38">
        <v>36</v>
      </c>
      <c r="E212" s="38">
        <v>36</v>
      </c>
      <c r="F212" s="38" t="s">
        <v>67</v>
      </c>
      <c r="G212" s="38">
        <v>36</v>
      </c>
      <c r="H212" s="5"/>
    </row>
    <row r="213" spans="1:8" ht="24" x14ac:dyDescent="0.25">
      <c r="A213" s="48"/>
      <c r="B213" s="48"/>
      <c r="C213" s="15" t="s">
        <v>175</v>
      </c>
      <c r="D213" s="38"/>
      <c r="E213" s="38"/>
      <c r="F213" s="38"/>
      <c r="G213" s="38"/>
    </row>
    <row r="214" spans="1:8" x14ac:dyDescent="0.25">
      <c r="A214" s="48"/>
      <c r="B214" s="48"/>
      <c r="C214" s="14" t="s">
        <v>28</v>
      </c>
      <c r="D214" s="38">
        <v>0</v>
      </c>
      <c r="E214" s="38">
        <v>0</v>
      </c>
      <c r="F214" s="38" t="s">
        <v>74</v>
      </c>
      <c r="G214" s="38">
        <v>0</v>
      </c>
      <c r="H214" s="5"/>
    </row>
    <row r="215" spans="1:8" ht="36" x14ac:dyDescent="0.25">
      <c r="A215" s="48"/>
      <c r="B215" s="48"/>
      <c r="C215" s="15" t="s">
        <v>176</v>
      </c>
      <c r="D215" s="38"/>
      <c r="E215" s="38"/>
      <c r="F215" s="38"/>
      <c r="G215" s="38"/>
    </row>
    <row r="216" spans="1:8" x14ac:dyDescent="0.25">
      <c r="A216" s="48"/>
      <c r="B216" s="48"/>
      <c r="C216" s="14" t="s">
        <v>30</v>
      </c>
      <c r="D216" s="38">
        <v>0</v>
      </c>
      <c r="E216" s="38">
        <v>0</v>
      </c>
      <c r="F216" s="38" t="s">
        <v>74</v>
      </c>
      <c r="G216" s="38">
        <v>0</v>
      </c>
      <c r="H216" s="5"/>
    </row>
    <row r="217" spans="1:8" ht="36" x14ac:dyDescent="0.25">
      <c r="A217" s="48"/>
      <c r="B217" s="48"/>
      <c r="C217" s="15" t="s">
        <v>177</v>
      </c>
      <c r="D217" s="38"/>
      <c r="E217" s="38"/>
      <c r="F217" s="38"/>
      <c r="G217" s="38"/>
    </row>
    <row r="218" spans="1:8" x14ac:dyDescent="0.25">
      <c r="A218" s="48"/>
      <c r="B218" s="48"/>
      <c r="C218" s="11" t="s">
        <v>178</v>
      </c>
      <c r="D218" s="49">
        <f>D220</f>
        <v>41617.5</v>
      </c>
      <c r="E218" s="49">
        <f>E220</f>
        <v>41617.5</v>
      </c>
      <c r="F218" s="49" t="s">
        <v>67</v>
      </c>
      <c r="G218" s="49">
        <f>G220</f>
        <v>41617.5</v>
      </c>
      <c r="H218" s="5"/>
    </row>
    <row r="219" spans="1:8" ht="24" x14ac:dyDescent="0.25">
      <c r="A219" s="48"/>
      <c r="B219" s="48"/>
      <c r="C219" s="11" t="s">
        <v>179</v>
      </c>
      <c r="D219" s="49"/>
      <c r="E219" s="49"/>
      <c r="F219" s="49"/>
      <c r="G219" s="49"/>
    </row>
    <row r="220" spans="1:8" x14ac:dyDescent="0.25">
      <c r="A220" s="48"/>
      <c r="B220" s="48"/>
      <c r="C220" s="15" t="s">
        <v>11</v>
      </c>
      <c r="D220" s="38">
        <f>D222+D224</f>
        <v>41617.5</v>
      </c>
      <c r="E220" s="38">
        <f>E222+E224</f>
        <v>41617.5</v>
      </c>
      <c r="F220" s="38" t="s">
        <v>67</v>
      </c>
      <c r="G220" s="38">
        <f>G222+G224</f>
        <v>41617.5</v>
      </c>
      <c r="H220" s="5"/>
    </row>
    <row r="221" spans="1:8" ht="36" x14ac:dyDescent="0.25">
      <c r="A221" s="48"/>
      <c r="B221" s="48"/>
      <c r="C221" s="15" t="s">
        <v>180</v>
      </c>
      <c r="D221" s="38"/>
      <c r="E221" s="38"/>
      <c r="F221" s="38"/>
      <c r="G221" s="38"/>
    </row>
    <row r="222" spans="1:8" x14ac:dyDescent="0.25">
      <c r="A222" s="48"/>
      <c r="B222" s="48"/>
      <c r="C222" s="16" t="s">
        <v>181</v>
      </c>
      <c r="D222" s="38">
        <v>40256.1</v>
      </c>
      <c r="E222" s="38">
        <v>40256.1</v>
      </c>
      <c r="F222" s="38" t="s">
        <v>67</v>
      </c>
      <c r="G222" s="38">
        <v>40256.1</v>
      </c>
      <c r="H222" s="5"/>
    </row>
    <row r="223" spans="1:8" ht="60" x14ac:dyDescent="0.25">
      <c r="A223" s="48"/>
      <c r="B223" s="48"/>
      <c r="C223" s="15" t="s">
        <v>182</v>
      </c>
      <c r="D223" s="38"/>
      <c r="E223" s="38"/>
      <c r="F223" s="38"/>
      <c r="G223" s="38"/>
    </row>
    <row r="224" spans="1:8" x14ac:dyDescent="0.25">
      <c r="A224" s="48"/>
      <c r="B224" s="48"/>
      <c r="C224" s="16" t="s">
        <v>183</v>
      </c>
      <c r="D224" s="38">
        <v>1361.4</v>
      </c>
      <c r="E224" s="38">
        <v>1361.4</v>
      </c>
      <c r="F224" s="38" t="s">
        <v>67</v>
      </c>
      <c r="G224" s="38">
        <v>1361.4</v>
      </c>
      <c r="H224" s="5"/>
    </row>
    <row r="225" spans="1:8" ht="48" x14ac:dyDescent="0.25">
      <c r="A225" s="48"/>
      <c r="B225" s="48"/>
      <c r="C225" s="15" t="s">
        <v>184</v>
      </c>
      <c r="D225" s="38"/>
      <c r="E225" s="38"/>
      <c r="F225" s="38"/>
      <c r="G225" s="38"/>
    </row>
    <row r="226" spans="1:8" x14ac:dyDescent="0.25">
      <c r="A226" s="48"/>
      <c r="B226" s="48"/>
      <c r="C226" s="11" t="s">
        <v>185</v>
      </c>
      <c r="D226" s="49">
        <f>D228+D230+D232+D234+D236</f>
        <v>10010.200000000001</v>
      </c>
      <c r="E226" s="49">
        <f>E228+E230+E232+E234+E236</f>
        <v>10010.200000000001</v>
      </c>
      <c r="F226" s="49" t="s">
        <v>1022</v>
      </c>
      <c r="G226" s="49">
        <f>G228+G230+G232+G234+G236</f>
        <v>10010.200000000001</v>
      </c>
      <c r="H226" s="5"/>
    </row>
    <row r="227" spans="1:8" ht="36" x14ac:dyDescent="0.25">
      <c r="A227" s="48"/>
      <c r="B227" s="48"/>
      <c r="C227" s="11" t="s">
        <v>186</v>
      </c>
      <c r="D227" s="49"/>
      <c r="E227" s="49"/>
      <c r="F227" s="49"/>
      <c r="G227" s="49"/>
    </row>
    <row r="228" spans="1:8" x14ac:dyDescent="0.25">
      <c r="A228" s="48"/>
      <c r="B228" s="48"/>
      <c r="C228" s="14" t="s">
        <v>11</v>
      </c>
      <c r="D228" s="38">
        <v>4584.1000000000004</v>
      </c>
      <c r="E228" s="38">
        <v>4584.1000000000004</v>
      </c>
      <c r="F228" s="38" t="s">
        <v>67</v>
      </c>
      <c r="G228" s="38">
        <v>4584.1000000000004</v>
      </c>
      <c r="H228" s="5"/>
    </row>
    <row r="229" spans="1:8" ht="24" x14ac:dyDescent="0.25">
      <c r="A229" s="48"/>
      <c r="B229" s="48"/>
      <c r="C229" s="15" t="s">
        <v>187</v>
      </c>
      <c r="D229" s="38"/>
      <c r="E229" s="38"/>
      <c r="F229" s="38"/>
      <c r="G229" s="38"/>
    </row>
    <row r="230" spans="1:8" x14ac:dyDescent="0.25">
      <c r="A230" s="48"/>
      <c r="B230" s="48"/>
      <c r="C230" s="14" t="s">
        <v>26</v>
      </c>
      <c r="D230" s="38">
        <v>1321.2</v>
      </c>
      <c r="E230" s="38">
        <v>1321.2</v>
      </c>
      <c r="F230" s="38" t="s">
        <v>67</v>
      </c>
      <c r="G230" s="38">
        <v>1321.2</v>
      </c>
      <c r="H230" s="5"/>
    </row>
    <row r="231" spans="1:8" ht="24" x14ac:dyDescent="0.25">
      <c r="A231" s="48"/>
      <c r="B231" s="48"/>
      <c r="C231" s="15" t="s">
        <v>188</v>
      </c>
      <c r="D231" s="38"/>
      <c r="E231" s="38"/>
      <c r="F231" s="38"/>
      <c r="G231" s="38"/>
    </row>
    <row r="232" spans="1:8" x14ac:dyDescent="0.25">
      <c r="A232" s="48"/>
      <c r="B232" s="48"/>
      <c r="C232" s="14" t="s">
        <v>28</v>
      </c>
      <c r="D232" s="38">
        <v>334.8</v>
      </c>
      <c r="E232" s="38">
        <v>334.8</v>
      </c>
      <c r="F232" s="38" t="s">
        <v>1022</v>
      </c>
      <c r="G232" s="38">
        <v>334.8</v>
      </c>
      <c r="H232" s="5"/>
    </row>
    <row r="233" spans="1:8" ht="24" x14ac:dyDescent="0.25">
      <c r="A233" s="48"/>
      <c r="B233" s="48"/>
      <c r="C233" s="15" t="s">
        <v>189</v>
      </c>
      <c r="D233" s="38"/>
      <c r="E233" s="38"/>
      <c r="F233" s="38"/>
      <c r="G233" s="38"/>
    </row>
    <row r="234" spans="1:8" x14ac:dyDescent="0.25">
      <c r="A234" s="48"/>
      <c r="B234" s="48"/>
      <c r="C234" s="14" t="s">
        <v>30</v>
      </c>
      <c r="D234" s="38">
        <v>1303.5999999999999</v>
      </c>
      <c r="E234" s="38">
        <v>1303.5999999999999</v>
      </c>
      <c r="F234" s="38" t="s">
        <v>67</v>
      </c>
      <c r="G234" s="38">
        <v>1303.5999999999999</v>
      </c>
      <c r="H234" s="5"/>
    </row>
    <row r="235" spans="1:8" ht="24" x14ac:dyDescent="0.25">
      <c r="A235" s="48"/>
      <c r="B235" s="48"/>
      <c r="C235" s="15" t="s">
        <v>190</v>
      </c>
      <c r="D235" s="38"/>
      <c r="E235" s="38"/>
      <c r="F235" s="38"/>
      <c r="G235" s="38"/>
    </row>
    <row r="236" spans="1:8" x14ac:dyDescent="0.25">
      <c r="A236" s="48"/>
      <c r="B236" s="48"/>
      <c r="C236" s="14" t="s">
        <v>32</v>
      </c>
      <c r="D236" s="38">
        <v>2466.5</v>
      </c>
      <c r="E236" s="38">
        <v>2466.5</v>
      </c>
      <c r="F236" s="38" t="s">
        <v>67</v>
      </c>
      <c r="G236" s="38">
        <v>2466.5</v>
      </c>
      <c r="H236" s="5"/>
    </row>
    <row r="237" spans="1:8" ht="36" x14ac:dyDescent="0.25">
      <c r="A237" s="48"/>
      <c r="B237" s="48"/>
      <c r="C237" s="15" t="s">
        <v>191</v>
      </c>
      <c r="D237" s="38"/>
      <c r="E237" s="38"/>
      <c r="F237" s="38"/>
      <c r="G237" s="38"/>
    </row>
    <row r="238" spans="1:8" x14ac:dyDescent="0.25">
      <c r="A238" s="48"/>
      <c r="B238" s="48"/>
      <c r="C238" s="17" t="s">
        <v>64</v>
      </c>
      <c r="D238" s="18">
        <f>D82+D134+D160+D174+D208+D218+D226</f>
        <v>198813.66</v>
      </c>
      <c r="E238" s="18">
        <f>E82+E134+E160+E174+E208+E218+E226</f>
        <v>198201.31000000003</v>
      </c>
      <c r="F238" s="12" t="s">
        <v>1049</v>
      </c>
      <c r="G238" s="18">
        <f>G82+G134+G160+G174+G208+G218+G226</f>
        <v>198201.31000000003</v>
      </c>
    </row>
    <row r="239" spans="1:8" x14ac:dyDescent="0.25">
      <c r="A239" s="48">
        <v>3</v>
      </c>
      <c r="B239" s="50" t="s">
        <v>192</v>
      </c>
      <c r="C239" s="22" t="s">
        <v>9</v>
      </c>
      <c r="D239" s="51">
        <f>D241+D255+D271+D263</f>
        <v>897324.7799999998</v>
      </c>
      <c r="E239" s="51">
        <f>E241+E255+E271+E263</f>
        <v>874204.2</v>
      </c>
      <c r="F239" s="51" t="s">
        <v>1048</v>
      </c>
      <c r="G239" s="51">
        <f>G241+G255+G271+G263</f>
        <v>874204.2</v>
      </c>
      <c r="H239" s="6"/>
    </row>
    <row r="240" spans="1:8" x14ac:dyDescent="0.25">
      <c r="A240" s="48"/>
      <c r="B240" s="50"/>
      <c r="C240" s="22" t="s">
        <v>193</v>
      </c>
      <c r="D240" s="51"/>
      <c r="E240" s="51"/>
      <c r="F240" s="51"/>
      <c r="G240" s="51"/>
    </row>
    <row r="241" spans="1:8" x14ac:dyDescent="0.25">
      <c r="A241" s="48"/>
      <c r="B241" s="50"/>
      <c r="C241" s="20" t="s">
        <v>11</v>
      </c>
      <c r="D241" s="37">
        <f>D243+D245+D247+D249+D251+D253</f>
        <v>139975.5</v>
      </c>
      <c r="E241" s="37">
        <f>E243+E245+E247+E249+E251+E253</f>
        <v>138642</v>
      </c>
      <c r="F241" s="37" t="s">
        <v>67</v>
      </c>
      <c r="G241" s="37">
        <f>G243+G245+G247+G249+G251+G253</f>
        <v>138642</v>
      </c>
      <c r="H241" s="6"/>
    </row>
    <row r="242" spans="1:8" ht="48" x14ac:dyDescent="0.25">
      <c r="A242" s="48"/>
      <c r="B242" s="50"/>
      <c r="C242" s="19" t="s">
        <v>195</v>
      </c>
      <c r="D242" s="37"/>
      <c r="E242" s="37"/>
      <c r="F242" s="37"/>
      <c r="G242" s="37"/>
    </row>
    <row r="243" spans="1:8" x14ac:dyDescent="0.25">
      <c r="A243" s="48"/>
      <c r="B243" s="50"/>
      <c r="C243" s="21" t="s">
        <v>181</v>
      </c>
      <c r="D243" s="37">
        <v>0</v>
      </c>
      <c r="E243" s="37">
        <v>0</v>
      </c>
      <c r="F243" s="37" t="s">
        <v>194</v>
      </c>
      <c r="G243" s="37">
        <v>0</v>
      </c>
      <c r="H243" s="6"/>
    </row>
    <row r="244" spans="1:8" ht="24" x14ac:dyDescent="0.25">
      <c r="A244" s="48"/>
      <c r="B244" s="50"/>
      <c r="C244" s="19" t="s">
        <v>196</v>
      </c>
      <c r="D244" s="37"/>
      <c r="E244" s="37"/>
      <c r="F244" s="37"/>
      <c r="G244" s="37"/>
    </row>
    <row r="245" spans="1:8" x14ac:dyDescent="0.25">
      <c r="A245" s="48"/>
      <c r="B245" s="50"/>
      <c r="C245" s="21" t="s">
        <v>183</v>
      </c>
      <c r="D245" s="37">
        <v>0</v>
      </c>
      <c r="E245" s="37">
        <v>0</v>
      </c>
      <c r="F245" s="37" t="s">
        <v>194</v>
      </c>
      <c r="G245" s="37">
        <v>0</v>
      </c>
      <c r="H245" s="6"/>
    </row>
    <row r="246" spans="1:8" ht="24" x14ac:dyDescent="0.25">
      <c r="A246" s="48"/>
      <c r="B246" s="50"/>
      <c r="C246" s="19" t="s">
        <v>197</v>
      </c>
      <c r="D246" s="37"/>
      <c r="E246" s="37"/>
      <c r="F246" s="37"/>
      <c r="G246" s="37"/>
    </row>
    <row r="247" spans="1:8" x14ac:dyDescent="0.25">
      <c r="A247" s="48"/>
      <c r="B247" s="50"/>
      <c r="C247" s="21" t="s">
        <v>198</v>
      </c>
      <c r="D247" s="37">
        <v>135933.5</v>
      </c>
      <c r="E247" s="37">
        <v>134600</v>
      </c>
      <c r="F247" s="37" t="s">
        <v>194</v>
      </c>
      <c r="G247" s="37">
        <v>134600</v>
      </c>
      <c r="H247" s="6"/>
    </row>
    <row r="248" spans="1:8" ht="24" x14ac:dyDescent="0.25">
      <c r="A248" s="48"/>
      <c r="B248" s="50"/>
      <c r="C248" s="19" t="s">
        <v>199</v>
      </c>
      <c r="D248" s="37"/>
      <c r="E248" s="37"/>
      <c r="F248" s="37"/>
      <c r="G248" s="37"/>
    </row>
    <row r="249" spans="1:8" x14ac:dyDescent="0.25">
      <c r="A249" s="48"/>
      <c r="B249" s="50"/>
      <c r="C249" s="21" t="s">
        <v>200</v>
      </c>
      <c r="D249" s="37">
        <v>0</v>
      </c>
      <c r="E249" s="37">
        <v>0</v>
      </c>
      <c r="F249" s="37" t="s">
        <v>194</v>
      </c>
      <c r="G249" s="37">
        <v>0</v>
      </c>
      <c r="H249" s="6"/>
    </row>
    <row r="250" spans="1:8" ht="24" x14ac:dyDescent="0.25">
      <c r="A250" s="48"/>
      <c r="B250" s="50"/>
      <c r="C250" s="19" t="s">
        <v>201</v>
      </c>
      <c r="D250" s="37"/>
      <c r="E250" s="37"/>
      <c r="F250" s="37"/>
      <c r="G250" s="37"/>
    </row>
    <row r="251" spans="1:8" x14ac:dyDescent="0.25">
      <c r="A251" s="48"/>
      <c r="B251" s="50"/>
      <c r="C251" s="21" t="s">
        <v>507</v>
      </c>
      <c r="D251" s="37">
        <v>0</v>
      </c>
      <c r="E251" s="37">
        <v>0</v>
      </c>
      <c r="F251" s="37" t="s">
        <v>194</v>
      </c>
      <c r="G251" s="37">
        <v>0</v>
      </c>
    </row>
    <row r="252" spans="1:8" ht="24" x14ac:dyDescent="0.25">
      <c r="A252" s="48"/>
      <c r="B252" s="50"/>
      <c r="C252" s="19" t="s">
        <v>1032</v>
      </c>
      <c r="D252" s="37"/>
      <c r="E252" s="37"/>
      <c r="F252" s="37"/>
      <c r="G252" s="37"/>
    </row>
    <row r="253" spans="1:8" ht="12" customHeight="1" x14ac:dyDescent="0.25">
      <c r="A253" s="48"/>
      <c r="B253" s="50"/>
      <c r="C253" s="21" t="s">
        <v>509</v>
      </c>
      <c r="D253" s="37">
        <v>4042</v>
      </c>
      <c r="E253" s="37">
        <v>4042</v>
      </c>
      <c r="F253" s="37" t="s">
        <v>67</v>
      </c>
      <c r="G253" s="37">
        <v>4042</v>
      </c>
      <c r="H253" s="6"/>
    </row>
    <row r="254" spans="1:8" ht="48" x14ac:dyDescent="0.25">
      <c r="A254" s="48"/>
      <c r="B254" s="50"/>
      <c r="C254" s="19" t="s">
        <v>1033</v>
      </c>
      <c r="D254" s="37"/>
      <c r="E254" s="37"/>
      <c r="F254" s="37"/>
      <c r="G254" s="37"/>
    </row>
    <row r="255" spans="1:8" x14ac:dyDescent="0.25">
      <c r="A255" s="48"/>
      <c r="B255" s="50"/>
      <c r="C255" s="20" t="s">
        <v>26</v>
      </c>
      <c r="D255" s="37">
        <f>D257+D259+D261</f>
        <v>29673</v>
      </c>
      <c r="E255" s="37">
        <f>E257+E259+E261</f>
        <v>28792.2</v>
      </c>
      <c r="F255" s="37" t="s">
        <v>1024</v>
      </c>
      <c r="G255" s="37">
        <f>G257+G259+G261</f>
        <v>28792.2</v>
      </c>
      <c r="H255" s="6"/>
    </row>
    <row r="256" spans="1:8" ht="24" x14ac:dyDescent="0.25">
      <c r="A256" s="48"/>
      <c r="B256" s="50"/>
      <c r="C256" s="19" t="s">
        <v>202</v>
      </c>
      <c r="D256" s="37"/>
      <c r="E256" s="37"/>
      <c r="F256" s="37"/>
      <c r="G256" s="37"/>
    </row>
    <row r="257" spans="1:8" x14ac:dyDescent="0.25">
      <c r="A257" s="48"/>
      <c r="B257" s="50"/>
      <c r="C257" s="21" t="s">
        <v>203</v>
      </c>
      <c r="D257" s="37">
        <v>15453</v>
      </c>
      <c r="E257" s="37">
        <v>14572.2</v>
      </c>
      <c r="F257" s="37" t="s">
        <v>67</v>
      </c>
      <c r="G257" s="37">
        <v>14572.2</v>
      </c>
      <c r="H257" s="6"/>
    </row>
    <row r="258" spans="1:8" ht="108" x14ac:dyDescent="0.25">
      <c r="A258" s="48"/>
      <c r="B258" s="50"/>
      <c r="C258" s="19" t="s">
        <v>204</v>
      </c>
      <c r="D258" s="37"/>
      <c r="E258" s="37"/>
      <c r="F258" s="37"/>
      <c r="G258" s="37"/>
    </row>
    <row r="259" spans="1:8" x14ac:dyDescent="0.25">
      <c r="A259" s="48"/>
      <c r="B259" s="50"/>
      <c r="C259" s="21" t="s">
        <v>205</v>
      </c>
      <c r="D259" s="37">
        <v>14220</v>
      </c>
      <c r="E259" s="37">
        <v>14220</v>
      </c>
      <c r="F259" s="37" t="s">
        <v>1034</v>
      </c>
      <c r="G259" s="37">
        <v>14220</v>
      </c>
      <c r="H259" s="6"/>
    </row>
    <row r="260" spans="1:8" ht="72" x14ac:dyDescent="0.25">
      <c r="A260" s="48"/>
      <c r="B260" s="50"/>
      <c r="C260" s="19" t="s">
        <v>206</v>
      </c>
      <c r="D260" s="37"/>
      <c r="E260" s="37"/>
      <c r="F260" s="37"/>
      <c r="G260" s="37"/>
    </row>
    <row r="261" spans="1:8" x14ac:dyDescent="0.25">
      <c r="A261" s="48"/>
      <c r="B261" s="50"/>
      <c r="C261" s="21" t="s">
        <v>207</v>
      </c>
      <c r="D261" s="37">
        <v>0</v>
      </c>
      <c r="E261" s="37">
        <v>0</v>
      </c>
      <c r="F261" s="37" t="s">
        <v>194</v>
      </c>
      <c r="G261" s="37">
        <v>0</v>
      </c>
      <c r="H261" s="6"/>
    </row>
    <row r="262" spans="1:8" ht="60" x14ac:dyDescent="0.25">
      <c r="A262" s="48"/>
      <c r="B262" s="50"/>
      <c r="C262" s="19" t="s">
        <v>208</v>
      </c>
      <c r="D262" s="37"/>
      <c r="E262" s="37"/>
      <c r="F262" s="37"/>
      <c r="G262" s="37"/>
    </row>
    <row r="263" spans="1:8" x14ac:dyDescent="0.25">
      <c r="A263" s="48"/>
      <c r="B263" s="50"/>
      <c r="C263" s="19" t="s">
        <v>13</v>
      </c>
      <c r="D263" s="37">
        <f>D265+D267+D269</f>
        <v>26178.36</v>
      </c>
      <c r="E263" s="37">
        <f>E265+E267+E269</f>
        <v>23818.48</v>
      </c>
      <c r="F263" s="37" t="s">
        <v>209</v>
      </c>
      <c r="G263" s="37">
        <f>G265+G267+G269</f>
        <v>23818.48</v>
      </c>
      <c r="H263" s="6"/>
    </row>
    <row r="264" spans="1:8" ht="48" x14ac:dyDescent="0.25">
      <c r="A264" s="48"/>
      <c r="B264" s="50"/>
      <c r="C264" s="19" t="s">
        <v>210</v>
      </c>
      <c r="D264" s="37"/>
      <c r="E264" s="37"/>
      <c r="F264" s="37"/>
      <c r="G264" s="37"/>
    </row>
    <row r="265" spans="1:8" x14ac:dyDescent="0.25">
      <c r="A265" s="48"/>
      <c r="B265" s="50"/>
      <c r="C265" s="21" t="s">
        <v>147</v>
      </c>
      <c r="D265" s="37">
        <v>24993</v>
      </c>
      <c r="E265" s="37">
        <v>22669.77</v>
      </c>
      <c r="F265" s="37" t="s">
        <v>67</v>
      </c>
      <c r="G265" s="37">
        <v>22669.77</v>
      </c>
      <c r="H265" s="6"/>
    </row>
    <row r="266" spans="1:8" ht="84" x14ac:dyDescent="0.25">
      <c r="A266" s="48"/>
      <c r="B266" s="50"/>
      <c r="C266" s="19" t="s">
        <v>211</v>
      </c>
      <c r="D266" s="37"/>
      <c r="E266" s="37"/>
      <c r="F266" s="37"/>
      <c r="G266" s="37"/>
    </row>
    <row r="267" spans="1:8" x14ac:dyDescent="0.25">
      <c r="A267" s="48"/>
      <c r="B267" s="50"/>
      <c r="C267" s="21" t="s">
        <v>149</v>
      </c>
      <c r="D267" s="37">
        <v>1035.3599999999999</v>
      </c>
      <c r="E267" s="37">
        <v>1035.3599999999999</v>
      </c>
      <c r="F267" s="37" t="s">
        <v>67</v>
      </c>
      <c r="G267" s="37">
        <v>1035.3599999999999</v>
      </c>
      <c r="H267" s="6"/>
    </row>
    <row r="268" spans="1:8" ht="72" x14ac:dyDescent="0.25">
      <c r="A268" s="48"/>
      <c r="B268" s="50"/>
      <c r="C268" s="19" t="s">
        <v>212</v>
      </c>
      <c r="D268" s="37"/>
      <c r="E268" s="37"/>
      <c r="F268" s="37"/>
      <c r="G268" s="37"/>
    </row>
    <row r="269" spans="1:8" x14ac:dyDescent="0.25">
      <c r="A269" s="48"/>
      <c r="B269" s="50"/>
      <c r="C269" s="21" t="s">
        <v>213</v>
      </c>
      <c r="D269" s="37">
        <v>150</v>
      </c>
      <c r="E269" s="37">
        <v>113.35</v>
      </c>
      <c r="F269" s="37" t="s">
        <v>1035</v>
      </c>
      <c r="G269" s="37">
        <v>113.35</v>
      </c>
      <c r="H269" s="6"/>
    </row>
    <row r="270" spans="1:8" ht="72" x14ac:dyDescent="0.25">
      <c r="A270" s="48"/>
      <c r="B270" s="50"/>
      <c r="C270" s="19" t="s">
        <v>214</v>
      </c>
      <c r="D270" s="37"/>
      <c r="E270" s="37"/>
      <c r="F270" s="37"/>
      <c r="G270" s="37"/>
    </row>
    <row r="271" spans="1:8" x14ac:dyDescent="0.25">
      <c r="A271" s="48"/>
      <c r="B271" s="50"/>
      <c r="C271" s="19" t="s">
        <v>15</v>
      </c>
      <c r="D271" s="37">
        <f>D273+D279+D285+D287+D289+D291+D293+D295+D297+D299+D301+D303+D305+D307+D309+D311+D317+D315+D313</f>
        <v>701497.91999999981</v>
      </c>
      <c r="E271" s="37">
        <f>E273+E279+E285+E287+E289+E291+E293+E295+E297+E299+E301+E303+E305+E307+E309+E311+E317+E315+E313</f>
        <v>682951.5199999999</v>
      </c>
      <c r="F271" s="37" t="s">
        <v>1047</v>
      </c>
      <c r="G271" s="37">
        <f>G273+G279+G285+G287+G289+G291+G293+G295+G297+G299+G301+G303+G305+G307+G309+G311+G317+G315+G313</f>
        <v>682951.5199999999</v>
      </c>
      <c r="H271" s="6"/>
    </row>
    <row r="272" spans="1:8" ht="60" x14ac:dyDescent="0.25">
      <c r="A272" s="48"/>
      <c r="B272" s="50"/>
      <c r="C272" s="19" t="s">
        <v>215</v>
      </c>
      <c r="D272" s="37"/>
      <c r="E272" s="37"/>
      <c r="F272" s="37"/>
      <c r="G272" s="37"/>
    </row>
    <row r="273" spans="1:8" x14ac:dyDescent="0.25">
      <c r="A273" s="48"/>
      <c r="B273" s="50"/>
      <c r="C273" s="21" t="s">
        <v>216</v>
      </c>
      <c r="D273" s="37">
        <f>D275+D277</f>
        <v>571911.73</v>
      </c>
      <c r="E273" s="37">
        <f>E275+E277</f>
        <v>570894.73</v>
      </c>
      <c r="F273" s="37" t="s">
        <v>1041</v>
      </c>
      <c r="G273" s="37">
        <f>G275+G277</f>
        <v>570894.73</v>
      </c>
      <c r="H273" s="6"/>
    </row>
    <row r="274" spans="1:8" ht="132" x14ac:dyDescent="0.25">
      <c r="A274" s="48"/>
      <c r="B274" s="50"/>
      <c r="C274" s="19" t="s">
        <v>218</v>
      </c>
      <c r="D274" s="37"/>
      <c r="E274" s="37"/>
      <c r="F274" s="37"/>
      <c r="G274" s="37"/>
    </row>
    <row r="275" spans="1:8" x14ac:dyDescent="0.25">
      <c r="A275" s="48"/>
      <c r="B275" s="50"/>
      <c r="C275" s="21" t="s">
        <v>219</v>
      </c>
      <c r="D275" s="37">
        <v>563232.73</v>
      </c>
      <c r="E275" s="37">
        <v>563232.73</v>
      </c>
      <c r="F275" s="37" t="s">
        <v>67</v>
      </c>
      <c r="G275" s="37">
        <v>563232.73</v>
      </c>
      <c r="H275" s="6"/>
    </row>
    <row r="276" spans="1:8" ht="24" x14ac:dyDescent="0.25">
      <c r="A276" s="48"/>
      <c r="B276" s="50"/>
      <c r="C276" s="19" t="s">
        <v>220</v>
      </c>
      <c r="D276" s="37"/>
      <c r="E276" s="37"/>
      <c r="F276" s="37"/>
      <c r="G276" s="37"/>
    </row>
    <row r="277" spans="1:8" x14ac:dyDescent="0.25">
      <c r="A277" s="48"/>
      <c r="B277" s="50"/>
      <c r="C277" s="21" t="s">
        <v>221</v>
      </c>
      <c r="D277" s="37">
        <v>8679</v>
      </c>
      <c r="E277" s="37">
        <v>7662</v>
      </c>
      <c r="F277" s="37" t="s">
        <v>1036</v>
      </c>
      <c r="G277" s="37">
        <v>7662</v>
      </c>
      <c r="H277" s="6"/>
    </row>
    <row r="278" spans="1:8" ht="24" x14ac:dyDescent="0.25">
      <c r="A278" s="48"/>
      <c r="B278" s="50"/>
      <c r="C278" s="19" t="s">
        <v>222</v>
      </c>
      <c r="D278" s="37"/>
      <c r="E278" s="37"/>
      <c r="F278" s="37"/>
      <c r="G278" s="37"/>
    </row>
    <row r="279" spans="1:8" x14ac:dyDescent="0.25">
      <c r="A279" s="48"/>
      <c r="B279" s="50"/>
      <c r="C279" s="21" t="s">
        <v>223</v>
      </c>
      <c r="D279" s="37">
        <f>D281+D283</f>
        <v>99918.2</v>
      </c>
      <c r="E279" s="37">
        <f>E281+E283</f>
        <v>82419.39</v>
      </c>
      <c r="F279" s="37" t="s">
        <v>1039</v>
      </c>
      <c r="G279" s="37">
        <f>G281+G283</f>
        <v>82419.39</v>
      </c>
      <c r="H279" s="6"/>
    </row>
    <row r="280" spans="1:8" ht="36" x14ac:dyDescent="0.25">
      <c r="A280" s="48"/>
      <c r="B280" s="50"/>
      <c r="C280" s="19" t="s">
        <v>224</v>
      </c>
      <c r="D280" s="37"/>
      <c r="E280" s="37"/>
      <c r="F280" s="37"/>
      <c r="G280" s="37"/>
    </row>
    <row r="281" spans="1:8" x14ac:dyDescent="0.25">
      <c r="A281" s="48"/>
      <c r="B281" s="50"/>
      <c r="C281" s="21" t="s">
        <v>225</v>
      </c>
      <c r="D281" s="37">
        <v>26992.95</v>
      </c>
      <c r="E281" s="37">
        <v>17218.37</v>
      </c>
      <c r="F281" s="37" t="s">
        <v>1037</v>
      </c>
      <c r="G281" s="37">
        <v>17218.37</v>
      </c>
      <c r="H281" s="6"/>
    </row>
    <row r="282" spans="1:8" ht="36" x14ac:dyDescent="0.25">
      <c r="A282" s="48"/>
      <c r="B282" s="50"/>
      <c r="C282" s="19" t="s">
        <v>226</v>
      </c>
      <c r="D282" s="37"/>
      <c r="E282" s="37"/>
      <c r="F282" s="37"/>
      <c r="G282" s="37"/>
    </row>
    <row r="283" spans="1:8" x14ac:dyDescent="0.25">
      <c r="A283" s="48"/>
      <c r="B283" s="50"/>
      <c r="C283" s="21" t="s">
        <v>227</v>
      </c>
      <c r="D283" s="37">
        <v>72925.25</v>
      </c>
      <c r="E283" s="37">
        <v>65201.02</v>
      </c>
      <c r="F283" s="37" t="s">
        <v>1038</v>
      </c>
      <c r="G283" s="37">
        <v>65201.02</v>
      </c>
      <c r="H283" s="6"/>
    </row>
    <row r="284" spans="1:8" ht="36" x14ac:dyDescent="0.25">
      <c r="A284" s="48"/>
      <c r="B284" s="50"/>
      <c r="C284" s="19" t="s">
        <v>228</v>
      </c>
      <c r="D284" s="37"/>
      <c r="E284" s="37"/>
      <c r="F284" s="37"/>
      <c r="G284" s="37"/>
    </row>
    <row r="285" spans="1:8" x14ac:dyDescent="0.25">
      <c r="A285" s="48"/>
      <c r="B285" s="50"/>
      <c r="C285" s="21" t="s">
        <v>229</v>
      </c>
      <c r="D285" s="37">
        <v>500</v>
      </c>
      <c r="E285" s="37">
        <v>500</v>
      </c>
      <c r="F285" s="37" t="s">
        <v>67</v>
      </c>
      <c r="G285" s="37">
        <v>500</v>
      </c>
      <c r="H285" s="6"/>
    </row>
    <row r="286" spans="1:8" ht="48" x14ac:dyDescent="0.25">
      <c r="A286" s="48"/>
      <c r="B286" s="50"/>
      <c r="C286" s="19" t="s">
        <v>230</v>
      </c>
      <c r="D286" s="37"/>
      <c r="E286" s="37"/>
      <c r="F286" s="37"/>
      <c r="G286" s="37"/>
    </row>
    <row r="287" spans="1:8" x14ac:dyDescent="0.25">
      <c r="A287" s="48"/>
      <c r="B287" s="50"/>
      <c r="C287" s="21" t="s">
        <v>231</v>
      </c>
      <c r="D287" s="37">
        <v>55</v>
      </c>
      <c r="E287" s="37">
        <v>55</v>
      </c>
      <c r="F287" s="37" t="s">
        <v>67</v>
      </c>
      <c r="G287" s="37">
        <v>55</v>
      </c>
      <c r="H287" s="6"/>
    </row>
    <row r="288" spans="1:8" ht="60" x14ac:dyDescent="0.25">
      <c r="A288" s="48"/>
      <c r="B288" s="50"/>
      <c r="C288" s="19" t="s">
        <v>232</v>
      </c>
      <c r="D288" s="37"/>
      <c r="E288" s="37"/>
      <c r="F288" s="37"/>
      <c r="G288" s="37"/>
    </row>
    <row r="289" spans="1:8" x14ac:dyDescent="0.25">
      <c r="A289" s="48"/>
      <c r="B289" s="50"/>
      <c r="C289" s="21" t="s">
        <v>233</v>
      </c>
      <c r="D289" s="37">
        <v>24471.64</v>
      </c>
      <c r="E289" s="37">
        <v>24471.64</v>
      </c>
      <c r="F289" s="37" t="s">
        <v>67</v>
      </c>
      <c r="G289" s="37">
        <v>24471.64</v>
      </c>
      <c r="H289" s="6"/>
    </row>
    <row r="290" spans="1:8" x14ac:dyDescent="0.25">
      <c r="A290" s="48"/>
      <c r="B290" s="50"/>
      <c r="C290" s="19" t="s">
        <v>234</v>
      </c>
      <c r="D290" s="37"/>
      <c r="E290" s="37"/>
      <c r="F290" s="37"/>
      <c r="G290" s="37"/>
    </row>
    <row r="291" spans="1:8" x14ac:dyDescent="0.25">
      <c r="A291" s="48"/>
      <c r="B291" s="50"/>
      <c r="C291" s="21" t="s">
        <v>235</v>
      </c>
      <c r="D291" s="37">
        <v>0</v>
      </c>
      <c r="E291" s="37">
        <v>0</v>
      </c>
      <c r="F291" s="37" t="s">
        <v>194</v>
      </c>
      <c r="G291" s="37">
        <v>0</v>
      </c>
      <c r="H291" s="6"/>
    </row>
    <row r="292" spans="1:8" ht="48" x14ac:dyDescent="0.25">
      <c r="A292" s="48"/>
      <c r="B292" s="50"/>
      <c r="C292" s="19" t="s">
        <v>236</v>
      </c>
      <c r="D292" s="37"/>
      <c r="E292" s="37"/>
      <c r="F292" s="37"/>
      <c r="G292" s="37"/>
    </row>
    <row r="293" spans="1:8" x14ac:dyDescent="0.25">
      <c r="A293" s="48"/>
      <c r="B293" s="50"/>
      <c r="C293" s="21" t="s">
        <v>237</v>
      </c>
      <c r="D293" s="37">
        <v>2865.96</v>
      </c>
      <c r="E293" s="37">
        <v>2865.96</v>
      </c>
      <c r="F293" s="37" t="s">
        <v>67</v>
      </c>
      <c r="G293" s="37">
        <v>2865.96</v>
      </c>
      <c r="H293" s="6"/>
    </row>
    <row r="294" spans="1:8" ht="36" x14ac:dyDescent="0.25">
      <c r="A294" s="48"/>
      <c r="B294" s="50"/>
      <c r="C294" s="19" t="s">
        <v>238</v>
      </c>
      <c r="D294" s="37"/>
      <c r="E294" s="37"/>
      <c r="F294" s="37"/>
      <c r="G294" s="37"/>
    </row>
    <row r="295" spans="1:8" x14ac:dyDescent="0.25">
      <c r="A295" s="48"/>
      <c r="B295" s="50"/>
      <c r="C295" s="21" t="s">
        <v>239</v>
      </c>
      <c r="D295" s="37">
        <v>0</v>
      </c>
      <c r="E295" s="37">
        <v>0</v>
      </c>
      <c r="F295" s="37" t="s">
        <v>194</v>
      </c>
      <c r="G295" s="37">
        <v>0</v>
      </c>
      <c r="H295" s="6"/>
    </row>
    <row r="296" spans="1:8" ht="36" x14ac:dyDescent="0.25">
      <c r="A296" s="48"/>
      <c r="B296" s="50"/>
      <c r="C296" s="19" t="s">
        <v>240</v>
      </c>
      <c r="D296" s="37"/>
      <c r="E296" s="37"/>
      <c r="F296" s="37"/>
      <c r="G296" s="37"/>
    </row>
    <row r="297" spans="1:8" x14ac:dyDescent="0.25">
      <c r="A297" s="48"/>
      <c r="B297" s="50"/>
      <c r="C297" s="21" t="s">
        <v>241</v>
      </c>
      <c r="D297" s="37">
        <v>0</v>
      </c>
      <c r="E297" s="37">
        <v>0</v>
      </c>
      <c r="F297" s="37" t="s">
        <v>194</v>
      </c>
      <c r="G297" s="37">
        <v>0</v>
      </c>
      <c r="H297" s="6"/>
    </row>
    <row r="298" spans="1:8" ht="36" x14ac:dyDescent="0.25">
      <c r="A298" s="48"/>
      <c r="B298" s="50"/>
      <c r="C298" s="19" t="s">
        <v>242</v>
      </c>
      <c r="D298" s="37"/>
      <c r="E298" s="37"/>
      <c r="F298" s="37"/>
      <c r="G298" s="37"/>
    </row>
    <row r="299" spans="1:8" x14ac:dyDescent="0.25">
      <c r="A299" s="48"/>
      <c r="B299" s="50"/>
      <c r="C299" s="21" t="s">
        <v>243</v>
      </c>
      <c r="D299" s="37">
        <v>0</v>
      </c>
      <c r="E299" s="37">
        <v>0</v>
      </c>
      <c r="F299" s="37" t="s">
        <v>194</v>
      </c>
      <c r="G299" s="37">
        <v>0</v>
      </c>
      <c r="H299" s="6"/>
    </row>
    <row r="300" spans="1:8" ht="24" x14ac:dyDescent="0.25">
      <c r="A300" s="48"/>
      <c r="B300" s="50"/>
      <c r="C300" s="19" t="s">
        <v>244</v>
      </c>
      <c r="D300" s="37"/>
      <c r="E300" s="37"/>
      <c r="F300" s="37"/>
      <c r="G300" s="37"/>
    </row>
    <row r="301" spans="1:8" x14ac:dyDescent="0.25">
      <c r="A301" s="48"/>
      <c r="B301" s="50"/>
      <c r="C301" s="21" t="s">
        <v>245</v>
      </c>
      <c r="D301" s="37">
        <v>0</v>
      </c>
      <c r="E301" s="37">
        <v>0</v>
      </c>
      <c r="F301" s="37" t="s">
        <v>194</v>
      </c>
      <c r="G301" s="37">
        <v>0</v>
      </c>
      <c r="H301" s="6"/>
    </row>
    <row r="302" spans="1:8" ht="36" x14ac:dyDescent="0.25">
      <c r="A302" s="48"/>
      <c r="B302" s="50"/>
      <c r="C302" s="19" t="s">
        <v>246</v>
      </c>
      <c r="D302" s="37"/>
      <c r="E302" s="37"/>
      <c r="F302" s="37"/>
      <c r="G302" s="37"/>
    </row>
    <row r="303" spans="1:8" x14ac:dyDescent="0.25">
      <c r="A303" s="48"/>
      <c r="B303" s="50"/>
      <c r="C303" s="21" t="s">
        <v>247</v>
      </c>
      <c r="D303" s="37">
        <v>0</v>
      </c>
      <c r="E303" s="37">
        <v>0</v>
      </c>
      <c r="F303" s="37" t="s">
        <v>194</v>
      </c>
      <c r="G303" s="37">
        <v>0</v>
      </c>
      <c r="H303" s="6"/>
    </row>
    <row r="304" spans="1:8" ht="36" x14ac:dyDescent="0.25">
      <c r="A304" s="48"/>
      <c r="B304" s="50"/>
      <c r="C304" s="19" t="s">
        <v>248</v>
      </c>
      <c r="D304" s="37"/>
      <c r="E304" s="37"/>
      <c r="F304" s="37"/>
      <c r="G304" s="37"/>
    </row>
    <row r="305" spans="1:8" x14ac:dyDescent="0.25">
      <c r="A305" s="48"/>
      <c r="B305" s="50"/>
      <c r="C305" s="21" t="s">
        <v>249</v>
      </c>
      <c r="D305" s="37">
        <v>0</v>
      </c>
      <c r="E305" s="37">
        <v>0</v>
      </c>
      <c r="F305" s="37" t="s">
        <v>194</v>
      </c>
      <c r="G305" s="37">
        <v>0</v>
      </c>
      <c r="H305" s="6"/>
    </row>
    <row r="306" spans="1:8" ht="48" x14ac:dyDescent="0.25">
      <c r="A306" s="48"/>
      <c r="B306" s="50"/>
      <c r="C306" s="19" t="s">
        <v>250</v>
      </c>
      <c r="D306" s="37"/>
      <c r="E306" s="37"/>
      <c r="F306" s="37"/>
      <c r="G306" s="37"/>
    </row>
    <row r="307" spans="1:8" x14ac:dyDescent="0.25">
      <c r="A307" s="48"/>
      <c r="B307" s="50"/>
      <c r="C307" s="21" t="s">
        <v>251</v>
      </c>
      <c r="D307" s="37">
        <v>0</v>
      </c>
      <c r="E307" s="37">
        <v>0</v>
      </c>
      <c r="F307" s="37" t="s">
        <v>194</v>
      </c>
      <c r="G307" s="37">
        <v>0</v>
      </c>
      <c r="H307" s="6"/>
    </row>
    <row r="308" spans="1:8" ht="24" x14ac:dyDescent="0.25">
      <c r="A308" s="48"/>
      <c r="B308" s="50"/>
      <c r="C308" s="19" t="s">
        <v>252</v>
      </c>
      <c r="D308" s="37"/>
      <c r="E308" s="37"/>
      <c r="F308" s="37"/>
      <c r="G308" s="37"/>
    </row>
    <row r="309" spans="1:8" x14ac:dyDescent="0.25">
      <c r="A309" s="48"/>
      <c r="B309" s="50"/>
      <c r="C309" s="21" t="s">
        <v>253</v>
      </c>
      <c r="D309" s="37">
        <v>1734.69</v>
      </c>
      <c r="E309" s="37">
        <v>1704.1</v>
      </c>
      <c r="F309" s="37" t="s">
        <v>1042</v>
      </c>
      <c r="G309" s="37">
        <v>1704.1</v>
      </c>
      <c r="H309" s="6"/>
    </row>
    <row r="310" spans="1:8" ht="36" x14ac:dyDescent="0.25">
      <c r="A310" s="48"/>
      <c r="B310" s="50"/>
      <c r="C310" s="19" t="s">
        <v>254</v>
      </c>
      <c r="D310" s="37"/>
      <c r="E310" s="37"/>
      <c r="F310" s="37"/>
      <c r="G310" s="37"/>
    </row>
    <row r="311" spans="1:8" x14ac:dyDescent="0.25">
      <c r="A311" s="48"/>
      <c r="B311" s="50"/>
      <c r="C311" s="21" t="s">
        <v>255</v>
      </c>
      <c r="D311" s="37">
        <v>0</v>
      </c>
      <c r="E311" s="37">
        <v>0</v>
      </c>
      <c r="F311" s="37" t="s">
        <v>194</v>
      </c>
      <c r="G311" s="37">
        <v>0</v>
      </c>
      <c r="H311" s="6"/>
    </row>
    <row r="312" spans="1:8" x14ac:dyDescent="0.25">
      <c r="A312" s="48"/>
      <c r="B312" s="50"/>
      <c r="C312" s="19" t="s">
        <v>256</v>
      </c>
      <c r="D312" s="37"/>
      <c r="E312" s="37"/>
      <c r="F312" s="37"/>
      <c r="G312" s="37"/>
    </row>
    <row r="313" spans="1:8" x14ac:dyDescent="0.25">
      <c r="A313" s="48"/>
      <c r="B313" s="50"/>
      <c r="C313" s="21" t="s">
        <v>257</v>
      </c>
      <c r="D313" s="37">
        <v>0</v>
      </c>
      <c r="E313" s="37">
        <v>0</v>
      </c>
      <c r="F313" s="37" t="s">
        <v>194</v>
      </c>
      <c r="G313" s="37">
        <v>0</v>
      </c>
      <c r="H313" s="6"/>
    </row>
    <row r="314" spans="1:8" x14ac:dyDescent="0.25">
      <c r="A314" s="48"/>
      <c r="B314" s="50"/>
      <c r="C314" s="19" t="s">
        <v>258</v>
      </c>
      <c r="D314" s="37"/>
      <c r="E314" s="37"/>
      <c r="F314" s="37"/>
      <c r="G314" s="37"/>
    </row>
    <row r="315" spans="1:8" ht="12" customHeight="1" x14ac:dyDescent="0.25">
      <c r="A315" s="48"/>
      <c r="B315" s="50"/>
      <c r="C315" s="21" t="s">
        <v>1043</v>
      </c>
      <c r="D315" s="37">
        <v>40.700000000000003</v>
      </c>
      <c r="E315" s="37">
        <v>40.700000000000003</v>
      </c>
      <c r="F315" s="37" t="s">
        <v>67</v>
      </c>
      <c r="G315" s="37">
        <v>40.700000000000003</v>
      </c>
      <c r="H315" s="6"/>
    </row>
    <row r="316" spans="1:8" ht="36" x14ac:dyDescent="0.25">
      <c r="A316" s="48"/>
      <c r="B316" s="50"/>
      <c r="C316" s="19" t="s">
        <v>1045</v>
      </c>
      <c r="D316" s="37"/>
      <c r="E316" s="37"/>
      <c r="F316" s="37"/>
      <c r="G316" s="37"/>
    </row>
    <row r="317" spans="1:8" x14ac:dyDescent="0.25">
      <c r="A317" s="48"/>
      <c r="B317" s="50"/>
      <c r="C317" s="21" t="s">
        <v>1044</v>
      </c>
      <c r="D317" s="37">
        <v>0</v>
      </c>
      <c r="E317" s="37">
        <v>0</v>
      </c>
      <c r="F317" s="37" t="s">
        <v>194</v>
      </c>
      <c r="G317" s="37">
        <v>0</v>
      </c>
      <c r="H317" s="6"/>
    </row>
    <row r="318" spans="1:8" ht="24" x14ac:dyDescent="0.25">
      <c r="A318" s="48"/>
      <c r="B318" s="50"/>
      <c r="C318" s="19" t="s">
        <v>1046</v>
      </c>
      <c r="D318" s="37"/>
      <c r="E318" s="37"/>
      <c r="F318" s="37"/>
      <c r="G318" s="37"/>
    </row>
    <row r="319" spans="1:8" x14ac:dyDescent="0.25">
      <c r="A319" s="48"/>
      <c r="B319" s="50"/>
      <c r="C319" s="22" t="s">
        <v>23</v>
      </c>
      <c r="D319" s="51">
        <f>D321+D323+D361+D389+D403+D405+D421+D429</f>
        <v>684958.11999999988</v>
      </c>
      <c r="E319" s="51">
        <f>E321+E323+E361+E389+E403+E405+E421+E429</f>
        <v>677348.75000000012</v>
      </c>
      <c r="F319" s="51" t="s">
        <v>1062</v>
      </c>
      <c r="G319" s="51">
        <f>G321+G323+G361+G389+G403+G405+G421+G429</f>
        <v>677348.75000000012</v>
      </c>
      <c r="H319" s="6"/>
    </row>
    <row r="320" spans="1:8" x14ac:dyDescent="0.25">
      <c r="A320" s="48"/>
      <c r="B320" s="50"/>
      <c r="C320" s="22" t="s">
        <v>260</v>
      </c>
      <c r="D320" s="51"/>
      <c r="E320" s="51"/>
      <c r="F320" s="51"/>
      <c r="G320" s="51"/>
    </row>
    <row r="321" spans="1:8" x14ac:dyDescent="0.25">
      <c r="A321" s="48"/>
      <c r="B321" s="50"/>
      <c r="C321" s="20" t="s">
        <v>11</v>
      </c>
      <c r="D321" s="37">
        <v>0</v>
      </c>
      <c r="E321" s="37">
        <v>0</v>
      </c>
      <c r="F321" s="37" t="s">
        <v>194</v>
      </c>
      <c r="G321" s="37">
        <v>0</v>
      </c>
      <c r="H321" s="6"/>
    </row>
    <row r="322" spans="1:8" ht="72" x14ac:dyDescent="0.25">
      <c r="A322" s="48"/>
      <c r="B322" s="50"/>
      <c r="C322" s="19" t="s">
        <v>261</v>
      </c>
      <c r="D322" s="37"/>
      <c r="E322" s="37"/>
      <c r="F322" s="37"/>
      <c r="G322" s="37"/>
    </row>
    <row r="323" spans="1:8" x14ac:dyDescent="0.25">
      <c r="A323" s="48"/>
      <c r="B323" s="50"/>
      <c r="C323" s="20" t="s">
        <v>26</v>
      </c>
      <c r="D323" s="37">
        <f>D325+D335+D337+D339+D341+D343+D345+D347+D349+D351+D353+D355+D357+D359</f>
        <v>614702.16999999993</v>
      </c>
      <c r="E323" s="37">
        <f>E325+E335+E337+E339+E341+E343+E345+E347+E349+E351+E353+E355+E357+E359</f>
        <v>607364.65000000014</v>
      </c>
      <c r="F323" s="37" t="s">
        <v>262</v>
      </c>
      <c r="G323" s="37">
        <f>G325+G335+G337+G339+G341+G343+G345+G347+G349+G351+G353+G355+G357+G359</f>
        <v>607364.65000000014</v>
      </c>
      <c r="H323" s="6"/>
    </row>
    <row r="324" spans="1:8" ht="180" x14ac:dyDescent="0.25">
      <c r="A324" s="48"/>
      <c r="B324" s="50"/>
      <c r="C324" s="19" t="s">
        <v>263</v>
      </c>
      <c r="D324" s="37"/>
      <c r="E324" s="37"/>
      <c r="F324" s="37"/>
      <c r="G324" s="37"/>
    </row>
    <row r="325" spans="1:8" x14ac:dyDescent="0.25">
      <c r="A325" s="48"/>
      <c r="B325" s="50"/>
      <c r="C325" s="21" t="s">
        <v>203</v>
      </c>
      <c r="D325" s="37">
        <f>D327+D329+D331+D333</f>
        <v>529947.1</v>
      </c>
      <c r="E325" s="37">
        <f>E327+E329+E331+E333</f>
        <v>529058.1</v>
      </c>
      <c r="F325" s="37" t="s">
        <v>217</v>
      </c>
      <c r="G325" s="37">
        <f>G327+G329+G331+G333</f>
        <v>529058.1</v>
      </c>
      <c r="H325" s="6"/>
    </row>
    <row r="326" spans="1:8" ht="180" x14ac:dyDescent="0.25">
      <c r="A326" s="48"/>
      <c r="B326" s="50"/>
      <c r="C326" s="19" t="s">
        <v>263</v>
      </c>
      <c r="D326" s="37"/>
      <c r="E326" s="37"/>
      <c r="F326" s="37"/>
      <c r="G326" s="37"/>
    </row>
    <row r="327" spans="1:8" x14ac:dyDescent="0.25">
      <c r="A327" s="48"/>
      <c r="B327" s="50"/>
      <c r="C327" s="21" t="s">
        <v>264</v>
      </c>
      <c r="D327" s="37">
        <v>504330.1</v>
      </c>
      <c r="E327" s="37">
        <v>503830.1</v>
      </c>
      <c r="F327" s="37" t="s">
        <v>67</v>
      </c>
      <c r="G327" s="37">
        <v>503830.1</v>
      </c>
      <c r="H327" s="6"/>
    </row>
    <row r="328" spans="1:8" ht="36" x14ac:dyDescent="0.25">
      <c r="A328" s="48"/>
      <c r="B328" s="50"/>
      <c r="C328" s="19" t="s">
        <v>265</v>
      </c>
      <c r="D328" s="37"/>
      <c r="E328" s="37"/>
      <c r="F328" s="37"/>
      <c r="G328" s="37"/>
    </row>
    <row r="329" spans="1:8" x14ac:dyDescent="0.25">
      <c r="A329" s="48"/>
      <c r="B329" s="50"/>
      <c r="C329" s="21" t="s">
        <v>266</v>
      </c>
      <c r="D329" s="37">
        <v>19308</v>
      </c>
      <c r="E329" s="37">
        <v>19308</v>
      </c>
      <c r="F329" s="37" t="s">
        <v>67</v>
      </c>
      <c r="G329" s="37">
        <v>19308</v>
      </c>
      <c r="H329" s="6"/>
    </row>
    <row r="330" spans="1:8" ht="24" x14ac:dyDescent="0.25">
      <c r="A330" s="48"/>
      <c r="B330" s="50"/>
      <c r="C330" s="19" t="s">
        <v>222</v>
      </c>
      <c r="D330" s="37"/>
      <c r="E330" s="37"/>
      <c r="F330" s="37"/>
      <c r="G330" s="37"/>
    </row>
    <row r="331" spans="1:8" x14ac:dyDescent="0.25">
      <c r="A331" s="48"/>
      <c r="B331" s="50"/>
      <c r="C331" s="21" t="s">
        <v>267</v>
      </c>
      <c r="D331" s="37">
        <v>5762</v>
      </c>
      <c r="E331" s="37">
        <v>5507.1</v>
      </c>
      <c r="F331" s="37" t="s">
        <v>1050</v>
      </c>
      <c r="G331" s="37">
        <v>5507.1</v>
      </c>
      <c r="H331" s="6"/>
    </row>
    <row r="332" spans="1:8" ht="24" x14ac:dyDescent="0.25">
      <c r="A332" s="48"/>
      <c r="B332" s="50"/>
      <c r="C332" s="19" t="s">
        <v>268</v>
      </c>
      <c r="D332" s="37"/>
      <c r="E332" s="37"/>
      <c r="F332" s="37"/>
      <c r="G332" s="37"/>
    </row>
    <row r="333" spans="1:8" x14ac:dyDescent="0.25">
      <c r="A333" s="48"/>
      <c r="B333" s="50"/>
      <c r="C333" s="21" t="s">
        <v>269</v>
      </c>
      <c r="D333" s="37">
        <v>547</v>
      </c>
      <c r="E333" s="37">
        <v>412.9</v>
      </c>
      <c r="F333" s="37" t="s">
        <v>1051</v>
      </c>
      <c r="G333" s="37">
        <v>412.9</v>
      </c>
      <c r="H333" s="6"/>
    </row>
    <row r="334" spans="1:8" ht="96" x14ac:dyDescent="0.25">
      <c r="A334" s="48"/>
      <c r="B334" s="50"/>
      <c r="C334" s="19" t="s">
        <v>270</v>
      </c>
      <c r="D334" s="37"/>
      <c r="E334" s="37"/>
      <c r="F334" s="37"/>
      <c r="G334" s="37"/>
    </row>
    <row r="335" spans="1:8" x14ac:dyDescent="0.25">
      <c r="A335" s="48"/>
      <c r="B335" s="50"/>
      <c r="C335" s="21" t="s">
        <v>205</v>
      </c>
      <c r="D335" s="37">
        <v>56433.93</v>
      </c>
      <c r="E335" s="37">
        <v>54524.17</v>
      </c>
      <c r="F335" s="37" t="s">
        <v>1034</v>
      </c>
      <c r="G335" s="37">
        <v>54524.17</v>
      </c>
      <c r="H335" s="6"/>
    </row>
    <row r="336" spans="1:8" ht="36" x14ac:dyDescent="0.25">
      <c r="A336" s="48"/>
      <c r="B336" s="50"/>
      <c r="C336" s="19" t="s">
        <v>271</v>
      </c>
      <c r="D336" s="37"/>
      <c r="E336" s="37"/>
      <c r="F336" s="37"/>
      <c r="G336" s="37"/>
    </row>
    <row r="337" spans="1:8" x14ac:dyDescent="0.25">
      <c r="A337" s="48"/>
      <c r="B337" s="50"/>
      <c r="C337" s="21" t="s">
        <v>207</v>
      </c>
      <c r="D337" s="37">
        <v>15568.19</v>
      </c>
      <c r="E337" s="37">
        <v>11957.28</v>
      </c>
      <c r="F337" s="37" t="s">
        <v>1052</v>
      </c>
      <c r="G337" s="37">
        <v>11957.28</v>
      </c>
      <c r="H337" s="6"/>
    </row>
    <row r="338" spans="1:8" ht="36" x14ac:dyDescent="0.25">
      <c r="A338" s="48"/>
      <c r="B338" s="50"/>
      <c r="C338" s="19" t="s">
        <v>272</v>
      </c>
      <c r="D338" s="37"/>
      <c r="E338" s="37"/>
      <c r="F338" s="37"/>
      <c r="G338" s="37"/>
    </row>
    <row r="339" spans="1:8" x14ac:dyDescent="0.25">
      <c r="A339" s="48"/>
      <c r="B339" s="50"/>
      <c r="C339" s="21" t="s">
        <v>273</v>
      </c>
      <c r="D339" s="37">
        <v>4990.95</v>
      </c>
      <c r="E339" s="37">
        <v>4678.2</v>
      </c>
      <c r="F339" s="37" t="s">
        <v>1053</v>
      </c>
      <c r="G339" s="37">
        <v>4678.2</v>
      </c>
      <c r="H339" s="6"/>
    </row>
    <row r="340" spans="1:8" ht="60" x14ac:dyDescent="0.25">
      <c r="A340" s="48"/>
      <c r="B340" s="50"/>
      <c r="C340" s="19" t="s">
        <v>274</v>
      </c>
      <c r="D340" s="37"/>
      <c r="E340" s="37"/>
      <c r="F340" s="37"/>
      <c r="G340" s="37"/>
    </row>
    <row r="341" spans="1:8" x14ac:dyDescent="0.25">
      <c r="A341" s="48"/>
      <c r="B341" s="50"/>
      <c r="C341" s="21" t="s">
        <v>275</v>
      </c>
      <c r="D341" s="37">
        <v>720</v>
      </c>
      <c r="E341" s="37">
        <v>720</v>
      </c>
      <c r="F341" s="37" t="s">
        <v>67</v>
      </c>
      <c r="G341" s="37">
        <v>720</v>
      </c>
      <c r="H341" s="6"/>
    </row>
    <row r="342" spans="1:8" ht="36" x14ac:dyDescent="0.25">
      <c r="A342" s="48"/>
      <c r="B342" s="50"/>
      <c r="C342" s="19" t="s">
        <v>276</v>
      </c>
      <c r="D342" s="37"/>
      <c r="E342" s="37"/>
      <c r="F342" s="37"/>
      <c r="G342" s="37"/>
    </row>
    <row r="343" spans="1:8" x14ac:dyDescent="0.25">
      <c r="A343" s="48"/>
      <c r="B343" s="50"/>
      <c r="C343" s="21" t="s">
        <v>277</v>
      </c>
      <c r="D343" s="37">
        <v>0</v>
      </c>
      <c r="E343" s="37">
        <v>0</v>
      </c>
      <c r="F343" s="37" t="s">
        <v>194</v>
      </c>
      <c r="G343" s="37">
        <v>0</v>
      </c>
      <c r="H343" s="23"/>
    </row>
    <row r="344" spans="1:8" ht="24" x14ac:dyDescent="0.25">
      <c r="A344" s="48"/>
      <c r="B344" s="50"/>
      <c r="C344" s="19" t="s">
        <v>278</v>
      </c>
      <c r="D344" s="37"/>
      <c r="E344" s="37"/>
      <c r="F344" s="37"/>
      <c r="G344" s="37"/>
      <c r="H344" s="13"/>
    </row>
    <row r="345" spans="1:8" x14ac:dyDescent="0.25">
      <c r="A345" s="48"/>
      <c r="B345" s="50"/>
      <c r="C345" s="21" t="s">
        <v>279</v>
      </c>
      <c r="D345" s="37">
        <v>232.8</v>
      </c>
      <c r="E345" s="37">
        <v>232.8</v>
      </c>
      <c r="F345" s="37" t="s">
        <v>1054</v>
      </c>
      <c r="G345" s="37">
        <v>232.8</v>
      </c>
      <c r="H345" s="6"/>
    </row>
    <row r="346" spans="1:8" ht="48" x14ac:dyDescent="0.25">
      <c r="A346" s="48"/>
      <c r="B346" s="50"/>
      <c r="C346" s="19" t="s">
        <v>280</v>
      </c>
      <c r="D346" s="37"/>
      <c r="E346" s="37"/>
      <c r="F346" s="37"/>
      <c r="G346" s="37"/>
    </row>
    <row r="347" spans="1:8" x14ac:dyDescent="0.25">
      <c r="A347" s="48"/>
      <c r="B347" s="50"/>
      <c r="C347" s="21" t="s">
        <v>281</v>
      </c>
      <c r="D347" s="37">
        <v>0</v>
      </c>
      <c r="E347" s="37">
        <v>0</v>
      </c>
      <c r="F347" s="37" t="s">
        <v>194</v>
      </c>
      <c r="G347" s="37">
        <v>0</v>
      </c>
      <c r="H347" s="6"/>
    </row>
    <row r="348" spans="1:8" ht="36" x14ac:dyDescent="0.25">
      <c r="A348" s="48"/>
      <c r="B348" s="50"/>
      <c r="C348" s="19" t="s">
        <v>282</v>
      </c>
      <c r="D348" s="37"/>
      <c r="E348" s="37"/>
      <c r="F348" s="37"/>
      <c r="G348" s="37"/>
    </row>
    <row r="349" spans="1:8" x14ac:dyDescent="0.25">
      <c r="A349" s="48"/>
      <c r="B349" s="50"/>
      <c r="C349" s="21" t="s">
        <v>283</v>
      </c>
      <c r="D349" s="37">
        <v>250</v>
      </c>
      <c r="E349" s="37">
        <v>229.9</v>
      </c>
      <c r="F349" s="37" t="s">
        <v>1055</v>
      </c>
      <c r="G349" s="37">
        <v>229.9</v>
      </c>
      <c r="H349" s="6"/>
    </row>
    <row r="350" spans="1:8" ht="24" x14ac:dyDescent="0.25">
      <c r="A350" s="48"/>
      <c r="B350" s="50"/>
      <c r="C350" s="19" t="s">
        <v>284</v>
      </c>
      <c r="D350" s="37"/>
      <c r="E350" s="37"/>
      <c r="F350" s="37"/>
      <c r="G350" s="37"/>
    </row>
    <row r="351" spans="1:8" x14ac:dyDescent="0.25">
      <c r="A351" s="48"/>
      <c r="B351" s="50"/>
      <c r="C351" s="21" t="s">
        <v>285</v>
      </c>
      <c r="D351" s="37">
        <v>2468.1999999999998</v>
      </c>
      <c r="E351" s="37">
        <v>2364.8000000000002</v>
      </c>
      <c r="F351" s="37" t="s">
        <v>1056</v>
      </c>
      <c r="G351" s="37">
        <v>2364.8000000000002</v>
      </c>
      <c r="H351" s="6"/>
    </row>
    <row r="352" spans="1:8" ht="24" x14ac:dyDescent="0.25">
      <c r="A352" s="48"/>
      <c r="B352" s="50"/>
      <c r="C352" s="19" t="s">
        <v>286</v>
      </c>
      <c r="D352" s="37"/>
      <c r="E352" s="37"/>
      <c r="F352" s="37"/>
      <c r="G352" s="37"/>
    </row>
    <row r="353" spans="1:8" x14ac:dyDescent="0.25">
      <c r="A353" s="48"/>
      <c r="B353" s="50"/>
      <c r="C353" s="21" t="s">
        <v>287</v>
      </c>
      <c r="D353" s="37">
        <v>200</v>
      </c>
      <c r="E353" s="37">
        <v>200</v>
      </c>
      <c r="F353" s="37" t="s">
        <v>67</v>
      </c>
      <c r="G353" s="37">
        <v>200</v>
      </c>
      <c r="H353" s="6"/>
    </row>
    <row r="354" spans="1:8" x14ac:dyDescent="0.25">
      <c r="A354" s="48"/>
      <c r="B354" s="50"/>
      <c r="C354" s="19" t="s">
        <v>288</v>
      </c>
      <c r="D354" s="37"/>
      <c r="E354" s="37"/>
      <c r="F354" s="37"/>
      <c r="G354" s="37"/>
    </row>
    <row r="355" spans="1:8" x14ac:dyDescent="0.25">
      <c r="A355" s="48"/>
      <c r="B355" s="50"/>
      <c r="C355" s="21" t="s">
        <v>289</v>
      </c>
      <c r="D355" s="37">
        <v>0</v>
      </c>
      <c r="E355" s="37">
        <v>0</v>
      </c>
      <c r="F355" s="37" t="s">
        <v>194</v>
      </c>
      <c r="G355" s="37">
        <v>0</v>
      </c>
      <c r="H355" s="6"/>
    </row>
    <row r="356" spans="1:8" ht="36" x14ac:dyDescent="0.25">
      <c r="A356" s="48"/>
      <c r="B356" s="50"/>
      <c r="C356" s="19" t="s">
        <v>290</v>
      </c>
      <c r="D356" s="37"/>
      <c r="E356" s="37"/>
      <c r="F356" s="37"/>
      <c r="G356" s="37"/>
    </row>
    <row r="357" spans="1:8" x14ac:dyDescent="0.25">
      <c r="A357" s="48"/>
      <c r="B357" s="50"/>
      <c r="C357" s="21" t="s">
        <v>291</v>
      </c>
      <c r="D357" s="37">
        <v>0</v>
      </c>
      <c r="E357" s="37">
        <v>0</v>
      </c>
      <c r="F357" s="37" t="s">
        <v>194</v>
      </c>
      <c r="G357" s="37">
        <v>0</v>
      </c>
      <c r="H357" s="6"/>
    </row>
    <row r="358" spans="1:8" x14ac:dyDescent="0.25">
      <c r="A358" s="48"/>
      <c r="B358" s="50"/>
      <c r="C358" s="19" t="s">
        <v>258</v>
      </c>
      <c r="D358" s="37"/>
      <c r="E358" s="37"/>
      <c r="F358" s="37"/>
      <c r="G358" s="37"/>
    </row>
    <row r="359" spans="1:8" x14ac:dyDescent="0.25">
      <c r="A359" s="48"/>
      <c r="B359" s="50"/>
      <c r="C359" s="21" t="s">
        <v>292</v>
      </c>
      <c r="D359" s="37">
        <v>3891</v>
      </c>
      <c r="E359" s="37">
        <v>3399.4</v>
      </c>
      <c r="F359" s="37" t="s">
        <v>1057</v>
      </c>
      <c r="G359" s="37">
        <v>3399.4</v>
      </c>
      <c r="H359" s="6"/>
    </row>
    <row r="360" spans="1:8" ht="156" x14ac:dyDescent="0.25">
      <c r="A360" s="48"/>
      <c r="B360" s="50"/>
      <c r="C360" s="19" t="s">
        <v>293</v>
      </c>
      <c r="D360" s="37"/>
      <c r="E360" s="37"/>
      <c r="F360" s="37"/>
      <c r="G360" s="37"/>
    </row>
    <row r="361" spans="1:8" x14ac:dyDescent="0.25">
      <c r="A361" s="48"/>
      <c r="B361" s="50"/>
      <c r="C361" s="20" t="s">
        <v>28</v>
      </c>
      <c r="D361" s="37">
        <f>D363+D365+D367+D369+D371+D373+D375+D377+D379+D381+D383+D387+D385</f>
        <v>4181.6000000000004</v>
      </c>
      <c r="E361" s="37">
        <f>E363+E365+E367+E369+E371+E373+E375+E377+E379+E381+E383+E387+E385</f>
        <v>4177.5</v>
      </c>
      <c r="F361" s="37" t="s">
        <v>67</v>
      </c>
      <c r="G361" s="37">
        <f>G363+G365+G367+G369+G371+G373+G375+G377+G379+G381+G383+G387+G385</f>
        <v>4177.5</v>
      </c>
      <c r="H361" s="6"/>
    </row>
    <row r="362" spans="1:8" ht="24" x14ac:dyDescent="0.25">
      <c r="A362" s="48"/>
      <c r="B362" s="50"/>
      <c r="C362" s="19" t="s">
        <v>294</v>
      </c>
      <c r="D362" s="37"/>
      <c r="E362" s="37"/>
      <c r="F362" s="37"/>
      <c r="G362" s="37"/>
    </row>
    <row r="363" spans="1:8" x14ac:dyDescent="0.25">
      <c r="A363" s="48"/>
      <c r="B363" s="50"/>
      <c r="C363" s="21" t="s">
        <v>137</v>
      </c>
      <c r="D363" s="37">
        <v>0</v>
      </c>
      <c r="E363" s="37">
        <v>0</v>
      </c>
      <c r="F363" s="37" t="s">
        <v>194</v>
      </c>
      <c r="G363" s="37">
        <v>0</v>
      </c>
      <c r="H363" s="6"/>
    </row>
    <row r="364" spans="1:8" ht="60" x14ac:dyDescent="0.25">
      <c r="A364" s="48"/>
      <c r="B364" s="50"/>
      <c r="C364" s="19" t="s">
        <v>295</v>
      </c>
      <c r="D364" s="37"/>
      <c r="E364" s="37"/>
      <c r="F364" s="37"/>
      <c r="G364" s="37"/>
    </row>
    <row r="365" spans="1:8" x14ac:dyDescent="0.25">
      <c r="A365" s="48"/>
      <c r="B365" s="50"/>
      <c r="C365" s="21" t="s">
        <v>139</v>
      </c>
      <c r="D365" s="37">
        <v>0</v>
      </c>
      <c r="E365" s="37">
        <v>0</v>
      </c>
      <c r="F365" s="37" t="s">
        <v>194</v>
      </c>
      <c r="G365" s="37">
        <v>0</v>
      </c>
      <c r="H365" s="6"/>
    </row>
    <row r="366" spans="1:8" ht="60" x14ac:dyDescent="0.25">
      <c r="A366" s="48"/>
      <c r="B366" s="50"/>
      <c r="C366" s="19" t="s">
        <v>296</v>
      </c>
      <c r="D366" s="37"/>
      <c r="E366" s="37"/>
      <c r="F366" s="37"/>
      <c r="G366" s="37"/>
    </row>
    <row r="367" spans="1:8" x14ac:dyDescent="0.25">
      <c r="A367" s="48"/>
      <c r="B367" s="50"/>
      <c r="C367" s="21" t="s">
        <v>297</v>
      </c>
      <c r="D367" s="37">
        <v>0</v>
      </c>
      <c r="E367" s="37">
        <v>0</v>
      </c>
      <c r="F367" s="37" t="s">
        <v>194</v>
      </c>
      <c r="G367" s="37">
        <v>0</v>
      </c>
      <c r="H367" s="6"/>
    </row>
    <row r="368" spans="1:8" ht="36" x14ac:dyDescent="0.25">
      <c r="A368" s="48"/>
      <c r="B368" s="50"/>
      <c r="C368" s="19" t="s">
        <v>298</v>
      </c>
      <c r="D368" s="37"/>
      <c r="E368" s="37"/>
      <c r="F368" s="37"/>
      <c r="G368" s="37"/>
    </row>
    <row r="369" spans="1:8" x14ac:dyDescent="0.25">
      <c r="A369" s="48"/>
      <c r="B369" s="50"/>
      <c r="C369" s="21" t="s">
        <v>299</v>
      </c>
      <c r="D369" s="37">
        <v>0</v>
      </c>
      <c r="E369" s="37">
        <v>0</v>
      </c>
      <c r="F369" s="37" t="s">
        <v>194</v>
      </c>
      <c r="G369" s="37">
        <v>0</v>
      </c>
      <c r="H369" s="6"/>
    </row>
    <row r="370" spans="1:8" ht="36" x14ac:dyDescent="0.25">
      <c r="A370" s="48"/>
      <c r="B370" s="50"/>
      <c r="C370" s="19" t="s">
        <v>300</v>
      </c>
      <c r="D370" s="37"/>
      <c r="E370" s="37"/>
      <c r="F370" s="37"/>
      <c r="G370" s="37"/>
    </row>
    <row r="371" spans="1:8" x14ac:dyDescent="0.25">
      <c r="A371" s="48"/>
      <c r="B371" s="50"/>
      <c r="C371" s="21" t="s">
        <v>301</v>
      </c>
      <c r="D371" s="37">
        <v>0</v>
      </c>
      <c r="E371" s="37">
        <v>0</v>
      </c>
      <c r="F371" s="37" t="s">
        <v>194</v>
      </c>
      <c r="G371" s="37">
        <v>0</v>
      </c>
      <c r="H371" s="6"/>
    </row>
    <row r="372" spans="1:8" ht="60" x14ac:dyDescent="0.25">
      <c r="A372" s="48"/>
      <c r="B372" s="50"/>
      <c r="C372" s="19" t="s">
        <v>302</v>
      </c>
      <c r="D372" s="37"/>
      <c r="E372" s="37"/>
      <c r="F372" s="37"/>
      <c r="G372" s="37"/>
    </row>
    <row r="373" spans="1:8" x14ac:dyDescent="0.25">
      <c r="A373" s="48"/>
      <c r="B373" s="50"/>
      <c r="C373" s="21" t="s">
        <v>303</v>
      </c>
      <c r="D373" s="37">
        <v>0</v>
      </c>
      <c r="E373" s="37">
        <v>0</v>
      </c>
      <c r="F373" s="37" t="s">
        <v>194</v>
      </c>
      <c r="G373" s="37">
        <v>0</v>
      </c>
      <c r="H373" s="6"/>
    </row>
    <row r="374" spans="1:8" ht="72" x14ac:dyDescent="0.25">
      <c r="A374" s="48"/>
      <c r="B374" s="50"/>
      <c r="C374" s="19" t="s">
        <v>304</v>
      </c>
      <c r="D374" s="37"/>
      <c r="E374" s="37"/>
      <c r="F374" s="37"/>
      <c r="G374" s="37"/>
    </row>
    <row r="375" spans="1:8" x14ac:dyDescent="0.25">
      <c r="A375" s="48"/>
      <c r="B375" s="50"/>
      <c r="C375" s="21" t="s">
        <v>305</v>
      </c>
      <c r="D375" s="37">
        <v>0</v>
      </c>
      <c r="E375" s="37">
        <v>0</v>
      </c>
      <c r="F375" s="37" t="s">
        <v>194</v>
      </c>
      <c r="G375" s="37">
        <v>0</v>
      </c>
      <c r="H375" s="6"/>
    </row>
    <row r="376" spans="1:8" ht="48" x14ac:dyDescent="0.25">
      <c r="A376" s="48"/>
      <c r="B376" s="50"/>
      <c r="C376" s="19" t="s">
        <v>306</v>
      </c>
      <c r="D376" s="37"/>
      <c r="E376" s="37"/>
      <c r="F376" s="37"/>
      <c r="G376" s="37"/>
    </row>
    <row r="377" spans="1:8" x14ac:dyDescent="0.25">
      <c r="A377" s="48"/>
      <c r="B377" s="50"/>
      <c r="C377" s="21" t="s">
        <v>307</v>
      </c>
      <c r="D377" s="37">
        <v>0</v>
      </c>
      <c r="E377" s="37">
        <v>0</v>
      </c>
      <c r="F377" s="37" t="s">
        <v>194</v>
      </c>
      <c r="G377" s="37">
        <v>0</v>
      </c>
      <c r="H377" s="6"/>
    </row>
    <row r="378" spans="1:8" ht="48" x14ac:dyDescent="0.25">
      <c r="A378" s="48"/>
      <c r="B378" s="50"/>
      <c r="C378" s="19" t="s">
        <v>308</v>
      </c>
      <c r="D378" s="37"/>
      <c r="E378" s="37"/>
      <c r="F378" s="37"/>
      <c r="G378" s="37"/>
    </row>
    <row r="379" spans="1:8" x14ac:dyDescent="0.25">
      <c r="A379" s="48"/>
      <c r="B379" s="50"/>
      <c r="C379" s="21" t="s">
        <v>309</v>
      </c>
      <c r="D379" s="37">
        <v>0</v>
      </c>
      <c r="E379" s="37">
        <v>0</v>
      </c>
      <c r="F379" s="37" t="s">
        <v>194</v>
      </c>
      <c r="G379" s="37">
        <v>0</v>
      </c>
      <c r="H379" s="6"/>
    </row>
    <row r="380" spans="1:8" ht="48" x14ac:dyDescent="0.25">
      <c r="A380" s="48"/>
      <c r="B380" s="50"/>
      <c r="C380" s="19" t="s">
        <v>310</v>
      </c>
      <c r="D380" s="37"/>
      <c r="E380" s="37"/>
      <c r="F380" s="37"/>
      <c r="G380" s="37"/>
    </row>
    <row r="381" spans="1:8" ht="12" customHeight="1" x14ac:dyDescent="0.25">
      <c r="A381" s="48"/>
      <c r="B381" s="50"/>
      <c r="C381" s="21" t="s">
        <v>311</v>
      </c>
      <c r="D381" s="37">
        <v>2929</v>
      </c>
      <c r="E381" s="37">
        <v>2925.5</v>
      </c>
      <c r="F381" s="37" t="s">
        <v>67</v>
      </c>
      <c r="G381" s="37">
        <v>2925.5</v>
      </c>
      <c r="H381" s="6"/>
    </row>
    <row r="382" spans="1:8" ht="60" x14ac:dyDescent="0.25">
      <c r="A382" s="48"/>
      <c r="B382" s="50"/>
      <c r="C382" s="19" t="s">
        <v>312</v>
      </c>
      <c r="D382" s="37"/>
      <c r="E382" s="37"/>
      <c r="F382" s="37"/>
      <c r="G382" s="37"/>
    </row>
    <row r="383" spans="1:8" x14ac:dyDescent="0.25">
      <c r="A383" s="48"/>
      <c r="B383" s="50"/>
      <c r="C383" s="21" t="s">
        <v>313</v>
      </c>
      <c r="D383" s="37">
        <v>1213</v>
      </c>
      <c r="E383" s="37">
        <v>1212.4000000000001</v>
      </c>
      <c r="F383" s="37" t="s">
        <v>67</v>
      </c>
      <c r="G383" s="37">
        <v>1212.4000000000001</v>
      </c>
      <c r="H383" s="6"/>
    </row>
    <row r="384" spans="1:8" ht="60" x14ac:dyDescent="0.25">
      <c r="A384" s="48"/>
      <c r="B384" s="50"/>
      <c r="C384" s="19" t="s">
        <v>314</v>
      </c>
      <c r="D384" s="37"/>
      <c r="E384" s="37"/>
      <c r="F384" s="37"/>
      <c r="G384" s="37"/>
    </row>
    <row r="385" spans="1:8" ht="12" customHeight="1" x14ac:dyDescent="0.25">
      <c r="A385" s="48"/>
      <c r="B385" s="50"/>
      <c r="C385" s="21" t="s">
        <v>315</v>
      </c>
      <c r="D385" s="42">
        <v>0</v>
      </c>
      <c r="E385" s="42">
        <v>0</v>
      </c>
      <c r="F385" s="42" t="s">
        <v>194</v>
      </c>
      <c r="G385" s="42">
        <v>0</v>
      </c>
      <c r="H385" s="6"/>
    </row>
    <row r="386" spans="1:8" ht="24" x14ac:dyDescent="0.25">
      <c r="A386" s="48"/>
      <c r="B386" s="50"/>
      <c r="C386" s="19" t="s">
        <v>316</v>
      </c>
      <c r="D386" s="43"/>
      <c r="E386" s="43"/>
      <c r="F386" s="43"/>
      <c r="G386" s="43"/>
    </row>
    <row r="387" spans="1:8" ht="12" customHeight="1" x14ac:dyDescent="0.25">
      <c r="A387" s="48"/>
      <c r="B387" s="50"/>
      <c r="C387" s="21" t="s">
        <v>572</v>
      </c>
      <c r="D387" s="37">
        <v>39.6</v>
      </c>
      <c r="E387" s="37">
        <v>39.6</v>
      </c>
      <c r="F387" s="37" t="s">
        <v>67</v>
      </c>
      <c r="G387" s="37">
        <v>39.6</v>
      </c>
      <c r="H387" s="6"/>
    </row>
    <row r="388" spans="1:8" ht="24" x14ac:dyDescent="0.25">
      <c r="A388" s="48"/>
      <c r="B388" s="50"/>
      <c r="C388" s="19" t="s">
        <v>1058</v>
      </c>
      <c r="D388" s="37"/>
      <c r="E388" s="37"/>
      <c r="F388" s="37"/>
      <c r="G388" s="37"/>
    </row>
    <row r="389" spans="1:8" x14ac:dyDescent="0.25">
      <c r="A389" s="48"/>
      <c r="B389" s="50"/>
      <c r="C389" s="20" t="s">
        <v>30</v>
      </c>
      <c r="D389" s="37">
        <f>D391+D393+D395+D397+D399+D401</f>
        <v>42841</v>
      </c>
      <c r="E389" s="37">
        <f>E391+E393+E395+E397+E399+E401</f>
        <v>42841</v>
      </c>
      <c r="F389" s="37" t="s">
        <v>67</v>
      </c>
      <c r="G389" s="37">
        <f>G391+G393+G395+G397+G399+G401</f>
        <v>42841</v>
      </c>
      <c r="H389" s="6"/>
    </row>
    <row r="390" spans="1:8" ht="36" x14ac:dyDescent="0.25">
      <c r="A390" s="48"/>
      <c r="B390" s="50"/>
      <c r="C390" s="19" t="s">
        <v>317</v>
      </c>
      <c r="D390" s="37"/>
      <c r="E390" s="37"/>
      <c r="F390" s="37"/>
      <c r="G390" s="37"/>
    </row>
    <row r="391" spans="1:8" x14ac:dyDescent="0.25">
      <c r="A391" s="48"/>
      <c r="B391" s="50"/>
      <c r="C391" s="21" t="s">
        <v>318</v>
      </c>
      <c r="D391" s="37">
        <v>38881</v>
      </c>
      <c r="E391" s="37">
        <v>38881</v>
      </c>
      <c r="F391" s="37" t="s">
        <v>67</v>
      </c>
      <c r="G391" s="37">
        <v>38881</v>
      </c>
      <c r="H391" s="6"/>
    </row>
    <row r="392" spans="1:8" ht="96" x14ac:dyDescent="0.25">
      <c r="A392" s="48"/>
      <c r="B392" s="50"/>
      <c r="C392" s="19" t="s">
        <v>319</v>
      </c>
      <c r="D392" s="37"/>
      <c r="E392" s="37"/>
      <c r="F392" s="37"/>
      <c r="G392" s="37"/>
    </row>
    <row r="393" spans="1:8" x14ac:dyDescent="0.25">
      <c r="A393" s="48"/>
      <c r="B393" s="50"/>
      <c r="C393" s="21" t="s">
        <v>320</v>
      </c>
      <c r="D393" s="37">
        <v>0</v>
      </c>
      <c r="E393" s="37">
        <v>0</v>
      </c>
      <c r="F393" s="37" t="s">
        <v>194</v>
      </c>
      <c r="G393" s="37">
        <v>0</v>
      </c>
      <c r="H393" s="6"/>
    </row>
    <row r="394" spans="1:8" ht="84" x14ac:dyDescent="0.25">
      <c r="A394" s="48"/>
      <c r="B394" s="50"/>
      <c r="C394" s="19" t="s">
        <v>321</v>
      </c>
      <c r="D394" s="37"/>
      <c r="E394" s="37"/>
      <c r="F394" s="37"/>
      <c r="G394" s="37"/>
    </row>
    <row r="395" spans="1:8" x14ac:dyDescent="0.25">
      <c r="A395" s="48"/>
      <c r="B395" s="50"/>
      <c r="C395" s="21" t="s">
        <v>322</v>
      </c>
      <c r="D395" s="37">
        <v>0</v>
      </c>
      <c r="E395" s="37">
        <v>0</v>
      </c>
      <c r="F395" s="37" t="s">
        <v>194</v>
      </c>
      <c r="G395" s="37">
        <v>0</v>
      </c>
      <c r="H395" s="6"/>
    </row>
    <row r="396" spans="1:8" ht="84" x14ac:dyDescent="0.25">
      <c r="A396" s="48"/>
      <c r="B396" s="50"/>
      <c r="C396" s="19" t="s">
        <v>323</v>
      </c>
      <c r="D396" s="37"/>
      <c r="E396" s="37"/>
      <c r="F396" s="37"/>
      <c r="G396" s="37"/>
    </row>
    <row r="397" spans="1:8" x14ac:dyDescent="0.25">
      <c r="A397" s="48"/>
      <c r="B397" s="50"/>
      <c r="C397" s="21" t="s">
        <v>324</v>
      </c>
      <c r="D397" s="37">
        <v>443</v>
      </c>
      <c r="E397" s="37">
        <v>443</v>
      </c>
      <c r="F397" s="37" t="s">
        <v>67</v>
      </c>
      <c r="G397" s="37">
        <v>443</v>
      </c>
      <c r="H397" s="6"/>
    </row>
    <row r="398" spans="1:8" ht="36" x14ac:dyDescent="0.25">
      <c r="A398" s="48"/>
      <c r="B398" s="50"/>
      <c r="C398" s="19" t="s">
        <v>325</v>
      </c>
      <c r="D398" s="37"/>
      <c r="E398" s="37"/>
      <c r="F398" s="37"/>
      <c r="G398" s="37"/>
    </row>
    <row r="399" spans="1:8" x14ac:dyDescent="0.25">
      <c r="A399" s="48"/>
      <c r="B399" s="50"/>
      <c r="C399" s="21" t="s">
        <v>326</v>
      </c>
      <c r="D399" s="37">
        <v>168</v>
      </c>
      <c r="E399" s="37">
        <v>168</v>
      </c>
      <c r="F399" s="37" t="s">
        <v>67</v>
      </c>
      <c r="G399" s="37">
        <v>168</v>
      </c>
      <c r="H399" s="6"/>
    </row>
    <row r="400" spans="1:8" ht="48" x14ac:dyDescent="0.25">
      <c r="A400" s="48"/>
      <c r="B400" s="50"/>
      <c r="C400" s="19" t="s">
        <v>327</v>
      </c>
      <c r="D400" s="37"/>
      <c r="E400" s="37"/>
      <c r="F400" s="37"/>
      <c r="G400" s="37"/>
    </row>
    <row r="401" spans="1:8" x14ac:dyDescent="0.25">
      <c r="A401" s="48"/>
      <c r="B401" s="50"/>
      <c r="C401" s="21" t="s">
        <v>328</v>
      </c>
      <c r="D401" s="37">
        <v>3349</v>
      </c>
      <c r="E401" s="37">
        <v>3349</v>
      </c>
      <c r="F401" s="37" t="s">
        <v>67</v>
      </c>
      <c r="G401" s="37">
        <v>3349</v>
      </c>
      <c r="H401" s="6"/>
    </row>
    <row r="402" spans="1:8" ht="72" x14ac:dyDescent="0.25">
      <c r="A402" s="48"/>
      <c r="B402" s="50"/>
      <c r="C402" s="19" t="s">
        <v>329</v>
      </c>
      <c r="D402" s="37"/>
      <c r="E402" s="37"/>
      <c r="F402" s="37"/>
      <c r="G402" s="37"/>
    </row>
    <row r="403" spans="1:8" x14ac:dyDescent="0.25">
      <c r="A403" s="48"/>
      <c r="B403" s="50"/>
      <c r="C403" s="20" t="s">
        <v>32</v>
      </c>
      <c r="D403" s="37">
        <v>0</v>
      </c>
      <c r="E403" s="37">
        <v>0</v>
      </c>
      <c r="F403" s="37" t="s">
        <v>194</v>
      </c>
      <c r="G403" s="37">
        <v>0</v>
      </c>
      <c r="H403" s="6"/>
    </row>
    <row r="404" spans="1:8" ht="36" x14ac:dyDescent="0.25">
      <c r="A404" s="48"/>
      <c r="B404" s="50"/>
      <c r="C404" s="19" t="s">
        <v>330</v>
      </c>
      <c r="D404" s="37"/>
      <c r="E404" s="37"/>
      <c r="F404" s="37"/>
      <c r="G404" s="37"/>
    </row>
    <row r="405" spans="1:8" x14ac:dyDescent="0.25">
      <c r="A405" s="48"/>
      <c r="B405" s="50"/>
      <c r="C405" s="20" t="s">
        <v>34</v>
      </c>
      <c r="D405" s="37">
        <f>D407+D409+D411+D413+D415+D417+D419</f>
        <v>5524.75</v>
      </c>
      <c r="E405" s="37">
        <f>E407+E409+E411+E413+E415+E417+E419</f>
        <v>5257</v>
      </c>
      <c r="F405" s="42" t="s">
        <v>832</v>
      </c>
      <c r="G405" s="37">
        <f>G407+G409+G411+G413+G415+G417+G419</f>
        <v>5257</v>
      </c>
      <c r="H405" s="6"/>
    </row>
    <row r="406" spans="1:8" ht="60" x14ac:dyDescent="0.25">
      <c r="A406" s="48"/>
      <c r="B406" s="50"/>
      <c r="C406" s="19" t="s">
        <v>331</v>
      </c>
      <c r="D406" s="37"/>
      <c r="E406" s="37"/>
      <c r="F406" s="43"/>
      <c r="G406" s="37"/>
    </row>
    <row r="407" spans="1:8" x14ac:dyDescent="0.25">
      <c r="A407" s="48"/>
      <c r="B407" s="50"/>
      <c r="C407" s="21" t="s">
        <v>125</v>
      </c>
      <c r="D407" s="37">
        <v>700</v>
      </c>
      <c r="E407" s="37">
        <v>700</v>
      </c>
      <c r="F407" s="37" t="s">
        <v>67</v>
      </c>
      <c r="G407" s="37">
        <v>700</v>
      </c>
      <c r="H407" s="6"/>
    </row>
    <row r="408" spans="1:8" x14ac:dyDescent="0.25">
      <c r="A408" s="48"/>
      <c r="B408" s="50"/>
      <c r="C408" s="19" t="s">
        <v>332</v>
      </c>
      <c r="D408" s="37"/>
      <c r="E408" s="37"/>
      <c r="F408" s="37"/>
      <c r="G408" s="37"/>
    </row>
    <row r="409" spans="1:8" x14ac:dyDescent="0.25">
      <c r="A409" s="48"/>
      <c r="B409" s="50"/>
      <c r="C409" s="21" t="s">
        <v>127</v>
      </c>
      <c r="D409" s="37">
        <v>800</v>
      </c>
      <c r="E409" s="37">
        <v>800</v>
      </c>
      <c r="F409" s="37" t="s">
        <v>67</v>
      </c>
      <c r="G409" s="37">
        <v>800</v>
      </c>
      <c r="H409" s="6"/>
    </row>
    <row r="410" spans="1:8" x14ac:dyDescent="0.25">
      <c r="A410" s="48"/>
      <c r="B410" s="50"/>
      <c r="C410" s="19" t="s">
        <v>333</v>
      </c>
      <c r="D410" s="37"/>
      <c r="E410" s="37"/>
      <c r="F410" s="37"/>
      <c r="G410" s="37"/>
    </row>
    <row r="411" spans="1:8" x14ac:dyDescent="0.25">
      <c r="A411" s="48"/>
      <c r="B411" s="50"/>
      <c r="C411" s="21" t="s">
        <v>129</v>
      </c>
      <c r="D411" s="37">
        <v>1745</v>
      </c>
      <c r="E411" s="37">
        <v>1745</v>
      </c>
      <c r="F411" s="37" t="s">
        <v>67</v>
      </c>
      <c r="G411" s="37">
        <v>1745</v>
      </c>
      <c r="H411" s="6"/>
    </row>
    <row r="412" spans="1:8" x14ac:dyDescent="0.25">
      <c r="A412" s="48"/>
      <c r="B412" s="50"/>
      <c r="C412" s="19" t="s">
        <v>334</v>
      </c>
      <c r="D412" s="37"/>
      <c r="E412" s="37"/>
      <c r="F412" s="37"/>
      <c r="G412" s="37"/>
    </row>
    <row r="413" spans="1:8" x14ac:dyDescent="0.25">
      <c r="A413" s="48"/>
      <c r="B413" s="50"/>
      <c r="C413" s="21" t="s">
        <v>131</v>
      </c>
      <c r="D413" s="37">
        <v>384</v>
      </c>
      <c r="E413" s="37">
        <v>215</v>
      </c>
      <c r="F413" s="37" t="s">
        <v>1059</v>
      </c>
      <c r="G413" s="37">
        <v>215</v>
      </c>
      <c r="H413" s="6"/>
    </row>
    <row r="414" spans="1:8" ht="24" x14ac:dyDescent="0.25">
      <c r="A414" s="48"/>
      <c r="B414" s="50"/>
      <c r="C414" s="19" t="s">
        <v>335</v>
      </c>
      <c r="D414" s="37"/>
      <c r="E414" s="37"/>
      <c r="F414" s="37"/>
      <c r="G414" s="37"/>
    </row>
    <row r="415" spans="1:8" x14ac:dyDescent="0.25">
      <c r="A415" s="48"/>
      <c r="B415" s="50"/>
      <c r="C415" s="21" t="s">
        <v>336</v>
      </c>
      <c r="D415" s="37">
        <v>0</v>
      </c>
      <c r="E415" s="37">
        <v>0</v>
      </c>
      <c r="F415" s="37" t="s">
        <v>74</v>
      </c>
      <c r="G415" s="37">
        <v>0</v>
      </c>
      <c r="H415" s="6"/>
    </row>
    <row r="416" spans="1:8" x14ac:dyDescent="0.25">
      <c r="A416" s="48"/>
      <c r="B416" s="50"/>
      <c r="C416" s="19" t="s">
        <v>337</v>
      </c>
      <c r="D416" s="37"/>
      <c r="E416" s="37"/>
      <c r="F416" s="37"/>
      <c r="G416" s="37"/>
    </row>
    <row r="417" spans="1:8" x14ac:dyDescent="0.25">
      <c r="A417" s="48"/>
      <c r="B417" s="50"/>
      <c r="C417" s="21" t="s">
        <v>338</v>
      </c>
      <c r="D417" s="37">
        <v>1895.75</v>
      </c>
      <c r="E417" s="37">
        <v>1797</v>
      </c>
      <c r="F417" s="37" t="s">
        <v>1060</v>
      </c>
      <c r="G417" s="37">
        <v>1797</v>
      </c>
      <c r="H417" s="6"/>
    </row>
    <row r="418" spans="1:8" ht="36" x14ac:dyDescent="0.25">
      <c r="A418" s="48"/>
      <c r="B418" s="50"/>
      <c r="C418" s="19" t="s">
        <v>339</v>
      </c>
      <c r="D418" s="37"/>
      <c r="E418" s="37"/>
      <c r="F418" s="37"/>
      <c r="G418" s="37"/>
    </row>
    <row r="419" spans="1:8" x14ac:dyDescent="0.25">
      <c r="A419" s="48"/>
      <c r="B419" s="50"/>
      <c r="C419" s="21" t="s">
        <v>340</v>
      </c>
      <c r="D419" s="37">
        <v>0</v>
      </c>
      <c r="E419" s="37">
        <v>0</v>
      </c>
      <c r="F419" s="37" t="s">
        <v>194</v>
      </c>
      <c r="G419" s="37">
        <v>0</v>
      </c>
      <c r="H419" s="6"/>
    </row>
    <row r="420" spans="1:8" x14ac:dyDescent="0.25">
      <c r="A420" s="48"/>
      <c r="B420" s="50"/>
      <c r="C420" s="19" t="s">
        <v>341</v>
      </c>
      <c r="D420" s="37"/>
      <c r="E420" s="37"/>
      <c r="F420" s="37"/>
      <c r="G420" s="37"/>
    </row>
    <row r="421" spans="1:8" x14ac:dyDescent="0.25">
      <c r="A421" s="48"/>
      <c r="B421" s="50"/>
      <c r="C421" s="20" t="s">
        <v>13</v>
      </c>
      <c r="D421" s="37">
        <f>D423+D427+D425</f>
        <v>17708.599999999999</v>
      </c>
      <c r="E421" s="37">
        <f>E423+E427+E425</f>
        <v>17708.599999999999</v>
      </c>
      <c r="F421" s="37" t="s">
        <v>67</v>
      </c>
      <c r="G421" s="37">
        <f>G423+G427+G425</f>
        <v>17708.599999999999</v>
      </c>
      <c r="H421" s="6"/>
    </row>
    <row r="422" spans="1:8" ht="36" x14ac:dyDescent="0.25">
      <c r="A422" s="48"/>
      <c r="B422" s="50"/>
      <c r="C422" s="19" t="s">
        <v>342</v>
      </c>
      <c r="D422" s="37"/>
      <c r="E422" s="37"/>
      <c r="F422" s="37"/>
      <c r="G422" s="37"/>
    </row>
    <row r="423" spans="1:8" x14ac:dyDescent="0.25">
      <c r="A423" s="48"/>
      <c r="B423" s="50"/>
      <c r="C423" s="21" t="s">
        <v>147</v>
      </c>
      <c r="D423" s="37">
        <v>4924.3999999999996</v>
      </c>
      <c r="E423" s="37">
        <v>4924.3999999999996</v>
      </c>
      <c r="F423" s="37" t="s">
        <v>67</v>
      </c>
      <c r="G423" s="37">
        <v>4924.3999999999996</v>
      </c>
      <c r="H423" s="6"/>
    </row>
    <row r="424" spans="1:8" ht="24" x14ac:dyDescent="0.25">
      <c r="A424" s="48"/>
      <c r="B424" s="50"/>
      <c r="C424" s="19" t="s">
        <v>343</v>
      </c>
      <c r="D424" s="37"/>
      <c r="E424" s="37"/>
      <c r="F424" s="37"/>
      <c r="G424" s="37"/>
    </row>
    <row r="425" spans="1:8" x14ac:dyDescent="0.25">
      <c r="A425" s="48"/>
      <c r="B425" s="50"/>
      <c r="C425" s="21" t="s">
        <v>149</v>
      </c>
      <c r="D425" s="37">
        <v>12284.2</v>
      </c>
      <c r="E425" s="37">
        <v>12284.2</v>
      </c>
      <c r="F425" s="37" t="s">
        <v>67</v>
      </c>
      <c r="G425" s="37">
        <v>12284.2</v>
      </c>
      <c r="H425" s="6"/>
    </row>
    <row r="426" spans="1:8" ht="60" x14ac:dyDescent="0.25">
      <c r="A426" s="48"/>
      <c r="B426" s="50"/>
      <c r="C426" s="19" t="s">
        <v>344</v>
      </c>
      <c r="D426" s="37"/>
      <c r="E426" s="37"/>
      <c r="F426" s="37"/>
      <c r="G426" s="37"/>
    </row>
    <row r="427" spans="1:8" x14ac:dyDescent="0.25">
      <c r="A427" s="48"/>
      <c r="B427" s="50"/>
      <c r="C427" s="21" t="s">
        <v>213</v>
      </c>
      <c r="D427" s="37">
        <v>500</v>
      </c>
      <c r="E427" s="37">
        <v>500</v>
      </c>
      <c r="F427" s="37" t="s">
        <v>67</v>
      </c>
      <c r="G427" s="37">
        <v>500</v>
      </c>
      <c r="H427" s="6"/>
    </row>
    <row r="428" spans="1:8" ht="24" x14ac:dyDescent="0.25">
      <c r="A428" s="48"/>
      <c r="B428" s="50"/>
      <c r="C428" s="19" t="s">
        <v>1061</v>
      </c>
      <c r="D428" s="37"/>
      <c r="E428" s="37"/>
      <c r="F428" s="37"/>
      <c r="G428" s="37"/>
    </row>
    <row r="429" spans="1:8" x14ac:dyDescent="0.25">
      <c r="A429" s="48"/>
      <c r="B429" s="50"/>
      <c r="C429" s="20" t="s">
        <v>15</v>
      </c>
      <c r="D429" s="37">
        <f>D431</f>
        <v>0</v>
      </c>
      <c r="E429" s="37">
        <f>E431</f>
        <v>0</v>
      </c>
      <c r="F429" s="37" t="s">
        <v>194</v>
      </c>
      <c r="G429" s="37">
        <f>G431</f>
        <v>0</v>
      </c>
      <c r="H429" s="6"/>
    </row>
    <row r="430" spans="1:8" ht="36" x14ac:dyDescent="0.25">
      <c r="A430" s="48"/>
      <c r="B430" s="50"/>
      <c r="C430" s="19" t="s">
        <v>345</v>
      </c>
      <c r="D430" s="37"/>
      <c r="E430" s="37"/>
      <c r="F430" s="37"/>
      <c r="G430" s="37"/>
    </row>
    <row r="431" spans="1:8" x14ac:dyDescent="0.25">
      <c r="A431" s="48"/>
      <c r="B431" s="50"/>
      <c r="C431" s="21" t="s">
        <v>216</v>
      </c>
      <c r="D431" s="37">
        <v>0</v>
      </c>
      <c r="E431" s="37">
        <v>0</v>
      </c>
      <c r="F431" s="37" t="s">
        <v>194</v>
      </c>
      <c r="G431" s="37">
        <v>0</v>
      </c>
      <c r="H431" s="6"/>
    </row>
    <row r="432" spans="1:8" x14ac:dyDescent="0.25">
      <c r="A432" s="48"/>
      <c r="B432" s="50"/>
      <c r="C432" s="19" t="s">
        <v>346</v>
      </c>
      <c r="D432" s="37"/>
      <c r="E432" s="37"/>
      <c r="F432" s="37"/>
      <c r="G432" s="37"/>
    </row>
    <row r="433" spans="1:8" x14ac:dyDescent="0.25">
      <c r="A433" s="48"/>
      <c r="B433" s="50"/>
      <c r="C433" s="22" t="s">
        <v>42</v>
      </c>
      <c r="D433" s="51">
        <f>D435+D445+D469+D475+D485+D487+D489+D491+D493+D495</f>
        <v>110604.82</v>
      </c>
      <c r="E433" s="51">
        <f>E435+E445+E469+E475+E485+E487+E489+E491+E493+E495</f>
        <v>109873.8</v>
      </c>
      <c r="F433" s="51" t="s">
        <v>1066</v>
      </c>
      <c r="G433" s="51">
        <f>G435+G445+G469+G475+G485+G487+G489+G491+G493+G495</f>
        <v>109873.8</v>
      </c>
      <c r="H433" s="6"/>
    </row>
    <row r="434" spans="1:8" ht="24" x14ac:dyDescent="0.25">
      <c r="A434" s="48"/>
      <c r="B434" s="50"/>
      <c r="C434" s="22" t="s">
        <v>347</v>
      </c>
      <c r="D434" s="51"/>
      <c r="E434" s="51"/>
      <c r="F434" s="51"/>
      <c r="G434" s="51"/>
    </row>
    <row r="435" spans="1:8" x14ac:dyDescent="0.25">
      <c r="A435" s="48"/>
      <c r="B435" s="50"/>
      <c r="C435" s="19" t="s">
        <v>11</v>
      </c>
      <c r="D435" s="37">
        <f>D437</f>
        <v>882.5</v>
      </c>
      <c r="E435" s="37">
        <f>E437</f>
        <v>882.5</v>
      </c>
      <c r="F435" s="37" t="s">
        <v>67</v>
      </c>
      <c r="G435" s="37">
        <f>G437</f>
        <v>882.5</v>
      </c>
      <c r="H435" s="6"/>
    </row>
    <row r="436" spans="1:8" ht="36" x14ac:dyDescent="0.25">
      <c r="A436" s="48"/>
      <c r="B436" s="50"/>
      <c r="C436" s="19" t="s">
        <v>348</v>
      </c>
      <c r="D436" s="37"/>
      <c r="E436" s="37"/>
      <c r="F436" s="37"/>
      <c r="G436" s="37"/>
    </row>
    <row r="437" spans="1:8" x14ac:dyDescent="0.25">
      <c r="A437" s="48"/>
      <c r="B437" s="50"/>
      <c r="C437" s="21" t="s">
        <v>181</v>
      </c>
      <c r="D437" s="37">
        <f>D439+D441+D443</f>
        <v>882.5</v>
      </c>
      <c r="E437" s="37">
        <f>E439+E441+E443</f>
        <v>882.5</v>
      </c>
      <c r="F437" s="37" t="s">
        <v>67</v>
      </c>
      <c r="G437" s="37">
        <f>G439+G441+G443</f>
        <v>882.5</v>
      </c>
      <c r="H437" s="6"/>
    </row>
    <row r="438" spans="1:8" ht="48" x14ac:dyDescent="0.25">
      <c r="A438" s="48"/>
      <c r="B438" s="50"/>
      <c r="C438" s="19" t="s">
        <v>349</v>
      </c>
      <c r="D438" s="37"/>
      <c r="E438" s="37"/>
      <c r="F438" s="37"/>
      <c r="G438" s="37"/>
    </row>
    <row r="439" spans="1:8" x14ac:dyDescent="0.25">
      <c r="A439" s="48"/>
      <c r="B439" s="50"/>
      <c r="C439" s="21" t="s">
        <v>350</v>
      </c>
      <c r="D439" s="37">
        <v>821.03</v>
      </c>
      <c r="E439" s="37">
        <v>821.03</v>
      </c>
      <c r="F439" s="37" t="s">
        <v>67</v>
      </c>
      <c r="G439" s="37">
        <v>821.03</v>
      </c>
      <c r="H439" s="6"/>
    </row>
    <row r="440" spans="1:8" ht="24" x14ac:dyDescent="0.25">
      <c r="A440" s="48"/>
      <c r="B440" s="50"/>
      <c r="C440" s="19" t="s">
        <v>351</v>
      </c>
      <c r="D440" s="37"/>
      <c r="E440" s="37"/>
      <c r="F440" s="37"/>
      <c r="G440" s="37"/>
    </row>
    <row r="441" spans="1:8" x14ac:dyDescent="0.25">
      <c r="A441" s="48"/>
      <c r="B441" s="50"/>
      <c r="C441" s="21" t="s">
        <v>352</v>
      </c>
      <c r="D441" s="37">
        <v>0</v>
      </c>
      <c r="E441" s="37">
        <v>0</v>
      </c>
      <c r="F441" s="37" t="s">
        <v>194</v>
      </c>
      <c r="G441" s="37">
        <v>0</v>
      </c>
      <c r="H441" s="6"/>
    </row>
    <row r="442" spans="1:8" x14ac:dyDescent="0.25">
      <c r="A442" s="48"/>
      <c r="B442" s="50"/>
      <c r="C442" s="19" t="s">
        <v>353</v>
      </c>
      <c r="D442" s="37"/>
      <c r="E442" s="37"/>
      <c r="F442" s="37"/>
      <c r="G442" s="37"/>
    </row>
    <row r="443" spans="1:8" x14ac:dyDescent="0.25">
      <c r="A443" s="48"/>
      <c r="B443" s="50"/>
      <c r="C443" s="21" t="s">
        <v>354</v>
      </c>
      <c r="D443" s="37">
        <v>61.47</v>
      </c>
      <c r="E443" s="37">
        <v>61.47</v>
      </c>
      <c r="F443" s="37" t="s">
        <v>810</v>
      </c>
      <c r="G443" s="37">
        <v>61.47</v>
      </c>
      <c r="H443" s="6"/>
    </row>
    <row r="444" spans="1:8" x14ac:dyDescent="0.25">
      <c r="A444" s="48"/>
      <c r="B444" s="50"/>
      <c r="C444" s="19" t="s">
        <v>355</v>
      </c>
      <c r="D444" s="37"/>
      <c r="E444" s="37"/>
      <c r="F444" s="37"/>
      <c r="G444" s="37"/>
    </row>
    <row r="445" spans="1:8" x14ac:dyDescent="0.25">
      <c r="A445" s="48"/>
      <c r="B445" s="50"/>
      <c r="C445" s="19" t="s">
        <v>13</v>
      </c>
      <c r="D445" s="37">
        <f>D447+D455+D457+D459+D461+D463+D465+D467</f>
        <v>109443.70000000001</v>
      </c>
      <c r="E445" s="37">
        <f>E447+E455+E457+E459+E461+E463+E465+E467</f>
        <v>108713.46</v>
      </c>
      <c r="F445" s="37" t="s">
        <v>356</v>
      </c>
      <c r="G445" s="37">
        <f>G447+G455+G457+G459+G461+G463+G465+G467</f>
        <v>108713.46</v>
      </c>
      <c r="H445" s="6"/>
    </row>
    <row r="446" spans="1:8" ht="84" x14ac:dyDescent="0.25">
      <c r="A446" s="48"/>
      <c r="B446" s="50"/>
      <c r="C446" s="19" t="s">
        <v>357</v>
      </c>
      <c r="D446" s="37"/>
      <c r="E446" s="37"/>
      <c r="F446" s="37"/>
      <c r="G446" s="37"/>
    </row>
    <row r="447" spans="1:8" x14ac:dyDescent="0.25">
      <c r="A447" s="48"/>
      <c r="B447" s="50"/>
      <c r="C447" s="21" t="s">
        <v>147</v>
      </c>
      <c r="D447" s="37">
        <f>D449+D451+D453</f>
        <v>35625.100000000006</v>
      </c>
      <c r="E447" s="37">
        <f>E449+E451+E453</f>
        <v>34894.86</v>
      </c>
      <c r="F447" s="37" t="s">
        <v>358</v>
      </c>
      <c r="G447" s="37">
        <f>G449+G451+G453</f>
        <v>34894.86</v>
      </c>
      <c r="H447" s="6"/>
    </row>
    <row r="448" spans="1:8" ht="36" x14ac:dyDescent="0.25">
      <c r="A448" s="48"/>
      <c r="B448" s="50"/>
      <c r="C448" s="19" t="s">
        <v>359</v>
      </c>
      <c r="D448" s="37"/>
      <c r="E448" s="37"/>
      <c r="F448" s="37"/>
      <c r="G448" s="37"/>
    </row>
    <row r="449" spans="1:8" x14ac:dyDescent="0.25">
      <c r="A449" s="48"/>
      <c r="B449" s="50"/>
      <c r="C449" s="21" t="s">
        <v>360</v>
      </c>
      <c r="D449" s="37">
        <v>14322.7</v>
      </c>
      <c r="E449" s="37">
        <v>13592.46</v>
      </c>
      <c r="F449" s="37" t="s">
        <v>1063</v>
      </c>
      <c r="G449" s="37">
        <v>13592.46</v>
      </c>
      <c r="H449" s="6"/>
    </row>
    <row r="450" spans="1:8" ht="24" x14ac:dyDescent="0.25">
      <c r="A450" s="48"/>
      <c r="B450" s="50"/>
      <c r="C450" s="19" t="s">
        <v>351</v>
      </c>
      <c r="D450" s="37"/>
      <c r="E450" s="37"/>
      <c r="F450" s="37"/>
      <c r="G450" s="37"/>
    </row>
    <row r="451" spans="1:8" x14ac:dyDescent="0.25">
      <c r="A451" s="48"/>
      <c r="B451" s="50"/>
      <c r="C451" s="21" t="s">
        <v>361</v>
      </c>
      <c r="D451" s="37">
        <v>0</v>
      </c>
      <c r="E451" s="37">
        <v>0</v>
      </c>
      <c r="F451" s="37" t="s">
        <v>194</v>
      </c>
      <c r="G451" s="37">
        <v>0</v>
      </c>
      <c r="H451" s="6"/>
    </row>
    <row r="452" spans="1:8" x14ac:dyDescent="0.25">
      <c r="A452" s="48"/>
      <c r="B452" s="50"/>
      <c r="C452" s="19" t="s">
        <v>362</v>
      </c>
      <c r="D452" s="37"/>
      <c r="E452" s="37"/>
      <c r="F452" s="37"/>
      <c r="G452" s="37"/>
    </row>
    <row r="453" spans="1:8" x14ac:dyDescent="0.25">
      <c r="A453" s="48"/>
      <c r="B453" s="50"/>
      <c r="C453" s="21" t="s">
        <v>363</v>
      </c>
      <c r="D453" s="37">
        <v>21302.400000000001</v>
      </c>
      <c r="E453" s="37">
        <v>21302.400000000001</v>
      </c>
      <c r="F453" s="37" t="s">
        <v>1022</v>
      </c>
      <c r="G453" s="37">
        <v>21302.400000000001</v>
      </c>
      <c r="H453" s="6"/>
    </row>
    <row r="454" spans="1:8" x14ac:dyDescent="0.25">
      <c r="A454" s="48"/>
      <c r="B454" s="50"/>
      <c r="C454" s="19" t="s">
        <v>355</v>
      </c>
      <c r="D454" s="37"/>
      <c r="E454" s="37"/>
      <c r="F454" s="37"/>
      <c r="G454" s="37"/>
    </row>
    <row r="455" spans="1:8" ht="12" customHeight="1" x14ac:dyDescent="0.25">
      <c r="A455" s="48"/>
      <c r="B455" s="50"/>
      <c r="C455" s="21" t="s">
        <v>149</v>
      </c>
      <c r="D455" s="37">
        <v>1910</v>
      </c>
      <c r="E455" s="37">
        <v>1910</v>
      </c>
      <c r="F455" s="37" t="s">
        <v>1022</v>
      </c>
      <c r="G455" s="37">
        <v>1910</v>
      </c>
      <c r="H455" s="6"/>
    </row>
    <row r="456" spans="1:8" ht="48" x14ac:dyDescent="0.25">
      <c r="A456" s="48"/>
      <c r="B456" s="50"/>
      <c r="C456" s="19" t="s">
        <v>364</v>
      </c>
      <c r="D456" s="37"/>
      <c r="E456" s="37"/>
      <c r="F456" s="37"/>
      <c r="G456" s="37"/>
    </row>
    <row r="457" spans="1:8" x14ac:dyDescent="0.25">
      <c r="A457" s="48"/>
      <c r="B457" s="50"/>
      <c r="C457" s="21" t="s">
        <v>213</v>
      </c>
      <c r="D457" s="37">
        <v>70</v>
      </c>
      <c r="E457" s="37">
        <v>70</v>
      </c>
      <c r="F457" s="37" t="s">
        <v>67</v>
      </c>
      <c r="G457" s="37">
        <v>70</v>
      </c>
      <c r="H457" s="6"/>
    </row>
    <row r="458" spans="1:8" ht="60" x14ac:dyDescent="0.25">
      <c r="A458" s="48"/>
      <c r="B458" s="50"/>
      <c r="C458" s="19" t="s">
        <v>365</v>
      </c>
      <c r="D458" s="37"/>
      <c r="E458" s="37"/>
      <c r="F458" s="37"/>
      <c r="G458" s="37"/>
    </row>
    <row r="459" spans="1:8" x14ac:dyDescent="0.25">
      <c r="A459" s="48"/>
      <c r="B459" s="50"/>
      <c r="C459" s="21" t="s">
        <v>366</v>
      </c>
      <c r="D459" s="37">
        <v>0</v>
      </c>
      <c r="E459" s="37">
        <v>0</v>
      </c>
      <c r="F459" s="37" t="s">
        <v>194</v>
      </c>
      <c r="G459" s="37">
        <v>0</v>
      </c>
      <c r="H459" s="6"/>
    </row>
    <row r="460" spans="1:8" ht="24" x14ac:dyDescent="0.25">
      <c r="A460" s="48"/>
      <c r="B460" s="50"/>
      <c r="C460" s="19" t="s">
        <v>367</v>
      </c>
      <c r="D460" s="37"/>
      <c r="E460" s="37"/>
      <c r="F460" s="37"/>
      <c r="G460" s="37"/>
    </row>
    <row r="461" spans="1:8" x14ac:dyDescent="0.25">
      <c r="A461" s="48"/>
      <c r="B461" s="50"/>
      <c r="C461" s="21" t="s">
        <v>368</v>
      </c>
      <c r="D461" s="37">
        <v>0</v>
      </c>
      <c r="E461" s="37">
        <v>0</v>
      </c>
      <c r="F461" s="37" t="s">
        <v>194</v>
      </c>
      <c r="G461" s="37">
        <v>0</v>
      </c>
      <c r="H461" s="6"/>
    </row>
    <row r="462" spans="1:8" ht="36" x14ac:dyDescent="0.25">
      <c r="A462" s="48"/>
      <c r="B462" s="50"/>
      <c r="C462" s="19" t="s">
        <v>369</v>
      </c>
      <c r="D462" s="37"/>
      <c r="E462" s="37"/>
      <c r="F462" s="37"/>
      <c r="G462" s="37"/>
    </row>
    <row r="463" spans="1:8" x14ac:dyDescent="0.25">
      <c r="A463" s="48"/>
      <c r="B463" s="50"/>
      <c r="C463" s="21" t="s">
        <v>370</v>
      </c>
      <c r="D463" s="37">
        <v>71190.5</v>
      </c>
      <c r="E463" s="37">
        <v>71190.5</v>
      </c>
      <c r="F463" s="37" t="s">
        <v>67</v>
      </c>
      <c r="G463" s="37">
        <v>71190.5</v>
      </c>
      <c r="H463" s="6"/>
    </row>
    <row r="464" spans="1:8" ht="48" x14ac:dyDescent="0.25">
      <c r="A464" s="48"/>
      <c r="B464" s="50"/>
      <c r="C464" s="19" t="s">
        <v>371</v>
      </c>
      <c r="D464" s="37"/>
      <c r="E464" s="37"/>
      <c r="F464" s="37"/>
      <c r="G464" s="37"/>
    </row>
    <row r="465" spans="1:8" x14ac:dyDescent="0.25">
      <c r="A465" s="48"/>
      <c r="B465" s="50"/>
      <c r="C465" s="21" t="s">
        <v>372</v>
      </c>
      <c r="D465" s="37">
        <v>53.1</v>
      </c>
      <c r="E465" s="37">
        <v>53.1</v>
      </c>
      <c r="F465" s="37" t="s">
        <v>67</v>
      </c>
      <c r="G465" s="37">
        <v>53.1</v>
      </c>
      <c r="H465" s="6"/>
    </row>
    <row r="466" spans="1:8" ht="36" x14ac:dyDescent="0.25">
      <c r="A466" s="48"/>
      <c r="B466" s="50"/>
      <c r="C466" s="19" t="s">
        <v>373</v>
      </c>
      <c r="D466" s="37"/>
      <c r="E466" s="37"/>
      <c r="F466" s="37"/>
      <c r="G466" s="37"/>
    </row>
    <row r="467" spans="1:8" x14ac:dyDescent="0.25">
      <c r="A467" s="48"/>
      <c r="B467" s="50"/>
      <c r="C467" s="21" t="s">
        <v>374</v>
      </c>
      <c r="D467" s="37">
        <v>595</v>
      </c>
      <c r="E467" s="37">
        <v>595</v>
      </c>
      <c r="F467" s="37" t="s">
        <v>67</v>
      </c>
      <c r="G467" s="37">
        <v>595</v>
      </c>
      <c r="H467" s="6"/>
    </row>
    <row r="468" spans="1:8" ht="48" x14ac:dyDescent="0.25">
      <c r="A468" s="48"/>
      <c r="B468" s="50"/>
      <c r="C468" s="19" t="s">
        <v>375</v>
      </c>
      <c r="D468" s="37"/>
      <c r="E468" s="37"/>
      <c r="F468" s="37"/>
      <c r="G468" s="37"/>
    </row>
    <row r="469" spans="1:8" x14ac:dyDescent="0.25">
      <c r="A469" s="48"/>
      <c r="B469" s="50"/>
      <c r="C469" s="19" t="s">
        <v>15</v>
      </c>
      <c r="D469" s="37">
        <f>D471+D473</f>
        <v>139.08000000000001</v>
      </c>
      <c r="E469" s="37">
        <f>E471+E473</f>
        <v>138.30000000000001</v>
      </c>
      <c r="F469" s="37" t="s">
        <v>1064</v>
      </c>
      <c r="G469" s="37">
        <f>G471+G473</f>
        <v>138.30000000000001</v>
      </c>
      <c r="H469" s="6"/>
    </row>
    <row r="470" spans="1:8" ht="48" x14ac:dyDescent="0.25">
      <c r="A470" s="48"/>
      <c r="B470" s="50"/>
      <c r="C470" s="19" t="s">
        <v>376</v>
      </c>
      <c r="D470" s="37"/>
      <c r="E470" s="37"/>
      <c r="F470" s="37"/>
      <c r="G470" s="37"/>
    </row>
    <row r="471" spans="1:8" x14ac:dyDescent="0.25">
      <c r="A471" s="48"/>
      <c r="B471" s="50"/>
      <c r="C471" s="21" t="s">
        <v>216</v>
      </c>
      <c r="D471" s="37">
        <v>139.08000000000001</v>
      </c>
      <c r="E471" s="37">
        <v>138.30000000000001</v>
      </c>
      <c r="F471" s="37" t="s">
        <v>1064</v>
      </c>
      <c r="G471" s="37">
        <v>138.30000000000001</v>
      </c>
      <c r="H471" s="6"/>
    </row>
    <row r="472" spans="1:8" ht="36" x14ac:dyDescent="0.25">
      <c r="A472" s="48"/>
      <c r="B472" s="50"/>
      <c r="C472" s="19" t="s">
        <v>377</v>
      </c>
      <c r="D472" s="37"/>
      <c r="E472" s="37"/>
      <c r="F472" s="37"/>
      <c r="G472" s="37"/>
    </row>
    <row r="473" spans="1:8" x14ac:dyDescent="0.25">
      <c r="A473" s="48"/>
      <c r="B473" s="50"/>
      <c r="C473" s="21" t="s">
        <v>223</v>
      </c>
      <c r="D473" s="37">
        <v>0</v>
      </c>
      <c r="E473" s="37">
        <v>0</v>
      </c>
      <c r="F473" s="37" t="s">
        <v>194</v>
      </c>
      <c r="G473" s="37">
        <v>0</v>
      </c>
      <c r="H473" s="6"/>
    </row>
    <row r="474" spans="1:8" x14ac:dyDescent="0.25">
      <c r="A474" s="48"/>
      <c r="B474" s="50"/>
      <c r="C474" s="19" t="s">
        <v>378</v>
      </c>
      <c r="D474" s="37"/>
      <c r="E474" s="37"/>
      <c r="F474" s="37"/>
      <c r="G474" s="37"/>
    </row>
    <row r="475" spans="1:8" ht="12" customHeight="1" x14ac:dyDescent="0.25">
      <c r="A475" s="48"/>
      <c r="B475" s="50"/>
      <c r="C475" s="19" t="s">
        <v>18</v>
      </c>
      <c r="D475" s="37">
        <f>D477+D479+D483+D481</f>
        <v>139.54</v>
      </c>
      <c r="E475" s="37">
        <f>E477+E479+E483+E481</f>
        <v>139.54</v>
      </c>
      <c r="F475" s="37" t="s">
        <v>1034</v>
      </c>
      <c r="G475" s="37">
        <f>G477+G479+G483+G481</f>
        <v>139.54</v>
      </c>
      <c r="H475" s="6"/>
    </row>
    <row r="476" spans="1:8" ht="36" x14ac:dyDescent="0.25">
      <c r="A476" s="48"/>
      <c r="B476" s="50"/>
      <c r="C476" s="19" t="s">
        <v>379</v>
      </c>
      <c r="D476" s="37"/>
      <c r="E476" s="37"/>
      <c r="F476" s="37"/>
      <c r="G476" s="37"/>
    </row>
    <row r="477" spans="1:8" x14ac:dyDescent="0.25">
      <c r="A477" s="48"/>
      <c r="B477" s="50"/>
      <c r="C477" s="21" t="s">
        <v>380</v>
      </c>
      <c r="D477" s="37">
        <v>0</v>
      </c>
      <c r="E477" s="37">
        <v>0</v>
      </c>
      <c r="F477" s="37" t="s">
        <v>194</v>
      </c>
      <c r="G477" s="37">
        <v>0</v>
      </c>
      <c r="H477" s="6"/>
    </row>
    <row r="478" spans="1:8" ht="36" x14ac:dyDescent="0.25">
      <c r="A478" s="48"/>
      <c r="B478" s="50"/>
      <c r="C478" s="19" t="s">
        <v>381</v>
      </c>
      <c r="D478" s="37"/>
      <c r="E478" s="37"/>
      <c r="F478" s="37"/>
      <c r="G478" s="37"/>
    </row>
    <row r="479" spans="1:8" x14ac:dyDescent="0.25">
      <c r="A479" s="48"/>
      <c r="B479" s="50"/>
      <c r="C479" s="21" t="s">
        <v>382</v>
      </c>
      <c r="D479" s="37">
        <v>0</v>
      </c>
      <c r="E479" s="37">
        <v>0</v>
      </c>
      <c r="F479" s="37" t="s">
        <v>194</v>
      </c>
      <c r="G479" s="37">
        <v>0</v>
      </c>
      <c r="H479" s="6"/>
    </row>
    <row r="480" spans="1:8" ht="36" x14ac:dyDescent="0.25">
      <c r="A480" s="48"/>
      <c r="B480" s="50"/>
      <c r="C480" s="19" t="s">
        <v>383</v>
      </c>
      <c r="D480" s="37"/>
      <c r="E480" s="37"/>
      <c r="F480" s="37"/>
      <c r="G480" s="37"/>
    </row>
    <row r="481" spans="1:8" x14ac:dyDescent="0.25">
      <c r="A481" s="48"/>
      <c r="B481" s="50"/>
      <c r="C481" s="21" t="s">
        <v>384</v>
      </c>
      <c r="D481" s="37">
        <v>0</v>
      </c>
      <c r="E481" s="37">
        <v>0</v>
      </c>
      <c r="F481" s="37" t="s">
        <v>194</v>
      </c>
      <c r="G481" s="37">
        <v>0</v>
      </c>
      <c r="H481" s="6"/>
    </row>
    <row r="482" spans="1:8" ht="36" x14ac:dyDescent="0.25">
      <c r="A482" s="48"/>
      <c r="B482" s="50"/>
      <c r="C482" s="19" t="s">
        <v>385</v>
      </c>
      <c r="D482" s="37"/>
      <c r="E482" s="37"/>
      <c r="F482" s="37"/>
      <c r="G482" s="37"/>
    </row>
    <row r="483" spans="1:8" ht="12" customHeight="1" x14ac:dyDescent="0.25">
      <c r="A483" s="48"/>
      <c r="B483" s="50"/>
      <c r="C483" s="21" t="s">
        <v>1065</v>
      </c>
      <c r="D483" s="37">
        <v>139.54</v>
      </c>
      <c r="E483" s="37">
        <v>139.54</v>
      </c>
      <c r="F483" s="37" t="s">
        <v>1034</v>
      </c>
      <c r="G483" s="37">
        <v>139.54</v>
      </c>
      <c r="H483" s="6"/>
    </row>
    <row r="484" spans="1:8" ht="36" x14ac:dyDescent="0.25">
      <c r="A484" s="48"/>
      <c r="B484" s="50"/>
      <c r="C484" s="19" t="s">
        <v>385</v>
      </c>
      <c r="D484" s="37"/>
      <c r="E484" s="37"/>
      <c r="F484" s="37"/>
      <c r="G484" s="37"/>
    </row>
    <row r="485" spans="1:8" ht="12" customHeight="1" x14ac:dyDescent="0.25">
      <c r="A485" s="48"/>
      <c r="B485" s="50"/>
      <c r="C485" s="19" t="s">
        <v>38</v>
      </c>
      <c r="D485" s="37">
        <v>0</v>
      </c>
      <c r="E485" s="37">
        <v>0</v>
      </c>
      <c r="F485" s="37" t="s">
        <v>194</v>
      </c>
      <c r="G485" s="37">
        <v>0</v>
      </c>
      <c r="H485" s="6"/>
    </row>
    <row r="486" spans="1:8" ht="24" x14ac:dyDescent="0.25">
      <c r="A486" s="48"/>
      <c r="B486" s="50"/>
      <c r="C486" s="19" t="s">
        <v>386</v>
      </c>
      <c r="D486" s="37"/>
      <c r="E486" s="37"/>
      <c r="F486" s="37"/>
      <c r="G486" s="37"/>
    </row>
    <row r="487" spans="1:8" x14ac:dyDescent="0.25">
      <c r="A487" s="48"/>
      <c r="B487" s="50"/>
      <c r="C487" s="19" t="s">
        <v>21</v>
      </c>
      <c r="D487" s="37">
        <v>0</v>
      </c>
      <c r="E487" s="37">
        <v>0</v>
      </c>
      <c r="F487" s="37" t="s">
        <v>194</v>
      </c>
      <c r="G487" s="37">
        <v>0</v>
      </c>
      <c r="H487" s="6"/>
    </row>
    <row r="488" spans="1:8" ht="48" x14ac:dyDescent="0.25">
      <c r="A488" s="48"/>
      <c r="B488" s="50"/>
      <c r="C488" s="19" t="s">
        <v>387</v>
      </c>
      <c r="D488" s="37"/>
      <c r="E488" s="37"/>
      <c r="F488" s="37"/>
      <c r="G488" s="37"/>
    </row>
    <row r="489" spans="1:8" x14ac:dyDescent="0.25">
      <c r="A489" s="48"/>
      <c r="B489" s="50"/>
      <c r="C489" s="19" t="s">
        <v>388</v>
      </c>
      <c r="D489" s="37">
        <v>0</v>
      </c>
      <c r="E489" s="37">
        <v>0</v>
      </c>
      <c r="F489" s="37" t="s">
        <v>194</v>
      </c>
      <c r="G489" s="37">
        <v>0</v>
      </c>
      <c r="H489" s="6"/>
    </row>
    <row r="490" spans="1:8" ht="48" x14ac:dyDescent="0.25">
      <c r="A490" s="48"/>
      <c r="B490" s="50"/>
      <c r="C490" s="19" t="s">
        <v>389</v>
      </c>
      <c r="D490" s="37"/>
      <c r="E490" s="37"/>
      <c r="F490" s="37"/>
      <c r="G490" s="37"/>
    </row>
    <row r="491" spans="1:8" x14ac:dyDescent="0.25">
      <c r="A491" s="48"/>
      <c r="B491" s="50"/>
      <c r="C491" s="19" t="s">
        <v>390</v>
      </c>
      <c r="D491" s="37">
        <v>0</v>
      </c>
      <c r="E491" s="37">
        <v>0</v>
      </c>
      <c r="F491" s="37" t="s">
        <v>194</v>
      </c>
      <c r="G491" s="37">
        <v>0</v>
      </c>
      <c r="H491" s="6"/>
    </row>
    <row r="492" spans="1:8" ht="36" x14ac:dyDescent="0.25">
      <c r="A492" s="48"/>
      <c r="B492" s="50"/>
      <c r="C492" s="19" t="s">
        <v>391</v>
      </c>
      <c r="D492" s="37"/>
      <c r="E492" s="37"/>
      <c r="F492" s="37"/>
      <c r="G492" s="37"/>
    </row>
    <row r="493" spans="1:8" x14ac:dyDescent="0.25">
      <c r="A493" s="48"/>
      <c r="B493" s="50"/>
      <c r="C493" s="19" t="s">
        <v>392</v>
      </c>
      <c r="D493" s="37">
        <v>0</v>
      </c>
      <c r="E493" s="37">
        <v>0</v>
      </c>
      <c r="F493" s="37" t="s">
        <v>194</v>
      </c>
      <c r="G493" s="37">
        <v>0</v>
      </c>
      <c r="H493" s="6"/>
    </row>
    <row r="494" spans="1:8" ht="36" x14ac:dyDescent="0.25">
      <c r="A494" s="48"/>
      <c r="B494" s="50"/>
      <c r="C494" s="19" t="s">
        <v>393</v>
      </c>
      <c r="D494" s="37"/>
      <c r="E494" s="37"/>
      <c r="F494" s="37"/>
      <c r="G494" s="37"/>
    </row>
    <row r="495" spans="1:8" x14ac:dyDescent="0.25">
      <c r="A495" s="48"/>
      <c r="B495" s="50"/>
      <c r="C495" s="19" t="s">
        <v>394</v>
      </c>
      <c r="D495" s="37">
        <v>0</v>
      </c>
      <c r="E495" s="37">
        <v>0</v>
      </c>
      <c r="F495" s="37" t="s">
        <v>194</v>
      </c>
      <c r="G495" s="37">
        <v>0</v>
      </c>
      <c r="H495" s="6"/>
    </row>
    <row r="496" spans="1:8" ht="36" x14ac:dyDescent="0.25">
      <c r="A496" s="48"/>
      <c r="B496" s="50"/>
      <c r="C496" s="19" t="s">
        <v>395</v>
      </c>
      <c r="D496" s="37"/>
      <c r="E496" s="37"/>
      <c r="F496" s="37"/>
      <c r="G496" s="37"/>
    </row>
    <row r="497" spans="1:8" x14ac:dyDescent="0.25">
      <c r="A497" s="48"/>
      <c r="B497" s="50"/>
      <c r="C497" s="22" t="s">
        <v>56</v>
      </c>
      <c r="D497" s="51">
        <f>D499+D505+D511+D513+D515+D517</f>
        <v>44019.96</v>
      </c>
      <c r="E497" s="51">
        <f>E499+E505+E511+E513+E515+E517</f>
        <v>43755.06</v>
      </c>
      <c r="F497" s="51" t="s">
        <v>1069</v>
      </c>
      <c r="G497" s="51">
        <f>G499+G505+G511+G513+G515+G517</f>
        <v>43755.06</v>
      </c>
      <c r="H497" s="6"/>
    </row>
    <row r="498" spans="1:8" x14ac:dyDescent="0.25">
      <c r="A498" s="48"/>
      <c r="B498" s="50"/>
      <c r="C498" s="22" t="s">
        <v>396</v>
      </c>
      <c r="D498" s="51"/>
      <c r="E498" s="51"/>
      <c r="F498" s="51"/>
      <c r="G498" s="51"/>
    </row>
    <row r="499" spans="1:8" x14ac:dyDescent="0.25">
      <c r="A499" s="48"/>
      <c r="B499" s="50"/>
      <c r="C499" s="20" t="s">
        <v>11</v>
      </c>
      <c r="D499" s="37">
        <f>D501+D503</f>
        <v>17130.349999999999</v>
      </c>
      <c r="E499" s="37">
        <f>E501+E503</f>
        <v>17130.349999999999</v>
      </c>
      <c r="F499" s="37" t="s">
        <v>67</v>
      </c>
      <c r="G499" s="37">
        <f>G501+G503</f>
        <v>17130.349999999999</v>
      </c>
      <c r="H499" s="6"/>
    </row>
    <row r="500" spans="1:8" ht="48" x14ac:dyDescent="0.25">
      <c r="A500" s="48"/>
      <c r="B500" s="50"/>
      <c r="C500" s="19" t="s">
        <v>397</v>
      </c>
      <c r="D500" s="37"/>
      <c r="E500" s="37"/>
      <c r="F500" s="37"/>
      <c r="G500" s="37"/>
    </row>
    <row r="501" spans="1:8" x14ac:dyDescent="0.25">
      <c r="A501" s="48"/>
      <c r="B501" s="50"/>
      <c r="C501" s="21" t="s">
        <v>181</v>
      </c>
      <c r="D501" s="37">
        <v>16651.3</v>
      </c>
      <c r="E501" s="37">
        <v>16651.3</v>
      </c>
      <c r="F501" s="37" t="s">
        <v>67</v>
      </c>
      <c r="G501" s="37">
        <v>16651.3</v>
      </c>
      <c r="H501" s="6"/>
    </row>
    <row r="502" spans="1:8" x14ac:dyDescent="0.25">
      <c r="A502" s="48"/>
      <c r="B502" s="50"/>
      <c r="C502" s="19" t="s">
        <v>398</v>
      </c>
      <c r="D502" s="37"/>
      <c r="E502" s="37"/>
      <c r="F502" s="37"/>
      <c r="G502" s="37"/>
    </row>
    <row r="503" spans="1:8" x14ac:dyDescent="0.25">
      <c r="A503" s="48"/>
      <c r="B503" s="50"/>
      <c r="C503" s="21" t="s">
        <v>183</v>
      </c>
      <c r="D503" s="37">
        <v>479.05</v>
      </c>
      <c r="E503" s="37">
        <v>479.05</v>
      </c>
      <c r="F503" s="37" t="s">
        <v>67</v>
      </c>
      <c r="G503" s="37">
        <v>479.05</v>
      </c>
      <c r="H503" s="6"/>
    </row>
    <row r="504" spans="1:8" x14ac:dyDescent="0.25">
      <c r="A504" s="48"/>
      <c r="B504" s="50"/>
      <c r="C504" s="19" t="s">
        <v>399</v>
      </c>
      <c r="D504" s="37"/>
      <c r="E504" s="37"/>
      <c r="F504" s="37"/>
      <c r="G504" s="37"/>
    </row>
    <row r="505" spans="1:8" x14ac:dyDescent="0.25">
      <c r="A505" s="48"/>
      <c r="B505" s="50"/>
      <c r="C505" s="20" t="s">
        <v>13</v>
      </c>
      <c r="D505" s="37">
        <f>D507+D509</f>
        <v>8458.81</v>
      </c>
      <c r="E505" s="37">
        <f>E507+E509</f>
        <v>8458.81</v>
      </c>
      <c r="F505" s="37" t="s">
        <v>67</v>
      </c>
      <c r="G505" s="37">
        <f>G507+G509</f>
        <v>8458.81</v>
      </c>
      <c r="H505" s="6"/>
    </row>
    <row r="506" spans="1:8" ht="24" x14ac:dyDescent="0.25">
      <c r="A506" s="48"/>
      <c r="B506" s="50"/>
      <c r="C506" s="19" t="s">
        <v>400</v>
      </c>
      <c r="D506" s="37"/>
      <c r="E506" s="37"/>
      <c r="F506" s="37"/>
      <c r="G506" s="37"/>
    </row>
    <row r="507" spans="1:8" x14ac:dyDescent="0.25">
      <c r="A507" s="48"/>
      <c r="B507" s="50"/>
      <c r="C507" s="21" t="s">
        <v>147</v>
      </c>
      <c r="D507" s="37">
        <v>6787.13</v>
      </c>
      <c r="E507" s="37">
        <v>6787.13</v>
      </c>
      <c r="F507" s="37" t="s">
        <v>67</v>
      </c>
      <c r="G507" s="37">
        <v>6787.13</v>
      </c>
      <c r="H507" s="6"/>
    </row>
    <row r="508" spans="1:8" x14ac:dyDescent="0.25">
      <c r="A508" s="48"/>
      <c r="B508" s="50"/>
      <c r="C508" s="19" t="s">
        <v>398</v>
      </c>
      <c r="D508" s="37"/>
      <c r="E508" s="37"/>
      <c r="F508" s="37"/>
      <c r="G508" s="37"/>
    </row>
    <row r="509" spans="1:8" x14ac:dyDescent="0.25">
      <c r="A509" s="48"/>
      <c r="B509" s="50"/>
      <c r="C509" s="21" t="s">
        <v>149</v>
      </c>
      <c r="D509" s="37">
        <v>1671.68</v>
      </c>
      <c r="E509" s="37">
        <v>1671.68</v>
      </c>
      <c r="F509" s="37" t="s">
        <v>67</v>
      </c>
      <c r="G509" s="37">
        <v>1671.68</v>
      </c>
      <c r="H509" s="6"/>
    </row>
    <row r="510" spans="1:8" x14ac:dyDescent="0.25">
      <c r="A510" s="48"/>
      <c r="B510" s="50"/>
      <c r="C510" s="19" t="s">
        <v>399</v>
      </c>
      <c r="D510" s="37"/>
      <c r="E510" s="37"/>
      <c r="F510" s="37"/>
      <c r="G510" s="37"/>
    </row>
    <row r="511" spans="1:8" x14ac:dyDescent="0.25">
      <c r="A511" s="48"/>
      <c r="B511" s="50"/>
      <c r="C511" s="20" t="s">
        <v>21</v>
      </c>
      <c r="D511" s="37">
        <v>8940.4</v>
      </c>
      <c r="E511" s="37">
        <v>8790.7000000000007</v>
      </c>
      <c r="F511" s="37" t="s">
        <v>1067</v>
      </c>
      <c r="G511" s="37">
        <v>8790.7000000000007</v>
      </c>
      <c r="H511" s="6"/>
    </row>
    <row r="512" spans="1:8" ht="24" x14ac:dyDescent="0.25">
      <c r="A512" s="48"/>
      <c r="B512" s="50"/>
      <c r="C512" s="19" t="s">
        <v>401</v>
      </c>
      <c r="D512" s="37"/>
      <c r="E512" s="37"/>
      <c r="F512" s="37"/>
      <c r="G512" s="37"/>
    </row>
    <row r="513" spans="1:8" x14ac:dyDescent="0.25">
      <c r="A513" s="48"/>
      <c r="B513" s="50"/>
      <c r="C513" s="20" t="s">
        <v>388</v>
      </c>
      <c r="D513" s="37">
        <v>686.5</v>
      </c>
      <c r="E513" s="37">
        <v>686.5</v>
      </c>
      <c r="F513" s="37" t="s">
        <v>67</v>
      </c>
      <c r="G513" s="37">
        <v>686.5</v>
      </c>
      <c r="H513" s="6"/>
    </row>
    <row r="514" spans="1:8" x14ac:dyDescent="0.25">
      <c r="A514" s="48"/>
      <c r="B514" s="50"/>
      <c r="C514" s="19" t="s">
        <v>399</v>
      </c>
      <c r="D514" s="37"/>
      <c r="E514" s="37"/>
      <c r="F514" s="37"/>
      <c r="G514" s="37"/>
    </row>
    <row r="515" spans="1:8" x14ac:dyDescent="0.25">
      <c r="A515" s="48"/>
      <c r="B515" s="50"/>
      <c r="C515" s="20" t="s">
        <v>160</v>
      </c>
      <c r="D515" s="37">
        <v>7898.6</v>
      </c>
      <c r="E515" s="37">
        <v>7898.6</v>
      </c>
      <c r="F515" s="37" t="s">
        <v>67</v>
      </c>
      <c r="G515" s="37">
        <v>7898.6</v>
      </c>
      <c r="H515" s="6"/>
    </row>
    <row r="516" spans="1:8" ht="24" x14ac:dyDescent="0.25">
      <c r="A516" s="48"/>
      <c r="B516" s="50"/>
      <c r="C516" s="19" t="s">
        <v>402</v>
      </c>
      <c r="D516" s="37"/>
      <c r="E516" s="37"/>
      <c r="F516" s="37"/>
      <c r="G516" s="37"/>
    </row>
    <row r="517" spans="1:8" x14ac:dyDescent="0.25">
      <c r="A517" s="48"/>
      <c r="B517" s="50"/>
      <c r="C517" s="20" t="s">
        <v>403</v>
      </c>
      <c r="D517" s="37">
        <v>905.3</v>
      </c>
      <c r="E517" s="37">
        <v>790.1</v>
      </c>
      <c r="F517" s="37" t="s">
        <v>1068</v>
      </c>
      <c r="G517" s="37">
        <v>790.1</v>
      </c>
      <c r="H517" s="6"/>
    </row>
    <row r="518" spans="1:8" x14ac:dyDescent="0.25">
      <c r="A518" s="48"/>
      <c r="B518" s="50"/>
      <c r="C518" s="19" t="s">
        <v>404</v>
      </c>
      <c r="D518" s="37"/>
      <c r="E518" s="37"/>
      <c r="F518" s="37"/>
      <c r="G518" s="37"/>
    </row>
    <row r="519" spans="1:8" x14ac:dyDescent="0.25">
      <c r="A519" s="48"/>
      <c r="B519" s="50"/>
      <c r="C519" s="24" t="s">
        <v>64</v>
      </c>
      <c r="D519" s="25">
        <f>D239+D319+D433+D497</f>
        <v>1736907.6799999997</v>
      </c>
      <c r="E519" s="25">
        <f>E239+E319+E433+E497</f>
        <v>1705181.8100000003</v>
      </c>
      <c r="F519" s="25" t="s">
        <v>1042</v>
      </c>
      <c r="G519" s="25">
        <f>G239+G319+G433+G497</f>
        <v>1705181.8100000003</v>
      </c>
      <c r="H519" s="6"/>
    </row>
    <row r="520" spans="1:8" x14ac:dyDescent="0.25">
      <c r="A520" s="48">
        <v>4</v>
      </c>
      <c r="B520" s="48" t="s">
        <v>405</v>
      </c>
      <c r="C520" s="22" t="s">
        <v>9</v>
      </c>
      <c r="D520" s="51">
        <f>D522+D524+D526+D528+D530+D532+D534+D536+D538+D540+D548+D554+D556+D558+D560+D562+D564+D566+D568+D570+D572+D574+D576+D578+D580+D582+D584</f>
        <v>44646.16</v>
      </c>
      <c r="E520" s="51">
        <f>E522+E524+E526+E528+E530+E532+E534+E536+E538+E540+E548+E554+E556+E558+E560+E562+E564+E566+E568+E570+E572+E574+E576+E578+E580+E582+E584</f>
        <v>44233.000000000007</v>
      </c>
      <c r="F520" s="51" t="s">
        <v>1073</v>
      </c>
      <c r="G520" s="51">
        <f>G522+G524+G526+G528+G530+G532+G534+G536+G538+G540+G548+G554+G556+G558+G560+G562+G564+G566+G568+G570+G572+G574+G576+G578+G580+G582+G584</f>
        <v>44233.000000000007</v>
      </c>
      <c r="H520" s="6"/>
    </row>
    <row r="521" spans="1:8" ht="36" x14ac:dyDescent="0.25">
      <c r="A521" s="48"/>
      <c r="B521" s="48"/>
      <c r="C521" s="22" t="s">
        <v>406</v>
      </c>
      <c r="D521" s="51"/>
      <c r="E521" s="51"/>
      <c r="F521" s="51"/>
      <c r="G521" s="51"/>
    </row>
    <row r="522" spans="1:8" x14ac:dyDescent="0.25">
      <c r="A522" s="48"/>
      <c r="B522" s="48"/>
      <c r="C522" s="20" t="s">
        <v>11</v>
      </c>
      <c r="D522" s="42">
        <v>0</v>
      </c>
      <c r="E522" s="42">
        <v>0</v>
      </c>
      <c r="F522" s="42" t="s">
        <v>74</v>
      </c>
      <c r="G522" s="42">
        <v>0</v>
      </c>
      <c r="H522" s="6"/>
    </row>
    <row r="523" spans="1:8" ht="24" x14ac:dyDescent="0.25">
      <c r="A523" s="48"/>
      <c r="B523" s="48"/>
      <c r="C523" s="19" t="s">
        <v>407</v>
      </c>
      <c r="D523" s="43"/>
      <c r="E523" s="43"/>
      <c r="F523" s="43"/>
      <c r="G523" s="43"/>
    </row>
    <row r="524" spans="1:8" x14ac:dyDescent="0.25">
      <c r="A524" s="48"/>
      <c r="B524" s="48"/>
      <c r="C524" s="20" t="s">
        <v>26</v>
      </c>
      <c r="D524" s="42">
        <v>3892.2</v>
      </c>
      <c r="E524" s="42">
        <v>3892.2</v>
      </c>
      <c r="F524" s="42" t="s">
        <v>67</v>
      </c>
      <c r="G524" s="42">
        <v>3892.2</v>
      </c>
      <c r="H524" s="6"/>
    </row>
    <row r="525" spans="1:8" ht="36" x14ac:dyDescent="0.25">
      <c r="A525" s="48"/>
      <c r="B525" s="48"/>
      <c r="C525" s="19" t="s">
        <v>408</v>
      </c>
      <c r="D525" s="43"/>
      <c r="E525" s="43"/>
      <c r="F525" s="43"/>
      <c r="G525" s="43"/>
    </row>
    <row r="526" spans="1:8" x14ac:dyDescent="0.25">
      <c r="A526" s="48"/>
      <c r="B526" s="48"/>
      <c r="C526" s="20" t="s">
        <v>28</v>
      </c>
      <c r="D526" s="42">
        <v>177.2</v>
      </c>
      <c r="E526" s="42">
        <v>177.2</v>
      </c>
      <c r="F526" s="42" t="s">
        <v>1070</v>
      </c>
      <c r="G526" s="42">
        <v>177.2</v>
      </c>
      <c r="H526" s="6"/>
    </row>
    <row r="527" spans="1:8" ht="36" x14ac:dyDescent="0.25">
      <c r="A527" s="48"/>
      <c r="B527" s="48"/>
      <c r="C527" s="19" t="s">
        <v>409</v>
      </c>
      <c r="D527" s="43"/>
      <c r="E527" s="43"/>
      <c r="F527" s="43"/>
      <c r="G527" s="43"/>
    </row>
    <row r="528" spans="1:8" x14ac:dyDescent="0.25">
      <c r="A528" s="48"/>
      <c r="B528" s="48"/>
      <c r="C528" s="20" t="s">
        <v>30</v>
      </c>
      <c r="D528" s="42">
        <v>23708.42</v>
      </c>
      <c r="E528" s="42">
        <v>23388.47</v>
      </c>
      <c r="F528" s="42" t="s">
        <v>1071</v>
      </c>
      <c r="G528" s="42">
        <v>23388.47</v>
      </c>
      <c r="H528" s="6"/>
    </row>
    <row r="529" spans="1:8" ht="36" x14ac:dyDescent="0.25">
      <c r="A529" s="48"/>
      <c r="B529" s="48"/>
      <c r="C529" s="19" t="s">
        <v>410</v>
      </c>
      <c r="D529" s="43"/>
      <c r="E529" s="43"/>
      <c r="F529" s="43"/>
      <c r="G529" s="43"/>
    </row>
    <row r="530" spans="1:8" x14ac:dyDescent="0.25">
      <c r="A530" s="48"/>
      <c r="B530" s="48"/>
      <c r="C530" s="20" t="s">
        <v>32</v>
      </c>
      <c r="D530" s="42">
        <v>104.24</v>
      </c>
      <c r="E530" s="42">
        <v>104.24</v>
      </c>
      <c r="F530" s="42" t="s">
        <v>67</v>
      </c>
      <c r="G530" s="42">
        <v>104.24</v>
      </c>
      <c r="H530" s="6"/>
    </row>
    <row r="531" spans="1:8" ht="84" x14ac:dyDescent="0.25">
      <c r="A531" s="48"/>
      <c r="B531" s="48"/>
      <c r="C531" s="19" t="s">
        <v>411</v>
      </c>
      <c r="D531" s="43"/>
      <c r="E531" s="43"/>
      <c r="F531" s="43"/>
      <c r="G531" s="43"/>
    </row>
    <row r="532" spans="1:8" x14ac:dyDescent="0.25">
      <c r="A532" s="48"/>
      <c r="B532" s="48"/>
      <c r="C532" s="20" t="s">
        <v>34</v>
      </c>
      <c r="D532" s="42">
        <v>597.65</v>
      </c>
      <c r="E532" s="42">
        <v>597.65</v>
      </c>
      <c r="F532" s="42" t="s">
        <v>67</v>
      </c>
      <c r="G532" s="42">
        <v>597.65</v>
      </c>
      <c r="H532" s="6"/>
    </row>
    <row r="533" spans="1:8" ht="24" x14ac:dyDescent="0.25">
      <c r="A533" s="48"/>
      <c r="B533" s="48"/>
      <c r="C533" s="19" t="s">
        <v>412</v>
      </c>
      <c r="D533" s="43"/>
      <c r="E533" s="43"/>
      <c r="F533" s="43"/>
      <c r="G533" s="43"/>
    </row>
    <row r="534" spans="1:8" x14ac:dyDescent="0.25">
      <c r="A534" s="48"/>
      <c r="B534" s="48"/>
      <c r="C534" s="20" t="s">
        <v>76</v>
      </c>
      <c r="D534" s="42">
        <v>4400</v>
      </c>
      <c r="E534" s="42">
        <v>4400</v>
      </c>
      <c r="F534" s="42" t="s">
        <v>67</v>
      </c>
      <c r="G534" s="42">
        <v>4400</v>
      </c>
      <c r="H534" s="6"/>
    </row>
    <row r="535" spans="1:8" ht="24" x14ac:dyDescent="0.25">
      <c r="A535" s="48"/>
      <c r="B535" s="48"/>
      <c r="C535" s="19" t="s">
        <v>413</v>
      </c>
      <c r="D535" s="43"/>
      <c r="E535" s="43"/>
      <c r="F535" s="43"/>
      <c r="G535" s="43"/>
    </row>
    <row r="536" spans="1:8" x14ac:dyDescent="0.25">
      <c r="A536" s="48"/>
      <c r="B536" s="48"/>
      <c r="C536" s="20" t="s">
        <v>78</v>
      </c>
      <c r="D536" s="42">
        <v>4512.25</v>
      </c>
      <c r="E536" s="42">
        <v>4512.25</v>
      </c>
      <c r="F536" s="42" t="s">
        <v>67</v>
      </c>
      <c r="G536" s="42">
        <v>4512.25</v>
      </c>
      <c r="H536" s="6"/>
    </row>
    <row r="537" spans="1:8" ht="24" x14ac:dyDescent="0.25">
      <c r="A537" s="48"/>
      <c r="B537" s="48"/>
      <c r="C537" s="19" t="s">
        <v>414</v>
      </c>
      <c r="D537" s="43"/>
      <c r="E537" s="43"/>
      <c r="F537" s="43"/>
      <c r="G537" s="43"/>
    </row>
    <row r="538" spans="1:8" x14ac:dyDescent="0.25">
      <c r="A538" s="48"/>
      <c r="B538" s="48"/>
      <c r="C538" s="20" t="s">
        <v>13</v>
      </c>
      <c r="D538" s="42">
        <v>394</v>
      </c>
      <c r="E538" s="42">
        <v>394</v>
      </c>
      <c r="F538" s="42" t="s">
        <v>67</v>
      </c>
      <c r="G538" s="42">
        <v>394</v>
      </c>
      <c r="H538" s="6"/>
    </row>
    <row r="539" spans="1:8" ht="48" x14ac:dyDescent="0.25">
      <c r="A539" s="48"/>
      <c r="B539" s="48"/>
      <c r="C539" s="19" t="s">
        <v>415</v>
      </c>
      <c r="D539" s="43"/>
      <c r="E539" s="43"/>
      <c r="F539" s="43"/>
      <c r="G539" s="43"/>
    </row>
    <row r="540" spans="1:8" x14ac:dyDescent="0.25">
      <c r="A540" s="48"/>
      <c r="B540" s="48"/>
      <c r="C540" s="20" t="s">
        <v>15</v>
      </c>
      <c r="D540" s="42">
        <f>D542+D544+D546</f>
        <v>1926.7</v>
      </c>
      <c r="E540" s="42">
        <f>E542+E544+E546</f>
        <v>1901.5</v>
      </c>
      <c r="F540" s="42" t="s">
        <v>416</v>
      </c>
      <c r="G540" s="42">
        <f>G542+G544+G546</f>
        <v>1901.5</v>
      </c>
      <c r="H540" s="6"/>
    </row>
    <row r="541" spans="1:8" ht="36" x14ac:dyDescent="0.25">
      <c r="A541" s="48"/>
      <c r="B541" s="48"/>
      <c r="C541" s="19" t="s">
        <v>417</v>
      </c>
      <c r="D541" s="43"/>
      <c r="E541" s="43"/>
      <c r="F541" s="43"/>
      <c r="G541" s="43"/>
    </row>
    <row r="542" spans="1:8" x14ac:dyDescent="0.25">
      <c r="A542" s="48"/>
      <c r="B542" s="48"/>
      <c r="C542" s="21" t="s">
        <v>216</v>
      </c>
      <c r="D542" s="42">
        <v>1222.7</v>
      </c>
      <c r="E542" s="42">
        <v>1197.5</v>
      </c>
      <c r="F542" s="42" t="s">
        <v>1072</v>
      </c>
      <c r="G542" s="42">
        <v>1197.5</v>
      </c>
      <c r="H542" s="6"/>
    </row>
    <row r="543" spans="1:8" ht="36" x14ac:dyDescent="0.25">
      <c r="A543" s="48"/>
      <c r="B543" s="48"/>
      <c r="C543" s="19" t="s">
        <v>418</v>
      </c>
      <c r="D543" s="43"/>
      <c r="E543" s="43"/>
      <c r="F543" s="43"/>
      <c r="G543" s="43"/>
    </row>
    <row r="544" spans="1:8" x14ac:dyDescent="0.25">
      <c r="A544" s="48"/>
      <c r="B544" s="48"/>
      <c r="C544" s="21" t="s">
        <v>223</v>
      </c>
      <c r="D544" s="42">
        <v>657.8</v>
      </c>
      <c r="E544" s="42">
        <v>657.8</v>
      </c>
      <c r="F544" s="42" t="s">
        <v>67</v>
      </c>
      <c r="G544" s="42">
        <v>657.8</v>
      </c>
      <c r="H544" s="6"/>
    </row>
    <row r="545" spans="1:8" ht="36" x14ac:dyDescent="0.25">
      <c r="A545" s="48"/>
      <c r="B545" s="48"/>
      <c r="C545" s="19" t="s">
        <v>419</v>
      </c>
      <c r="D545" s="43"/>
      <c r="E545" s="43"/>
      <c r="F545" s="43"/>
      <c r="G545" s="43"/>
    </row>
    <row r="546" spans="1:8" x14ac:dyDescent="0.25">
      <c r="A546" s="48"/>
      <c r="B546" s="48"/>
      <c r="C546" s="21" t="s">
        <v>229</v>
      </c>
      <c r="D546" s="42">
        <v>46.2</v>
      </c>
      <c r="E546" s="42">
        <v>46.2</v>
      </c>
      <c r="F546" s="42" t="s">
        <v>67</v>
      </c>
      <c r="G546" s="42">
        <v>46.2</v>
      </c>
      <c r="H546" s="6"/>
    </row>
    <row r="547" spans="1:8" ht="24" x14ac:dyDescent="0.25">
      <c r="A547" s="48"/>
      <c r="B547" s="48"/>
      <c r="C547" s="19" t="s">
        <v>420</v>
      </c>
      <c r="D547" s="43"/>
      <c r="E547" s="43"/>
      <c r="F547" s="43"/>
      <c r="G547" s="43"/>
    </row>
    <row r="548" spans="1:8" x14ac:dyDescent="0.25">
      <c r="A548" s="48"/>
      <c r="B548" s="48"/>
      <c r="C548" s="20" t="s">
        <v>18</v>
      </c>
      <c r="D548" s="42">
        <f>D550+D552</f>
        <v>3157.7</v>
      </c>
      <c r="E548" s="42">
        <f>E550+E552</f>
        <v>3089.82</v>
      </c>
      <c r="F548" s="42" t="s">
        <v>421</v>
      </c>
      <c r="G548" s="42">
        <f>G550+G552</f>
        <v>3089.82</v>
      </c>
      <c r="H548" s="6"/>
    </row>
    <row r="549" spans="1:8" ht="24" x14ac:dyDescent="0.25">
      <c r="A549" s="48"/>
      <c r="B549" s="48"/>
      <c r="C549" s="19" t="s">
        <v>422</v>
      </c>
      <c r="D549" s="43"/>
      <c r="E549" s="43"/>
      <c r="F549" s="43"/>
      <c r="G549" s="43"/>
    </row>
    <row r="550" spans="1:8" x14ac:dyDescent="0.25">
      <c r="A550" s="48"/>
      <c r="B550" s="48"/>
      <c r="C550" s="21" t="s">
        <v>380</v>
      </c>
      <c r="D550" s="42">
        <v>865.5</v>
      </c>
      <c r="E550" s="42">
        <v>865.5</v>
      </c>
      <c r="F550" s="42" t="s">
        <v>67</v>
      </c>
      <c r="G550" s="42">
        <v>865.5</v>
      </c>
      <c r="H550" s="6"/>
    </row>
    <row r="551" spans="1:8" ht="24" x14ac:dyDescent="0.25">
      <c r="A551" s="48"/>
      <c r="B551" s="48"/>
      <c r="C551" s="19" t="s">
        <v>423</v>
      </c>
      <c r="D551" s="43"/>
      <c r="E551" s="43"/>
      <c r="F551" s="43"/>
      <c r="G551" s="43"/>
    </row>
    <row r="552" spans="1:8" x14ac:dyDescent="0.25">
      <c r="A552" s="48"/>
      <c r="B552" s="48"/>
      <c r="C552" s="21" t="s">
        <v>382</v>
      </c>
      <c r="D552" s="42">
        <v>2292.1999999999998</v>
      </c>
      <c r="E552" s="42">
        <v>2224.3200000000002</v>
      </c>
      <c r="F552" s="42" t="s">
        <v>1024</v>
      </c>
      <c r="G552" s="42">
        <v>2224.3200000000002</v>
      </c>
      <c r="H552" s="6"/>
    </row>
    <row r="553" spans="1:8" ht="24" x14ac:dyDescent="0.25">
      <c r="A553" s="48"/>
      <c r="B553" s="48"/>
      <c r="C553" s="19" t="s">
        <v>424</v>
      </c>
      <c r="D553" s="43"/>
      <c r="E553" s="43"/>
      <c r="F553" s="43"/>
      <c r="G553" s="43"/>
    </row>
    <row r="554" spans="1:8" x14ac:dyDescent="0.25">
      <c r="A554" s="48"/>
      <c r="B554" s="48"/>
      <c r="C554" s="20" t="s">
        <v>38</v>
      </c>
      <c r="D554" s="42">
        <v>1054</v>
      </c>
      <c r="E554" s="42">
        <v>1054</v>
      </c>
      <c r="F554" s="42" t="s">
        <v>67</v>
      </c>
      <c r="G554" s="42">
        <v>1054</v>
      </c>
      <c r="H554" s="6"/>
    </row>
    <row r="555" spans="1:8" ht="36" x14ac:dyDescent="0.25">
      <c r="A555" s="48"/>
      <c r="B555" s="48"/>
      <c r="C555" s="19" t="s">
        <v>425</v>
      </c>
      <c r="D555" s="43"/>
      <c r="E555" s="43"/>
      <c r="F555" s="43"/>
      <c r="G555" s="43"/>
    </row>
    <row r="556" spans="1:8" x14ac:dyDescent="0.25">
      <c r="A556" s="48"/>
      <c r="B556" s="48"/>
      <c r="C556" s="20" t="s">
        <v>21</v>
      </c>
      <c r="D556" s="42">
        <v>0</v>
      </c>
      <c r="E556" s="42">
        <v>0</v>
      </c>
      <c r="F556" s="42" t="s">
        <v>194</v>
      </c>
      <c r="G556" s="42">
        <v>0</v>
      </c>
      <c r="H556" s="6"/>
    </row>
    <row r="557" spans="1:8" ht="36" x14ac:dyDescent="0.25">
      <c r="A557" s="48"/>
      <c r="B557" s="48"/>
      <c r="C557" s="19" t="s">
        <v>426</v>
      </c>
      <c r="D557" s="43"/>
      <c r="E557" s="43"/>
      <c r="F557" s="43"/>
      <c r="G557" s="43"/>
    </row>
    <row r="558" spans="1:8" x14ac:dyDescent="0.25">
      <c r="A558" s="48"/>
      <c r="B558" s="48"/>
      <c r="C558" s="20" t="s">
        <v>388</v>
      </c>
      <c r="D558" s="42">
        <v>157</v>
      </c>
      <c r="E558" s="42">
        <v>156.91999999999999</v>
      </c>
      <c r="F558" s="42" t="s">
        <v>67</v>
      </c>
      <c r="G558" s="42">
        <v>156.91999999999999</v>
      </c>
      <c r="H558" s="6"/>
    </row>
    <row r="559" spans="1:8" ht="48" x14ac:dyDescent="0.25">
      <c r="A559" s="48"/>
      <c r="B559" s="48"/>
      <c r="C559" s="19" t="s">
        <v>428</v>
      </c>
      <c r="D559" s="43"/>
      <c r="E559" s="43"/>
      <c r="F559" s="43"/>
      <c r="G559" s="43"/>
    </row>
    <row r="560" spans="1:8" x14ac:dyDescent="0.25">
      <c r="A560" s="48"/>
      <c r="B560" s="48"/>
      <c r="C560" s="20" t="s">
        <v>390</v>
      </c>
      <c r="D560" s="42">
        <v>0</v>
      </c>
      <c r="E560" s="42">
        <v>0</v>
      </c>
      <c r="F560" s="42" t="s">
        <v>194</v>
      </c>
      <c r="G560" s="42">
        <v>0</v>
      </c>
      <c r="H560" s="6"/>
    </row>
    <row r="561" spans="1:8" ht="36" x14ac:dyDescent="0.25">
      <c r="A561" s="48"/>
      <c r="B561" s="48"/>
      <c r="C561" s="19" t="s">
        <v>429</v>
      </c>
      <c r="D561" s="43"/>
      <c r="E561" s="43"/>
      <c r="F561" s="43"/>
      <c r="G561" s="43"/>
    </row>
    <row r="562" spans="1:8" x14ac:dyDescent="0.25">
      <c r="A562" s="48"/>
      <c r="B562" s="48"/>
      <c r="C562" s="20" t="s">
        <v>160</v>
      </c>
      <c r="D562" s="42">
        <v>12</v>
      </c>
      <c r="E562" s="42">
        <v>12</v>
      </c>
      <c r="F562" s="42" t="s">
        <v>67</v>
      </c>
      <c r="G562" s="42">
        <v>12</v>
      </c>
      <c r="H562" s="23"/>
    </row>
    <row r="563" spans="1:8" ht="60" x14ac:dyDescent="0.25">
      <c r="A563" s="48"/>
      <c r="B563" s="48"/>
      <c r="C563" s="19" t="s">
        <v>430</v>
      </c>
      <c r="D563" s="43"/>
      <c r="E563" s="43"/>
      <c r="F563" s="43"/>
      <c r="G563" s="43"/>
      <c r="H563" s="13"/>
    </row>
    <row r="564" spans="1:8" x14ac:dyDescent="0.25">
      <c r="A564" s="48"/>
      <c r="B564" s="48"/>
      <c r="C564" s="20" t="s">
        <v>403</v>
      </c>
      <c r="D564" s="42">
        <v>56</v>
      </c>
      <c r="E564" s="42">
        <v>56</v>
      </c>
      <c r="F564" s="42" t="s">
        <v>67</v>
      </c>
      <c r="G564" s="42">
        <v>56</v>
      </c>
      <c r="H564" s="6"/>
    </row>
    <row r="565" spans="1:8" ht="36" x14ac:dyDescent="0.25">
      <c r="A565" s="48"/>
      <c r="B565" s="48"/>
      <c r="C565" s="19" t="s">
        <v>431</v>
      </c>
      <c r="D565" s="43"/>
      <c r="E565" s="43"/>
      <c r="F565" s="43"/>
      <c r="G565" s="43"/>
    </row>
    <row r="566" spans="1:8" x14ac:dyDescent="0.25">
      <c r="A566" s="48"/>
      <c r="B566" s="48"/>
      <c r="C566" s="20" t="s">
        <v>168</v>
      </c>
      <c r="D566" s="42">
        <v>24</v>
      </c>
      <c r="E566" s="42">
        <v>24</v>
      </c>
      <c r="F566" s="42" t="s">
        <v>67</v>
      </c>
      <c r="G566" s="42">
        <v>24</v>
      </c>
      <c r="H566" s="6"/>
    </row>
    <row r="567" spans="1:8" ht="48" x14ac:dyDescent="0.25">
      <c r="A567" s="48"/>
      <c r="B567" s="48"/>
      <c r="C567" s="19" t="s">
        <v>432</v>
      </c>
      <c r="D567" s="43"/>
      <c r="E567" s="43"/>
      <c r="F567" s="43"/>
      <c r="G567" s="43"/>
    </row>
    <row r="568" spans="1:8" x14ac:dyDescent="0.25">
      <c r="A568" s="48"/>
      <c r="B568" s="48"/>
      <c r="C568" s="20" t="s">
        <v>433</v>
      </c>
      <c r="D568" s="42">
        <v>80</v>
      </c>
      <c r="E568" s="42">
        <v>80</v>
      </c>
      <c r="F568" s="42" t="s">
        <v>67</v>
      </c>
      <c r="G568" s="42">
        <v>80</v>
      </c>
      <c r="H568" s="6"/>
    </row>
    <row r="569" spans="1:8" ht="60" x14ac:dyDescent="0.25">
      <c r="A569" s="48"/>
      <c r="B569" s="48"/>
      <c r="C569" s="19" t="s">
        <v>434</v>
      </c>
      <c r="D569" s="43"/>
      <c r="E569" s="43"/>
      <c r="F569" s="43"/>
      <c r="G569" s="43"/>
    </row>
    <row r="570" spans="1:8" x14ac:dyDescent="0.25">
      <c r="A570" s="48"/>
      <c r="B570" s="48"/>
      <c r="C570" s="20" t="s">
        <v>435</v>
      </c>
      <c r="D570" s="42">
        <v>33.799999999999997</v>
      </c>
      <c r="E570" s="42">
        <v>33.75</v>
      </c>
      <c r="F570" s="42" t="s">
        <v>67</v>
      </c>
      <c r="G570" s="42">
        <v>33.75</v>
      </c>
      <c r="H570" s="6"/>
    </row>
    <row r="571" spans="1:8" ht="48" x14ac:dyDescent="0.25">
      <c r="A571" s="48"/>
      <c r="B571" s="48"/>
      <c r="C571" s="19" t="s">
        <v>436</v>
      </c>
      <c r="D571" s="43"/>
      <c r="E571" s="43"/>
      <c r="F571" s="43"/>
      <c r="G571" s="43"/>
    </row>
    <row r="572" spans="1:8" x14ac:dyDescent="0.25">
      <c r="A572" s="48"/>
      <c r="B572" s="48"/>
      <c r="C572" s="20" t="s">
        <v>437</v>
      </c>
      <c r="D572" s="42">
        <v>0</v>
      </c>
      <c r="E572" s="42">
        <v>0</v>
      </c>
      <c r="F572" s="42" t="s">
        <v>194</v>
      </c>
      <c r="G572" s="42">
        <v>0</v>
      </c>
      <c r="H572" s="6"/>
    </row>
    <row r="573" spans="1:8" ht="24" x14ac:dyDescent="0.25">
      <c r="A573" s="48"/>
      <c r="B573" s="48"/>
      <c r="C573" s="19" t="s">
        <v>438</v>
      </c>
      <c r="D573" s="43"/>
      <c r="E573" s="43"/>
      <c r="F573" s="43"/>
      <c r="G573" s="43"/>
    </row>
    <row r="574" spans="1:8" x14ac:dyDescent="0.25">
      <c r="A574" s="48"/>
      <c r="B574" s="48"/>
      <c r="C574" s="20" t="s">
        <v>439</v>
      </c>
      <c r="D574" s="42">
        <v>0</v>
      </c>
      <c r="E574" s="42">
        <v>0</v>
      </c>
      <c r="F574" s="42" t="s">
        <v>194</v>
      </c>
      <c r="G574" s="42">
        <v>0</v>
      </c>
      <c r="H574" s="6"/>
    </row>
    <row r="575" spans="1:8" ht="48" x14ac:dyDescent="0.25">
      <c r="A575" s="48"/>
      <c r="B575" s="48"/>
      <c r="C575" s="19" t="s">
        <v>440</v>
      </c>
      <c r="D575" s="43"/>
      <c r="E575" s="43"/>
      <c r="F575" s="43"/>
      <c r="G575" s="43"/>
    </row>
    <row r="576" spans="1:8" x14ac:dyDescent="0.25">
      <c r="A576" s="48"/>
      <c r="B576" s="48"/>
      <c r="C576" s="20" t="s">
        <v>441</v>
      </c>
      <c r="D576" s="42">
        <v>170</v>
      </c>
      <c r="E576" s="42">
        <v>170</v>
      </c>
      <c r="F576" s="42" t="s">
        <v>67</v>
      </c>
      <c r="G576" s="42">
        <v>170</v>
      </c>
      <c r="H576" s="6"/>
    </row>
    <row r="577" spans="1:8" ht="60" x14ac:dyDescent="0.25">
      <c r="A577" s="48"/>
      <c r="B577" s="48"/>
      <c r="C577" s="19" t="s">
        <v>442</v>
      </c>
      <c r="D577" s="43"/>
      <c r="E577" s="43"/>
      <c r="F577" s="43"/>
      <c r="G577" s="43"/>
    </row>
    <row r="578" spans="1:8" x14ac:dyDescent="0.25">
      <c r="A578" s="48"/>
      <c r="B578" s="48"/>
      <c r="C578" s="20" t="s">
        <v>443</v>
      </c>
      <c r="D578" s="42">
        <v>84</v>
      </c>
      <c r="E578" s="42">
        <v>84</v>
      </c>
      <c r="F578" s="42" t="s">
        <v>67</v>
      </c>
      <c r="G578" s="42">
        <v>84</v>
      </c>
      <c r="H578" s="6"/>
    </row>
    <row r="579" spans="1:8" ht="36" x14ac:dyDescent="0.25">
      <c r="A579" s="48"/>
      <c r="B579" s="48"/>
      <c r="C579" s="19" t="s">
        <v>444</v>
      </c>
      <c r="D579" s="43"/>
      <c r="E579" s="43"/>
      <c r="F579" s="43"/>
      <c r="G579" s="43"/>
    </row>
    <row r="580" spans="1:8" x14ac:dyDescent="0.25">
      <c r="A580" s="48"/>
      <c r="B580" s="48"/>
      <c r="C580" s="20" t="s">
        <v>445</v>
      </c>
      <c r="D580" s="42">
        <v>75</v>
      </c>
      <c r="E580" s="42">
        <v>75</v>
      </c>
      <c r="F580" s="42" t="s">
        <v>67</v>
      </c>
      <c r="G580" s="42">
        <v>75</v>
      </c>
      <c r="H580" s="6"/>
    </row>
    <row r="581" spans="1:8" ht="24" x14ac:dyDescent="0.25">
      <c r="A581" s="48"/>
      <c r="B581" s="48"/>
      <c r="C581" s="19" t="s">
        <v>446</v>
      </c>
      <c r="D581" s="43"/>
      <c r="E581" s="43"/>
      <c r="F581" s="43"/>
      <c r="G581" s="43"/>
    </row>
    <row r="582" spans="1:8" x14ac:dyDescent="0.25">
      <c r="A582" s="48"/>
      <c r="B582" s="48"/>
      <c r="C582" s="20" t="s">
        <v>447</v>
      </c>
      <c r="D582" s="42">
        <v>30</v>
      </c>
      <c r="E582" s="42">
        <v>30</v>
      </c>
      <c r="F582" s="42" t="s">
        <v>67</v>
      </c>
      <c r="G582" s="42">
        <v>30</v>
      </c>
      <c r="H582" s="6"/>
    </row>
    <row r="583" spans="1:8" ht="24" x14ac:dyDescent="0.25">
      <c r="A583" s="48"/>
      <c r="B583" s="48"/>
      <c r="C583" s="19" t="s">
        <v>448</v>
      </c>
      <c r="D583" s="43"/>
      <c r="E583" s="43"/>
      <c r="F583" s="43"/>
      <c r="G583" s="43"/>
    </row>
    <row r="584" spans="1:8" x14ac:dyDescent="0.25">
      <c r="A584" s="48"/>
      <c r="B584" s="48"/>
      <c r="C584" s="20" t="s">
        <v>449</v>
      </c>
      <c r="D584" s="42">
        <v>0</v>
      </c>
      <c r="E584" s="42">
        <v>0</v>
      </c>
      <c r="F584" s="42" t="s">
        <v>194</v>
      </c>
      <c r="G584" s="42">
        <v>0</v>
      </c>
      <c r="H584" s="6"/>
    </row>
    <row r="585" spans="1:8" ht="24" x14ac:dyDescent="0.25">
      <c r="A585" s="48"/>
      <c r="B585" s="48"/>
      <c r="C585" s="19" t="s">
        <v>450</v>
      </c>
      <c r="D585" s="43"/>
      <c r="E585" s="43"/>
      <c r="F585" s="43"/>
      <c r="G585" s="43"/>
    </row>
    <row r="586" spans="1:8" x14ac:dyDescent="0.25">
      <c r="A586" s="48"/>
      <c r="B586" s="48"/>
      <c r="C586" s="22" t="s">
        <v>23</v>
      </c>
      <c r="D586" s="52">
        <f>D588+D598+D608+D618+D628+D638</f>
        <v>18553.93</v>
      </c>
      <c r="E586" s="52">
        <f>E588+E598+E608+E618+E628+E638</f>
        <v>18515.38</v>
      </c>
      <c r="F586" s="52" t="s">
        <v>1041</v>
      </c>
      <c r="G586" s="52">
        <f>G588+G598+G608+G618+G628+G638</f>
        <v>18515.38</v>
      </c>
      <c r="H586" s="6"/>
    </row>
    <row r="587" spans="1:8" ht="48" x14ac:dyDescent="0.25">
      <c r="A587" s="48"/>
      <c r="B587" s="48"/>
      <c r="C587" s="22" t="s">
        <v>451</v>
      </c>
      <c r="D587" s="53"/>
      <c r="E587" s="53"/>
      <c r="F587" s="53"/>
      <c r="G587" s="53"/>
    </row>
    <row r="588" spans="1:8" x14ac:dyDescent="0.25">
      <c r="A588" s="48"/>
      <c r="B588" s="48"/>
      <c r="C588" s="19" t="s">
        <v>11</v>
      </c>
      <c r="D588" s="42">
        <f>D590+D592+D594+D596</f>
        <v>93</v>
      </c>
      <c r="E588" s="42">
        <f>E590+E592+E594+E596</f>
        <v>93</v>
      </c>
      <c r="F588" s="42" t="s">
        <v>67</v>
      </c>
      <c r="G588" s="42">
        <f>G590+G592+G594+G596</f>
        <v>93</v>
      </c>
      <c r="H588" s="6"/>
    </row>
    <row r="589" spans="1:8" ht="36" x14ac:dyDescent="0.25">
      <c r="A589" s="48"/>
      <c r="B589" s="48"/>
      <c r="C589" s="19" t="s">
        <v>452</v>
      </c>
      <c r="D589" s="43"/>
      <c r="E589" s="43"/>
      <c r="F589" s="43"/>
      <c r="G589" s="43"/>
    </row>
    <row r="590" spans="1:8" x14ac:dyDescent="0.25">
      <c r="A590" s="48"/>
      <c r="B590" s="48"/>
      <c r="C590" s="21" t="s">
        <v>181</v>
      </c>
      <c r="D590" s="42">
        <v>0</v>
      </c>
      <c r="E590" s="42">
        <v>0</v>
      </c>
      <c r="F590" s="42" t="s">
        <v>19</v>
      </c>
      <c r="G590" s="42">
        <v>0</v>
      </c>
      <c r="H590" s="6"/>
    </row>
    <row r="591" spans="1:8" ht="24" x14ac:dyDescent="0.25">
      <c r="A591" s="48"/>
      <c r="B591" s="48"/>
      <c r="C591" s="19" t="s">
        <v>453</v>
      </c>
      <c r="D591" s="43"/>
      <c r="E591" s="43"/>
      <c r="F591" s="43"/>
      <c r="G591" s="43"/>
    </row>
    <row r="592" spans="1:8" x14ac:dyDescent="0.25">
      <c r="A592" s="48"/>
      <c r="B592" s="48"/>
      <c r="C592" s="21" t="s">
        <v>183</v>
      </c>
      <c r="D592" s="42">
        <v>0</v>
      </c>
      <c r="E592" s="42">
        <v>0</v>
      </c>
      <c r="F592" s="42" t="s">
        <v>19</v>
      </c>
      <c r="G592" s="42">
        <v>0</v>
      </c>
      <c r="H592" s="6"/>
    </row>
    <row r="593" spans="1:8" ht="36" x14ac:dyDescent="0.25">
      <c r="A593" s="48"/>
      <c r="B593" s="48"/>
      <c r="C593" s="19" t="s">
        <v>454</v>
      </c>
      <c r="D593" s="43"/>
      <c r="E593" s="43"/>
      <c r="F593" s="43"/>
      <c r="G593" s="43"/>
    </row>
    <row r="594" spans="1:8" x14ac:dyDescent="0.25">
      <c r="A594" s="48"/>
      <c r="B594" s="48"/>
      <c r="C594" s="21" t="s">
        <v>198</v>
      </c>
      <c r="D594" s="42">
        <v>0</v>
      </c>
      <c r="E594" s="42">
        <v>0</v>
      </c>
      <c r="F594" s="42" t="s">
        <v>19</v>
      </c>
      <c r="G594" s="42">
        <v>0</v>
      </c>
      <c r="H594" s="6"/>
    </row>
    <row r="595" spans="1:8" x14ac:dyDescent="0.25">
      <c r="A595" s="48"/>
      <c r="B595" s="48"/>
      <c r="C595" s="19" t="s">
        <v>455</v>
      </c>
      <c r="D595" s="43"/>
      <c r="E595" s="43"/>
      <c r="F595" s="43"/>
      <c r="G595" s="43"/>
    </row>
    <row r="596" spans="1:8" x14ac:dyDescent="0.25">
      <c r="A596" s="48"/>
      <c r="B596" s="48"/>
      <c r="C596" s="21" t="s">
        <v>200</v>
      </c>
      <c r="D596" s="42">
        <v>93</v>
      </c>
      <c r="E596" s="42">
        <v>93</v>
      </c>
      <c r="F596" s="42" t="s">
        <v>67</v>
      </c>
      <c r="G596" s="42">
        <v>93</v>
      </c>
      <c r="H596" s="6"/>
    </row>
    <row r="597" spans="1:8" ht="24" x14ac:dyDescent="0.25">
      <c r="A597" s="48"/>
      <c r="B597" s="48"/>
      <c r="C597" s="19" t="s">
        <v>456</v>
      </c>
      <c r="D597" s="43"/>
      <c r="E597" s="43"/>
      <c r="F597" s="43"/>
      <c r="G597" s="43"/>
    </row>
    <row r="598" spans="1:8" x14ac:dyDescent="0.25">
      <c r="A598" s="48"/>
      <c r="B598" s="48"/>
      <c r="C598" s="19" t="s">
        <v>26</v>
      </c>
      <c r="D598" s="42">
        <f>D600+D602+D604+D606</f>
        <v>69.510000000000005</v>
      </c>
      <c r="E598" s="42">
        <f>E600+E602+E604+E606</f>
        <v>69.5</v>
      </c>
      <c r="F598" s="42" t="s">
        <v>457</v>
      </c>
      <c r="G598" s="42">
        <f>G600+G602+G604+G606</f>
        <v>69.5</v>
      </c>
      <c r="H598" s="6"/>
    </row>
    <row r="599" spans="1:8" ht="36" x14ac:dyDescent="0.25">
      <c r="A599" s="48"/>
      <c r="B599" s="48"/>
      <c r="C599" s="19" t="s">
        <v>458</v>
      </c>
      <c r="D599" s="43"/>
      <c r="E599" s="43"/>
      <c r="F599" s="43"/>
      <c r="G599" s="43"/>
    </row>
    <row r="600" spans="1:8" x14ac:dyDescent="0.25">
      <c r="A600" s="48"/>
      <c r="B600" s="48"/>
      <c r="C600" s="21" t="s">
        <v>203</v>
      </c>
      <c r="D600" s="42">
        <v>0</v>
      </c>
      <c r="E600" s="42">
        <v>0</v>
      </c>
      <c r="F600" s="42" t="s">
        <v>19</v>
      </c>
      <c r="G600" s="42">
        <v>0</v>
      </c>
      <c r="H600" s="6"/>
    </row>
    <row r="601" spans="1:8" ht="24" x14ac:dyDescent="0.25">
      <c r="A601" s="48"/>
      <c r="B601" s="48"/>
      <c r="C601" s="19" t="s">
        <v>459</v>
      </c>
      <c r="D601" s="43"/>
      <c r="E601" s="43"/>
      <c r="F601" s="43"/>
      <c r="G601" s="43"/>
    </row>
    <row r="602" spans="1:8" x14ac:dyDescent="0.25">
      <c r="A602" s="48"/>
      <c r="B602" s="48"/>
      <c r="C602" s="21" t="s">
        <v>205</v>
      </c>
      <c r="D602" s="42">
        <v>0</v>
      </c>
      <c r="E602" s="42">
        <v>0</v>
      </c>
      <c r="F602" s="42" t="s">
        <v>19</v>
      </c>
      <c r="G602" s="42">
        <v>0</v>
      </c>
      <c r="H602" s="6"/>
    </row>
    <row r="603" spans="1:8" ht="36" x14ac:dyDescent="0.25">
      <c r="A603" s="48"/>
      <c r="B603" s="48"/>
      <c r="C603" s="19" t="s">
        <v>460</v>
      </c>
      <c r="D603" s="43"/>
      <c r="E603" s="43"/>
      <c r="F603" s="43"/>
      <c r="G603" s="43"/>
    </row>
    <row r="604" spans="1:8" x14ac:dyDescent="0.25">
      <c r="A604" s="48"/>
      <c r="B604" s="48"/>
      <c r="C604" s="21" t="s">
        <v>207</v>
      </c>
      <c r="D604" s="42">
        <v>0</v>
      </c>
      <c r="E604" s="42">
        <v>0</v>
      </c>
      <c r="F604" s="42" t="s">
        <v>19</v>
      </c>
      <c r="G604" s="42">
        <v>0</v>
      </c>
      <c r="H604" s="6"/>
    </row>
    <row r="605" spans="1:8" ht="96" x14ac:dyDescent="0.25">
      <c r="A605" s="48"/>
      <c r="B605" s="48"/>
      <c r="C605" s="19" t="s">
        <v>461</v>
      </c>
      <c r="D605" s="43"/>
      <c r="E605" s="43"/>
      <c r="F605" s="43"/>
      <c r="G605" s="43"/>
    </row>
    <row r="606" spans="1:8" x14ac:dyDescent="0.25">
      <c r="A606" s="48"/>
      <c r="B606" s="48"/>
      <c r="C606" s="21" t="s">
        <v>273</v>
      </c>
      <c r="D606" s="42">
        <v>69.510000000000005</v>
      </c>
      <c r="E606" s="42">
        <v>69.5</v>
      </c>
      <c r="F606" s="42" t="s">
        <v>67</v>
      </c>
      <c r="G606" s="42">
        <v>69.5</v>
      </c>
      <c r="H606" s="6"/>
    </row>
    <row r="607" spans="1:8" ht="24" x14ac:dyDescent="0.25">
      <c r="A607" s="48"/>
      <c r="B607" s="48"/>
      <c r="C607" s="19" t="s">
        <v>462</v>
      </c>
      <c r="D607" s="43"/>
      <c r="E607" s="43"/>
      <c r="F607" s="43"/>
      <c r="G607" s="43"/>
    </row>
    <row r="608" spans="1:8" x14ac:dyDescent="0.25">
      <c r="A608" s="48"/>
      <c r="B608" s="48"/>
      <c r="C608" s="19" t="s">
        <v>28</v>
      </c>
      <c r="D608" s="42">
        <f>D610+D612+D614+D616</f>
        <v>631.6</v>
      </c>
      <c r="E608" s="42">
        <f>E610+E612+E614+E616</f>
        <v>630.13</v>
      </c>
      <c r="F608" s="42" t="s">
        <v>1041</v>
      </c>
      <c r="G608" s="42">
        <f>G610+G612+G614+G616</f>
        <v>630.13</v>
      </c>
      <c r="H608" s="6"/>
    </row>
    <row r="609" spans="1:8" ht="24" x14ac:dyDescent="0.25">
      <c r="A609" s="48"/>
      <c r="B609" s="48"/>
      <c r="C609" s="19" t="s">
        <v>463</v>
      </c>
      <c r="D609" s="43"/>
      <c r="E609" s="43"/>
      <c r="F609" s="43"/>
      <c r="G609" s="43"/>
    </row>
    <row r="610" spans="1:8" x14ac:dyDescent="0.25">
      <c r="A610" s="48"/>
      <c r="B610" s="48"/>
      <c r="C610" s="21" t="s">
        <v>137</v>
      </c>
      <c r="D610" s="42">
        <v>300</v>
      </c>
      <c r="E610" s="42">
        <v>300</v>
      </c>
      <c r="F610" s="42" t="s">
        <v>67</v>
      </c>
      <c r="G610" s="42">
        <v>300</v>
      </c>
      <c r="H610" s="6"/>
    </row>
    <row r="611" spans="1:8" ht="48" x14ac:dyDescent="0.25">
      <c r="A611" s="48"/>
      <c r="B611" s="48"/>
      <c r="C611" s="19" t="s">
        <v>464</v>
      </c>
      <c r="D611" s="43"/>
      <c r="E611" s="43"/>
      <c r="F611" s="43"/>
      <c r="G611" s="43"/>
    </row>
    <row r="612" spans="1:8" x14ac:dyDescent="0.25">
      <c r="A612" s="48"/>
      <c r="B612" s="48"/>
      <c r="C612" s="21" t="s">
        <v>139</v>
      </c>
      <c r="D612" s="42">
        <v>300</v>
      </c>
      <c r="E612" s="42">
        <v>300</v>
      </c>
      <c r="F612" s="42" t="s">
        <v>67</v>
      </c>
      <c r="G612" s="42">
        <v>300</v>
      </c>
      <c r="H612" s="6"/>
    </row>
    <row r="613" spans="1:8" ht="60" x14ac:dyDescent="0.25">
      <c r="A613" s="48"/>
      <c r="B613" s="48"/>
      <c r="C613" s="19" t="s">
        <v>465</v>
      </c>
      <c r="D613" s="43"/>
      <c r="E613" s="43"/>
      <c r="F613" s="43"/>
      <c r="G613" s="43"/>
    </row>
    <row r="614" spans="1:8" x14ac:dyDescent="0.25">
      <c r="A614" s="48"/>
      <c r="B614" s="48"/>
      <c r="C614" s="21" t="s">
        <v>297</v>
      </c>
      <c r="D614" s="42">
        <v>22</v>
      </c>
      <c r="E614" s="42">
        <v>22</v>
      </c>
      <c r="F614" s="42" t="s">
        <v>67</v>
      </c>
      <c r="G614" s="42">
        <v>22</v>
      </c>
      <c r="H614" s="6"/>
    </row>
    <row r="615" spans="1:8" ht="36" x14ac:dyDescent="0.25">
      <c r="A615" s="48"/>
      <c r="B615" s="48"/>
      <c r="C615" s="19" t="s">
        <v>466</v>
      </c>
      <c r="D615" s="43"/>
      <c r="E615" s="43"/>
      <c r="F615" s="43"/>
      <c r="G615" s="43"/>
    </row>
    <row r="616" spans="1:8" x14ac:dyDescent="0.25">
      <c r="A616" s="48"/>
      <c r="B616" s="48"/>
      <c r="C616" s="21" t="s">
        <v>299</v>
      </c>
      <c r="D616" s="42">
        <v>9.6</v>
      </c>
      <c r="E616" s="42">
        <v>8.1300000000000008</v>
      </c>
      <c r="F616" s="42" t="s">
        <v>1074</v>
      </c>
      <c r="G616" s="42">
        <v>8.1300000000000008</v>
      </c>
      <c r="H616" s="6"/>
    </row>
    <row r="617" spans="1:8" ht="48" x14ac:dyDescent="0.25">
      <c r="A617" s="48"/>
      <c r="B617" s="48"/>
      <c r="C617" s="19" t="s">
        <v>467</v>
      </c>
      <c r="D617" s="43"/>
      <c r="E617" s="43"/>
      <c r="F617" s="43"/>
      <c r="G617" s="43"/>
    </row>
    <row r="618" spans="1:8" x14ac:dyDescent="0.25">
      <c r="A618" s="48"/>
      <c r="B618" s="48"/>
      <c r="C618" s="19" t="s">
        <v>30</v>
      </c>
      <c r="D618" s="42">
        <f>D620+D622+D624+D626</f>
        <v>0</v>
      </c>
      <c r="E618" s="42">
        <f>E620+E622+E624+E626</f>
        <v>0</v>
      </c>
      <c r="F618" s="42" t="s">
        <v>469</v>
      </c>
      <c r="G618" s="42">
        <f>G620+G622+G624+G626</f>
        <v>0</v>
      </c>
      <c r="H618" s="6"/>
    </row>
    <row r="619" spans="1:8" ht="24" x14ac:dyDescent="0.25">
      <c r="A619" s="48"/>
      <c r="B619" s="48"/>
      <c r="C619" s="19" t="s">
        <v>468</v>
      </c>
      <c r="D619" s="43"/>
      <c r="E619" s="43"/>
      <c r="F619" s="43"/>
      <c r="G619" s="43"/>
    </row>
    <row r="620" spans="1:8" x14ac:dyDescent="0.25">
      <c r="A620" s="48"/>
      <c r="B620" s="48"/>
      <c r="C620" s="21" t="s">
        <v>318</v>
      </c>
      <c r="D620" s="42">
        <v>0</v>
      </c>
      <c r="E620" s="42">
        <v>0</v>
      </c>
      <c r="F620" s="42" t="s">
        <v>469</v>
      </c>
      <c r="G620" s="42">
        <v>0</v>
      </c>
      <c r="H620" s="6"/>
    </row>
    <row r="621" spans="1:8" ht="48" x14ac:dyDescent="0.25">
      <c r="A621" s="48"/>
      <c r="B621" s="48"/>
      <c r="C621" s="19" t="s">
        <v>470</v>
      </c>
      <c r="D621" s="43"/>
      <c r="E621" s="43"/>
      <c r="F621" s="43"/>
      <c r="G621" s="43"/>
    </row>
    <row r="622" spans="1:8" x14ac:dyDescent="0.25">
      <c r="A622" s="48"/>
      <c r="B622" s="48"/>
      <c r="C622" s="21" t="s">
        <v>320</v>
      </c>
      <c r="D622" s="42">
        <v>0</v>
      </c>
      <c r="E622" s="42">
        <v>0</v>
      </c>
      <c r="F622" s="42" t="s">
        <v>469</v>
      </c>
      <c r="G622" s="42">
        <v>0</v>
      </c>
      <c r="H622" s="6"/>
    </row>
    <row r="623" spans="1:8" ht="48" x14ac:dyDescent="0.25">
      <c r="A623" s="48"/>
      <c r="B623" s="48"/>
      <c r="C623" s="19" t="s">
        <v>471</v>
      </c>
      <c r="D623" s="43"/>
      <c r="E623" s="43"/>
      <c r="F623" s="43"/>
      <c r="G623" s="43"/>
    </row>
    <row r="624" spans="1:8" x14ac:dyDescent="0.25">
      <c r="A624" s="48"/>
      <c r="B624" s="48"/>
      <c r="C624" s="21" t="s">
        <v>322</v>
      </c>
      <c r="D624" s="42">
        <v>0</v>
      </c>
      <c r="E624" s="42">
        <v>0</v>
      </c>
      <c r="F624" s="42" t="s">
        <v>469</v>
      </c>
      <c r="G624" s="42">
        <v>0</v>
      </c>
      <c r="H624" s="6"/>
    </row>
    <row r="625" spans="1:8" ht="48" x14ac:dyDescent="0.25">
      <c r="A625" s="48"/>
      <c r="B625" s="48"/>
      <c r="C625" s="19" t="s">
        <v>472</v>
      </c>
      <c r="D625" s="43"/>
      <c r="E625" s="43"/>
      <c r="F625" s="43"/>
      <c r="G625" s="43"/>
    </row>
    <row r="626" spans="1:8" x14ac:dyDescent="0.25">
      <c r="A626" s="48"/>
      <c r="B626" s="48"/>
      <c r="C626" s="21" t="s">
        <v>324</v>
      </c>
      <c r="D626" s="42">
        <v>0</v>
      </c>
      <c r="E626" s="42">
        <v>0</v>
      </c>
      <c r="F626" s="42" t="s">
        <v>469</v>
      </c>
      <c r="G626" s="42">
        <v>0</v>
      </c>
      <c r="H626" s="6"/>
    </row>
    <row r="627" spans="1:8" ht="36" x14ac:dyDescent="0.25">
      <c r="A627" s="48"/>
      <c r="B627" s="48"/>
      <c r="C627" s="19" t="s">
        <v>473</v>
      </c>
      <c r="D627" s="43"/>
      <c r="E627" s="43"/>
      <c r="F627" s="43"/>
      <c r="G627" s="43"/>
    </row>
    <row r="628" spans="1:8" x14ac:dyDescent="0.25">
      <c r="A628" s="48"/>
      <c r="B628" s="48"/>
      <c r="C628" s="19" t="s">
        <v>13</v>
      </c>
      <c r="D628" s="42">
        <v>30</v>
      </c>
      <c r="E628" s="42">
        <v>30</v>
      </c>
      <c r="F628" s="42" t="s">
        <v>67</v>
      </c>
      <c r="G628" s="42">
        <v>30</v>
      </c>
      <c r="H628" s="6"/>
    </row>
    <row r="629" spans="1:8" ht="24" x14ac:dyDescent="0.25">
      <c r="A629" s="48"/>
      <c r="B629" s="48"/>
      <c r="C629" s="19" t="s">
        <v>474</v>
      </c>
      <c r="D629" s="43"/>
      <c r="E629" s="43"/>
      <c r="F629" s="43"/>
      <c r="G629" s="43"/>
    </row>
    <row r="630" spans="1:8" x14ac:dyDescent="0.25">
      <c r="A630" s="48"/>
      <c r="B630" s="48"/>
      <c r="C630" s="21" t="s">
        <v>147</v>
      </c>
      <c r="D630" s="42">
        <v>0</v>
      </c>
      <c r="E630" s="42">
        <v>0</v>
      </c>
      <c r="F630" s="42" t="s">
        <v>194</v>
      </c>
      <c r="G630" s="42">
        <v>0</v>
      </c>
      <c r="H630" s="6"/>
    </row>
    <row r="631" spans="1:8" ht="24" x14ac:dyDescent="0.25">
      <c r="A631" s="48"/>
      <c r="B631" s="48"/>
      <c r="C631" s="19" t="s">
        <v>475</v>
      </c>
      <c r="D631" s="43"/>
      <c r="E631" s="43"/>
      <c r="F631" s="43"/>
      <c r="G631" s="43"/>
    </row>
    <row r="632" spans="1:8" x14ac:dyDescent="0.25">
      <c r="A632" s="48"/>
      <c r="B632" s="48"/>
      <c r="C632" s="21" t="s">
        <v>149</v>
      </c>
      <c r="D632" s="42">
        <v>30</v>
      </c>
      <c r="E632" s="42">
        <v>30</v>
      </c>
      <c r="F632" s="42" t="s">
        <v>67</v>
      </c>
      <c r="G632" s="42">
        <v>30</v>
      </c>
      <c r="H632" s="6"/>
    </row>
    <row r="633" spans="1:8" ht="24" x14ac:dyDescent="0.25">
      <c r="A633" s="48"/>
      <c r="B633" s="48"/>
      <c r="C633" s="19" t="s">
        <v>476</v>
      </c>
      <c r="D633" s="43"/>
      <c r="E633" s="43"/>
      <c r="F633" s="43"/>
      <c r="G633" s="43"/>
    </row>
    <row r="634" spans="1:8" x14ac:dyDescent="0.25">
      <c r="A634" s="48"/>
      <c r="B634" s="48"/>
      <c r="C634" s="21" t="s">
        <v>213</v>
      </c>
      <c r="D634" s="42">
        <v>0</v>
      </c>
      <c r="E634" s="42">
        <v>0</v>
      </c>
      <c r="F634" s="42" t="s">
        <v>194</v>
      </c>
      <c r="G634" s="42">
        <v>0</v>
      </c>
      <c r="H634" s="6"/>
    </row>
    <row r="635" spans="1:8" ht="24" x14ac:dyDescent="0.25">
      <c r="A635" s="48"/>
      <c r="B635" s="48"/>
      <c r="C635" s="19" t="s">
        <v>477</v>
      </c>
      <c r="D635" s="43"/>
      <c r="E635" s="43"/>
      <c r="F635" s="43"/>
      <c r="G635" s="43"/>
    </row>
    <row r="636" spans="1:8" x14ac:dyDescent="0.25">
      <c r="A636" s="48"/>
      <c r="B636" s="48"/>
      <c r="C636" s="21" t="s">
        <v>366</v>
      </c>
      <c r="D636" s="42">
        <v>0</v>
      </c>
      <c r="E636" s="42">
        <v>0</v>
      </c>
      <c r="F636" s="42" t="s">
        <v>194</v>
      </c>
      <c r="G636" s="42">
        <v>0</v>
      </c>
      <c r="H636" s="6"/>
    </row>
    <row r="637" spans="1:8" ht="24" x14ac:dyDescent="0.25">
      <c r="A637" s="48"/>
      <c r="B637" s="48"/>
      <c r="C637" s="19" t="s">
        <v>478</v>
      </c>
      <c r="D637" s="43"/>
      <c r="E637" s="43"/>
      <c r="F637" s="43"/>
      <c r="G637" s="43"/>
    </row>
    <row r="638" spans="1:8" x14ac:dyDescent="0.25">
      <c r="A638" s="48"/>
      <c r="B638" s="48"/>
      <c r="C638" s="19" t="s">
        <v>21</v>
      </c>
      <c r="D638" s="42">
        <f>D640+D642+D644+D646+D648+D650</f>
        <v>17729.82</v>
      </c>
      <c r="E638" s="42">
        <f>E640+E642+E644+E646+E648+E650</f>
        <v>17692.75</v>
      </c>
      <c r="F638" s="42" t="s">
        <v>259</v>
      </c>
      <c r="G638" s="42">
        <f>G640+G642+G644+G646+G648+G650</f>
        <v>17692.75</v>
      </c>
      <c r="H638" s="6"/>
    </row>
    <row r="639" spans="1:8" ht="36" x14ac:dyDescent="0.25">
      <c r="A639" s="48"/>
      <c r="B639" s="48"/>
      <c r="C639" s="19" t="s">
        <v>479</v>
      </c>
      <c r="D639" s="43"/>
      <c r="E639" s="43"/>
      <c r="F639" s="43"/>
      <c r="G639" s="43"/>
    </row>
    <row r="640" spans="1:8" x14ac:dyDescent="0.25">
      <c r="A640" s="48"/>
      <c r="B640" s="48"/>
      <c r="C640" s="21" t="s">
        <v>153</v>
      </c>
      <c r="D640" s="42">
        <v>16379.38</v>
      </c>
      <c r="E640" s="42">
        <v>16379.38</v>
      </c>
      <c r="F640" s="42" t="s">
        <v>67</v>
      </c>
      <c r="G640" s="42">
        <v>16379.38</v>
      </c>
      <c r="H640" s="6"/>
    </row>
    <row r="641" spans="1:8" ht="24" x14ac:dyDescent="0.25">
      <c r="A641" s="48"/>
      <c r="B641" s="48"/>
      <c r="C641" s="19" t="s">
        <v>480</v>
      </c>
      <c r="D641" s="43"/>
      <c r="E641" s="43"/>
      <c r="F641" s="43"/>
      <c r="G641" s="43"/>
    </row>
    <row r="642" spans="1:8" x14ac:dyDescent="0.25">
      <c r="A642" s="48"/>
      <c r="B642" s="48"/>
      <c r="C642" s="21" t="s">
        <v>155</v>
      </c>
      <c r="D642" s="42">
        <v>0</v>
      </c>
      <c r="E642" s="42">
        <v>0</v>
      </c>
      <c r="F642" s="42" t="s">
        <v>194</v>
      </c>
      <c r="G642" s="42">
        <v>0</v>
      </c>
      <c r="H642" s="6"/>
    </row>
    <row r="643" spans="1:8" ht="24" x14ac:dyDescent="0.25">
      <c r="A643" s="48"/>
      <c r="B643" s="48"/>
      <c r="C643" s="19" t="s">
        <v>481</v>
      </c>
      <c r="D643" s="43"/>
      <c r="E643" s="43"/>
      <c r="F643" s="43"/>
      <c r="G643" s="43"/>
    </row>
    <row r="644" spans="1:8" x14ac:dyDescent="0.25">
      <c r="A644" s="48"/>
      <c r="B644" s="48"/>
      <c r="C644" s="21" t="s">
        <v>158</v>
      </c>
      <c r="D644" s="42">
        <v>0</v>
      </c>
      <c r="E644" s="42">
        <v>0</v>
      </c>
      <c r="F644" s="42" t="s">
        <v>194</v>
      </c>
      <c r="G644" s="42">
        <v>0</v>
      </c>
      <c r="H644" s="6"/>
    </row>
    <row r="645" spans="1:8" x14ac:dyDescent="0.25">
      <c r="A645" s="48"/>
      <c r="B645" s="48"/>
      <c r="C645" s="19" t="s">
        <v>482</v>
      </c>
      <c r="D645" s="43"/>
      <c r="E645" s="43"/>
      <c r="F645" s="43"/>
      <c r="G645" s="43"/>
    </row>
    <row r="646" spans="1:8" x14ac:dyDescent="0.25">
      <c r="A646" s="48"/>
      <c r="B646" s="48"/>
      <c r="C646" s="21" t="s">
        <v>483</v>
      </c>
      <c r="D646" s="42">
        <v>844.16</v>
      </c>
      <c r="E646" s="42">
        <v>844.16</v>
      </c>
      <c r="F646" s="42" t="s">
        <v>67</v>
      </c>
      <c r="G646" s="42">
        <v>844.16</v>
      </c>
      <c r="H646" s="6"/>
    </row>
    <row r="647" spans="1:8" ht="144" x14ac:dyDescent="0.25">
      <c r="A647" s="48"/>
      <c r="B647" s="48"/>
      <c r="C647" s="19" t="s">
        <v>484</v>
      </c>
      <c r="D647" s="43"/>
      <c r="E647" s="43"/>
      <c r="F647" s="43"/>
      <c r="G647" s="43"/>
    </row>
    <row r="648" spans="1:8" x14ac:dyDescent="0.25">
      <c r="A648" s="48"/>
      <c r="B648" s="48"/>
      <c r="C648" s="21" t="s">
        <v>485</v>
      </c>
      <c r="D648" s="42">
        <v>245.18</v>
      </c>
      <c r="E648" s="42">
        <v>208.11</v>
      </c>
      <c r="F648" s="42" t="s">
        <v>1075</v>
      </c>
      <c r="G648" s="42">
        <v>208.11</v>
      </c>
      <c r="H648" s="6"/>
    </row>
    <row r="649" spans="1:8" ht="72" x14ac:dyDescent="0.25">
      <c r="A649" s="48"/>
      <c r="B649" s="48"/>
      <c r="C649" s="19" t="s">
        <v>486</v>
      </c>
      <c r="D649" s="43"/>
      <c r="E649" s="43"/>
      <c r="F649" s="43"/>
      <c r="G649" s="43"/>
    </row>
    <row r="650" spans="1:8" x14ac:dyDescent="0.25">
      <c r="A650" s="48"/>
      <c r="B650" s="48"/>
      <c r="C650" s="21" t="s">
        <v>487</v>
      </c>
      <c r="D650" s="42">
        <v>261.10000000000002</v>
      </c>
      <c r="E650" s="42">
        <v>261.10000000000002</v>
      </c>
      <c r="F650" s="42" t="s">
        <v>67</v>
      </c>
      <c r="G650" s="42">
        <v>261.10000000000002</v>
      </c>
      <c r="H650" s="6"/>
    </row>
    <row r="651" spans="1:8" ht="24" x14ac:dyDescent="0.25">
      <c r="A651" s="48"/>
      <c r="B651" s="48"/>
      <c r="C651" s="19" t="s">
        <v>488</v>
      </c>
      <c r="D651" s="43"/>
      <c r="E651" s="43"/>
      <c r="F651" s="43"/>
      <c r="G651" s="43"/>
    </row>
    <row r="652" spans="1:8" x14ac:dyDescent="0.25">
      <c r="A652" s="48"/>
      <c r="B652" s="48"/>
      <c r="C652" s="22" t="s">
        <v>42</v>
      </c>
      <c r="D652" s="52">
        <f>D654+D660+D668</f>
        <v>2646.37</v>
      </c>
      <c r="E652" s="52">
        <f>E654+E660+E668</f>
        <v>2646.3599999999997</v>
      </c>
      <c r="F652" s="52" t="s">
        <v>67</v>
      </c>
      <c r="G652" s="52">
        <f>G654+G660+G668</f>
        <v>2649.3599999999997</v>
      </c>
      <c r="H652" s="6"/>
    </row>
    <row r="653" spans="1:8" ht="36" x14ac:dyDescent="0.25">
      <c r="A653" s="48"/>
      <c r="B653" s="48"/>
      <c r="C653" s="22" t="s">
        <v>489</v>
      </c>
      <c r="D653" s="53"/>
      <c r="E653" s="53"/>
      <c r="F653" s="53"/>
      <c r="G653" s="53"/>
    </row>
    <row r="654" spans="1:8" x14ac:dyDescent="0.25">
      <c r="A654" s="48"/>
      <c r="B654" s="48"/>
      <c r="C654" s="19" t="s">
        <v>11</v>
      </c>
      <c r="D654" s="42">
        <f>D656+D658</f>
        <v>0</v>
      </c>
      <c r="E654" s="42">
        <f>E656+E658</f>
        <v>0</v>
      </c>
      <c r="F654" s="42" t="s">
        <v>194</v>
      </c>
      <c r="G654" s="42">
        <f>G656+G658</f>
        <v>0</v>
      </c>
      <c r="H654" s="6"/>
    </row>
    <row r="655" spans="1:8" ht="24" x14ac:dyDescent="0.25">
      <c r="A655" s="48"/>
      <c r="B655" s="48"/>
      <c r="C655" s="19" t="s">
        <v>490</v>
      </c>
      <c r="D655" s="43"/>
      <c r="E655" s="43"/>
      <c r="F655" s="43"/>
      <c r="G655" s="43"/>
    </row>
    <row r="656" spans="1:8" x14ac:dyDescent="0.25">
      <c r="A656" s="48"/>
      <c r="B656" s="48"/>
      <c r="C656" s="21" t="s">
        <v>181</v>
      </c>
      <c r="D656" s="42">
        <v>0</v>
      </c>
      <c r="E656" s="42">
        <v>0</v>
      </c>
      <c r="F656" s="42" t="s">
        <v>194</v>
      </c>
      <c r="G656" s="42">
        <v>0</v>
      </c>
      <c r="H656" s="6"/>
    </row>
    <row r="657" spans="1:8" x14ac:dyDescent="0.25">
      <c r="A657" s="48"/>
      <c r="B657" s="48"/>
      <c r="C657" s="19" t="s">
        <v>491</v>
      </c>
      <c r="D657" s="43"/>
      <c r="E657" s="43"/>
      <c r="F657" s="43"/>
      <c r="G657" s="43"/>
    </row>
    <row r="658" spans="1:8" x14ac:dyDescent="0.25">
      <c r="A658" s="48"/>
      <c r="B658" s="48"/>
      <c r="C658" s="21" t="s">
        <v>183</v>
      </c>
      <c r="D658" s="42">
        <v>0</v>
      </c>
      <c r="E658" s="42">
        <v>0</v>
      </c>
      <c r="F658" s="42" t="s">
        <v>194</v>
      </c>
      <c r="G658" s="42">
        <v>0</v>
      </c>
      <c r="H658" s="6"/>
    </row>
    <row r="659" spans="1:8" ht="24" x14ac:dyDescent="0.25">
      <c r="A659" s="48"/>
      <c r="B659" s="48"/>
      <c r="C659" s="19" t="s">
        <v>492</v>
      </c>
      <c r="D659" s="43"/>
      <c r="E659" s="43"/>
      <c r="F659" s="43"/>
      <c r="G659" s="43"/>
    </row>
    <row r="660" spans="1:8" x14ac:dyDescent="0.25">
      <c r="A660" s="48"/>
      <c r="B660" s="48"/>
      <c r="C660" s="19" t="s">
        <v>26</v>
      </c>
      <c r="D660" s="42">
        <f>D662+D664+D666</f>
        <v>1251.3699999999999</v>
      </c>
      <c r="E660" s="42">
        <f>E662+E664+E666</f>
        <v>1251.3599999999999</v>
      </c>
      <c r="F660" s="42" t="s">
        <v>493</v>
      </c>
      <c r="G660" s="42">
        <f>G662+G664+G666</f>
        <v>1254.3599999999999</v>
      </c>
      <c r="H660" s="6"/>
    </row>
    <row r="661" spans="1:8" ht="24" x14ac:dyDescent="0.25">
      <c r="A661" s="48"/>
      <c r="B661" s="48"/>
      <c r="C661" s="19" t="s">
        <v>494</v>
      </c>
      <c r="D661" s="43"/>
      <c r="E661" s="43"/>
      <c r="F661" s="43"/>
      <c r="G661" s="43"/>
    </row>
    <row r="662" spans="1:8" x14ac:dyDescent="0.25">
      <c r="A662" s="48"/>
      <c r="B662" s="48"/>
      <c r="C662" s="21" t="s">
        <v>203</v>
      </c>
      <c r="D662" s="42">
        <v>228</v>
      </c>
      <c r="E662" s="42">
        <v>228</v>
      </c>
      <c r="F662" s="42" t="s">
        <v>67</v>
      </c>
      <c r="G662" s="42">
        <v>228</v>
      </c>
      <c r="H662" s="6"/>
    </row>
    <row r="663" spans="1:8" ht="24" x14ac:dyDescent="0.25">
      <c r="A663" s="48"/>
      <c r="B663" s="48"/>
      <c r="C663" s="19" t="s">
        <v>495</v>
      </c>
      <c r="D663" s="43"/>
      <c r="E663" s="43"/>
      <c r="F663" s="43"/>
      <c r="G663" s="43"/>
    </row>
    <row r="664" spans="1:8" x14ac:dyDescent="0.25">
      <c r="A664" s="48"/>
      <c r="B664" s="48"/>
      <c r="C664" s="21" t="s">
        <v>205</v>
      </c>
      <c r="D664" s="42">
        <v>640.77</v>
      </c>
      <c r="E664" s="42">
        <v>640.77</v>
      </c>
      <c r="F664" s="42" t="s">
        <v>67</v>
      </c>
      <c r="G664" s="42">
        <v>640.77</v>
      </c>
      <c r="H664" s="6"/>
    </row>
    <row r="665" spans="1:8" ht="36" x14ac:dyDescent="0.25">
      <c r="A665" s="48"/>
      <c r="B665" s="48"/>
      <c r="C665" s="19" t="s">
        <v>497</v>
      </c>
      <c r="D665" s="43"/>
      <c r="E665" s="43"/>
      <c r="F665" s="43"/>
      <c r="G665" s="43"/>
    </row>
    <row r="666" spans="1:8" x14ac:dyDescent="0.25">
      <c r="A666" s="48"/>
      <c r="B666" s="48"/>
      <c r="C666" s="21" t="s">
        <v>207</v>
      </c>
      <c r="D666" s="42">
        <v>382.6</v>
      </c>
      <c r="E666" s="42">
        <v>382.59</v>
      </c>
      <c r="F666" s="42" t="s">
        <v>67</v>
      </c>
      <c r="G666" s="42">
        <v>385.59</v>
      </c>
      <c r="H666" s="6"/>
    </row>
    <row r="667" spans="1:8" ht="48" x14ac:dyDescent="0.25">
      <c r="A667" s="48"/>
      <c r="B667" s="48"/>
      <c r="C667" s="19" t="s">
        <v>498</v>
      </c>
      <c r="D667" s="43"/>
      <c r="E667" s="43"/>
      <c r="F667" s="43"/>
      <c r="G667" s="43"/>
    </row>
    <row r="668" spans="1:8" x14ac:dyDescent="0.25">
      <c r="A668" s="48"/>
      <c r="B668" s="48"/>
      <c r="C668" s="19" t="s">
        <v>13</v>
      </c>
      <c r="D668" s="42">
        <f>D670</f>
        <v>1395</v>
      </c>
      <c r="E668" s="42">
        <f>E670</f>
        <v>1395</v>
      </c>
      <c r="F668" s="42" t="s">
        <v>67</v>
      </c>
      <c r="G668" s="42">
        <f>G670</f>
        <v>1395</v>
      </c>
      <c r="H668" s="6"/>
    </row>
    <row r="669" spans="1:8" ht="24" x14ac:dyDescent="0.25">
      <c r="A669" s="48"/>
      <c r="B669" s="48"/>
      <c r="C669" s="19" t="s">
        <v>499</v>
      </c>
      <c r="D669" s="43"/>
      <c r="E669" s="43"/>
      <c r="F669" s="43"/>
      <c r="G669" s="43"/>
    </row>
    <row r="670" spans="1:8" x14ac:dyDescent="0.25">
      <c r="A670" s="48"/>
      <c r="B670" s="48"/>
      <c r="C670" s="21" t="s">
        <v>147</v>
      </c>
      <c r="D670" s="42">
        <v>1395</v>
      </c>
      <c r="E670" s="42">
        <v>1395</v>
      </c>
      <c r="F670" s="42" t="s">
        <v>67</v>
      </c>
      <c r="G670" s="42">
        <v>1395</v>
      </c>
      <c r="H670" s="6"/>
    </row>
    <row r="671" spans="1:8" ht="48" x14ac:dyDescent="0.25">
      <c r="A671" s="48"/>
      <c r="B671" s="48"/>
      <c r="C671" s="19" t="s">
        <v>500</v>
      </c>
      <c r="D671" s="43"/>
      <c r="E671" s="43"/>
      <c r="F671" s="43"/>
      <c r="G671" s="43"/>
    </row>
    <row r="672" spans="1:8" x14ac:dyDescent="0.25">
      <c r="A672" s="48"/>
      <c r="B672" s="48"/>
      <c r="C672" s="22" t="s">
        <v>56</v>
      </c>
      <c r="D672" s="52">
        <f>D674+D700+D754+D907+D921</f>
        <v>12426.079999999998</v>
      </c>
      <c r="E672" s="52">
        <f>E674+E700+E754+E907+E921</f>
        <v>11698.06</v>
      </c>
      <c r="F672" s="52" t="s">
        <v>1107</v>
      </c>
      <c r="G672" s="52">
        <f>G674+G700+G754+G907+G921</f>
        <v>11698.06</v>
      </c>
      <c r="H672" s="6"/>
    </row>
    <row r="673" spans="1:8" ht="24" x14ac:dyDescent="0.25">
      <c r="A673" s="48"/>
      <c r="B673" s="48"/>
      <c r="C673" s="22" t="s">
        <v>501</v>
      </c>
      <c r="D673" s="53"/>
      <c r="E673" s="53"/>
      <c r="F673" s="53"/>
      <c r="G673" s="53"/>
    </row>
    <row r="674" spans="1:8" x14ac:dyDescent="0.25">
      <c r="A674" s="48"/>
      <c r="B674" s="48"/>
      <c r="C674" s="20" t="s">
        <v>11</v>
      </c>
      <c r="D674" s="42">
        <f>D676+D678+D680+D682+D684+D686+D688+D690+D692+D694+D696+D698</f>
        <v>2719.5</v>
      </c>
      <c r="E674" s="42">
        <f>E676+E678+E680+E682+E684+E686+E688+E690+E692+E694+E696+E698</f>
        <v>2177.63</v>
      </c>
      <c r="F674" s="42" t="s">
        <v>1106</v>
      </c>
      <c r="G674" s="42">
        <f>G676+G678+G680+G682+G684+G686+G688+G690+G692+G694+G696+G698</f>
        <v>2177.63</v>
      </c>
      <c r="H674" s="6"/>
    </row>
    <row r="675" spans="1:8" x14ac:dyDescent="0.25">
      <c r="A675" s="48"/>
      <c r="B675" s="48"/>
      <c r="C675" s="19" t="s">
        <v>502</v>
      </c>
      <c r="D675" s="43"/>
      <c r="E675" s="43"/>
      <c r="F675" s="43"/>
      <c r="G675" s="43"/>
    </row>
    <row r="676" spans="1:8" x14ac:dyDescent="0.25">
      <c r="A676" s="48"/>
      <c r="B676" s="48"/>
      <c r="C676" s="21" t="s">
        <v>181</v>
      </c>
      <c r="D676" s="42">
        <v>20</v>
      </c>
      <c r="E676" s="42">
        <v>20</v>
      </c>
      <c r="F676" s="42" t="s">
        <v>67</v>
      </c>
      <c r="G676" s="42">
        <v>20</v>
      </c>
      <c r="H676" s="6"/>
    </row>
    <row r="677" spans="1:8" ht="36" x14ac:dyDescent="0.25">
      <c r="A677" s="48"/>
      <c r="B677" s="48"/>
      <c r="C677" s="19" t="s">
        <v>503</v>
      </c>
      <c r="D677" s="43"/>
      <c r="E677" s="43"/>
      <c r="F677" s="43"/>
      <c r="G677" s="43"/>
    </row>
    <row r="678" spans="1:8" x14ac:dyDescent="0.25">
      <c r="A678" s="48"/>
      <c r="B678" s="48"/>
      <c r="C678" s="21" t="s">
        <v>183</v>
      </c>
      <c r="D678" s="42">
        <v>0</v>
      </c>
      <c r="E678" s="42">
        <v>0</v>
      </c>
      <c r="F678" s="42" t="s">
        <v>194</v>
      </c>
      <c r="G678" s="42">
        <v>0</v>
      </c>
      <c r="H678" s="6"/>
    </row>
    <row r="679" spans="1:8" ht="60" x14ac:dyDescent="0.25">
      <c r="A679" s="48"/>
      <c r="B679" s="48"/>
      <c r="C679" s="19" t="s">
        <v>504</v>
      </c>
      <c r="D679" s="43"/>
      <c r="E679" s="43"/>
      <c r="F679" s="43"/>
      <c r="G679" s="43"/>
    </row>
    <row r="680" spans="1:8" x14ac:dyDescent="0.25">
      <c r="A680" s="48"/>
      <c r="B680" s="48"/>
      <c r="C680" s="21" t="s">
        <v>198</v>
      </c>
      <c r="D680" s="42">
        <v>0</v>
      </c>
      <c r="E680" s="42">
        <v>0</v>
      </c>
      <c r="F680" s="42" t="s">
        <v>194</v>
      </c>
      <c r="G680" s="42">
        <v>0</v>
      </c>
      <c r="H680" s="6"/>
    </row>
    <row r="681" spans="1:8" ht="24" x14ac:dyDescent="0.25">
      <c r="A681" s="48"/>
      <c r="B681" s="48"/>
      <c r="C681" s="19" t="s">
        <v>505</v>
      </c>
      <c r="D681" s="43"/>
      <c r="E681" s="43"/>
      <c r="F681" s="43"/>
      <c r="G681" s="43"/>
    </row>
    <row r="682" spans="1:8" x14ac:dyDescent="0.25">
      <c r="A682" s="48"/>
      <c r="B682" s="48"/>
      <c r="C682" s="21" t="s">
        <v>200</v>
      </c>
      <c r="D682" s="42">
        <v>0</v>
      </c>
      <c r="E682" s="42">
        <v>0</v>
      </c>
      <c r="F682" s="42" t="s">
        <v>194</v>
      </c>
      <c r="G682" s="42">
        <v>0</v>
      </c>
      <c r="H682" s="6"/>
    </row>
    <row r="683" spans="1:8" ht="24" x14ac:dyDescent="0.25">
      <c r="A683" s="48"/>
      <c r="B683" s="48"/>
      <c r="C683" s="19" t="s">
        <v>506</v>
      </c>
      <c r="D683" s="43"/>
      <c r="E683" s="43"/>
      <c r="F683" s="43"/>
      <c r="G683" s="43"/>
    </row>
    <row r="684" spans="1:8" x14ac:dyDescent="0.25">
      <c r="A684" s="48"/>
      <c r="B684" s="48"/>
      <c r="C684" s="21" t="s">
        <v>507</v>
      </c>
      <c r="D684" s="42">
        <v>90</v>
      </c>
      <c r="E684" s="42">
        <v>55.83</v>
      </c>
      <c r="F684" s="42" t="s">
        <v>1076</v>
      </c>
      <c r="G684" s="42">
        <v>55.83</v>
      </c>
      <c r="H684" s="6"/>
    </row>
    <row r="685" spans="1:8" x14ac:dyDescent="0.25">
      <c r="A685" s="48"/>
      <c r="B685" s="48"/>
      <c r="C685" s="19" t="s">
        <v>508</v>
      </c>
      <c r="D685" s="43"/>
      <c r="E685" s="43"/>
      <c r="F685" s="43"/>
      <c r="G685" s="43"/>
    </row>
    <row r="686" spans="1:8" x14ac:dyDescent="0.25">
      <c r="A686" s="48"/>
      <c r="B686" s="48"/>
      <c r="C686" s="21" t="s">
        <v>509</v>
      </c>
      <c r="D686" s="42">
        <v>605.99</v>
      </c>
      <c r="E686" s="42">
        <v>605.99</v>
      </c>
      <c r="F686" s="42" t="s">
        <v>67</v>
      </c>
      <c r="G686" s="42">
        <v>605.99</v>
      </c>
      <c r="H686" s="6"/>
    </row>
    <row r="687" spans="1:8" ht="48" x14ac:dyDescent="0.25">
      <c r="A687" s="48"/>
      <c r="B687" s="48"/>
      <c r="C687" s="19" t="s">
        <v>510</v>
      </c>
      <c r="D687" s="43"/>
      <c r="E687" s="43"/>
      <c r="F687" s="43"/>
      <c r="G687" s="43"/>
    </row>
    <row r="688" spans="1:8" x14ac:dyDescent="0.25">
      <c r="A688" s="48"/>
      <c r="B688" s="48"/>
      <c r="C688" s="21" t="s">
        <v>511</v>
      </c>
      <c r="D688" s="42">
        <v>497.51</v>
      </c>
      <c r="E688" s="42">
        <v>497.5</v>
      </c>
      <c r="F688" s="42" t="s">
        <v>67</v>
      </c>
      <c r="G688" s="42">
        <v>497.5</v>
      </c>
      <c r="H688" s="6"/>
    </row>
    <row r="689" spans="1:8" ht="48" x14ac:dyDescent="0.25">
      <c r="A689" s="48"/>
      <c r="B689" s="48"/>
      <c r="C689" s="19" t="s">
        <v>512</v>
      </c>
      <c r="D689" s="43"/>
      <c r="E689" s="43"/>
      <c r="F689" s="43"/>
      <c r="G689" s="43"/>
    </row>
    <row r="690" spans="1:8" x14ac:dyDescent="0.25">
      <c r="A690" s="48"/>
      <c r="B690" s="48"/>
      <c r="C690" s="21" t="s">
        <v>513</v>
      </c>
      <c r="D690" s="42">
        <v>90</v>
      </c>
      <c r="E690" s="42">
        <v>90</v>
      </c>
      <c r="F690" s="42" t="s">
        <v>67</v>
      </c>
      <c r="G690" s="42">
        <v>90</v>
      </c>
      <c r="H690" s="6"/>
    </row>
    <row r="691" spans="1:8" ht="24" x14ac:dyDescent="0.25">
      <c r="A691" s="48"/>
      <c r="B691" s="48"/>
      <c r="C691" s="19" t="s">
        <v>514</v>
      </c>
      <c r="D691" s="43"/>
      <c r="E691" s="43"/>
      <c r="F691" s="43"/>
      <c r="G691" s="43"/>
    </row>
    <row r="692" spans="1:8" x14ac:dyDescent="0.25">
      <c r="A692" s="48"/>
      <c r="B692" s="48"/>
      <c r="C692" s="21" t="s">
        <v>515</v>
      </c>
      <c r="D692" s="42">
        <v>0</v>
      </c>
      <c r="E692" s="42">
        <v>0</v>
      </c>
      <c r="F692" s="42" t="s">
        <v>194</v>
      </c>
      <c r="G692" s="42">
        <v>0</v>
      </c>
      <c r="H692" s="6"/>
    </row>
    <row r="693" spans="1:8" ht="24" x14ac:dyDescent="0.25">
      <c r="A693" s="48"/>
      <c r="B693" s="48"/>
      <c r="C693" s="19" t="s">
        <v>516</v>
      </c>
      <c r="D693" s="43"/>
      <c r="E693" s="43"/>
      <c r="F693" s="43"/>
      <c r="G693" s="43"/>
    </row>
    <row r="694" spans="1:8" x14ac:dyDescent="0.25">
      <c r="A694" s="48"/>
      <c r="B694" s="48"/>
      <c r="C694" s="21" t="s">
        <v>517</v>
      </c>
      <c r="D694" s="42">
        <v>159</v>
      </c>
      <c r="E694" s="42">
        <v>147.87</v>
      </c>
      <c r="F694" s="42" t="s">
        <v>496</v>
      </c>
      <c r="G694" s="42">
        <v>147.87</v>
      </c>
      <c r="H694" s="6"/>
    </row>
    <row r="695" spans="1:8" ht="48" x14ac:dyDescent="0.25">
      <c r="A695" s="48"/>
      <c r="B695" s="48"/>
      <c r="C695" s="19" t="s">
        <v>518</v>
      </c>
      <c r="D695" s="43"/>
      <c r="E695" s="43"/>
      <c r="F695" s="43"/>
      <c r="G695" s="43"/>
    </row>
    <row r="696" spans="1:8" x14ac:dyDescent="0.25">
      <c r="A696" s="48"/>
      <c r="B696" s="48"/>
      <c r="C696" s="21" t="s">
        <v>519</v>
      </c>
      <c r="D696" s="42">
        <v>1158</v>
      </c>
      <c r="E696" s="42">
        <v>661.44</v>
      </c>
      <c r="F696" s="42" t="s">
        <v>1077</v>
      </c>
      <c r="G696" s="42">
        <v>661.44</v>
      </c>
      <c r="H696" s="6"/>
    </row>
    <row r="697" spans="1:8" ht="48" x14ac:dyDescent="0.25">
      <c r="A697" s="48"/>
      <c r="B697" s="48"/>
      <c r="C697" s="19" t="s">
        <v>520</v>
      </c>
      <c r="D697" s="43"/>
      <c r="E697" s="43"/>
      <c r="F697" s="43"/>
      <c r="G697" s="43"/>
    </row>
    <row r="698" spans="1:8" x14ac:dyDescent="0.25">
      <c r="A698" s="48"/>
      <c r="B698" s="48"/>
      <c r="C698" s="21" t="s">
        <v>521</v>
      </c>
      <c r="D698" s="42">
        <v>99</v>
      </c>
      <c r="E698" s="42">
        <v>99</v>
      </c>
      <c r="F698" s="42" t="s">
        <v>67</v>
      </c>
      <c r="G698" s="42">
        <v>99</v>
      </c>
      <c r="H698" s="6"/>
    </row>
    <row r="699" spans="1:8" x14ac:dyDescent="0.25">
      <c r="A699" s="48"/>
      <c r="B699" s="48"/>
      <c r="C699" s="19" t="s">
        <v>522</v>
      </c>
      <c r="D699" s="43"/>
      <c r="E699" s="43"/>
      <c r="F699" s="43"/>
      <c r="G699" s="43"/>
    </row>
    <row r="700" spans="1:8" x14ac:dyDescent="0.25">
      <c r="A700" s="48"/>
      <c r="B700" s="48"/>
      <c r="C700" s="20" t="s">
        <v>26</v>
      </c>
      <c r="D700" s="42">
        <f>D702+D704+D706+D708+D710+D712+D714+D716+D718+D720+D722+D724+D726+D728+D730+D732+D734+D736+D738+D740+D742+D744+D746+D752+D748+D750</f>
        <v>1470.9</v>
      </c>
      <c r="E700" s="42">
        <f>E702+E704+E706+E708+E710+E712+E714+E716+E718+E720+E722+E724+E726+E728+E730+E732+E734+E736+E738+E740+E742+E744+E746+E752+E748+E750</f>
        <v>1469.76</v>
      </c>
      <c r="F700" s="42" t="s">
        <v>523</v>
      </c>
      <c r="G700" s="42">
        <f>G702+G704+G706+G708+G710+G712+G714+G716+G718+G720+G722+G724+G726+G728+G730+G732+G734+G736+G738+G740+G742+G744+G746+G752+G748+G750</f>
        <v>1469.76</v>
      </c>
      <c r="H700" s="6"/>
    </row>
    <row r="701" spans="1:8" ht="24" x14ac:dyDescent="0.25">
      <c r="A701" s="48"/>
      <c r="B701" s="48"/>
      <c r="C701" s="19" t="s">
        <v>524</v>
      </c>
      <c r="D701" s="43"/>
      <c r="E701" s="43"/>
      <c r="F701" s="43"/>
      <c r="G701" s="43"/>
    </row>
    <row r="702" spans="1:8" x14ac:dyDescent="0.25">
      <c r="A702" s="48"/>
      <c r="B702" s="48"/>
      <c r="C702" s="21" t="s">
        <v>203</v>
      </c>
      <c r="D702" s="42">
        <v>99.4</v>
      </c>
      <c r="E702" s="42">
        <v>99.4</v>
      </c>
      <c r="F702" s="42" t="s">
        <v>1031</v>
      </c>
      <c r="G702" s="42">
        <v>99.4</v>
      </c>
      <c r="H702" s="6"/>
    </row>
    <row r="703" spans="1:8" ht="36" x14ac:dyDescent="0.25">
      <c r="A703" s="48"/>
      <c r="B703" s="48"/>
      <c r="C703" s="19" t="s">
        <v>525</v>
      </c>
      <c r="D703" s="43"/>
      <c r="E703" s="43"/>
      <c r="F703" s="43"/>
      <c r="G703" s="43"/>
    </row>
    <row r="704" spans="1:8" x14ac:dyDescent="0.25">
      <c r="A704" s="48"/>
      <c r="B704" s="48"/>
      <c r="C704" s="21" t="s">
        <v>205</v>
      </c>
      <c r="D704" s="42">
        <v>110.4</v>
      </c>
      <c r="E704" s="42">
        <v>110.4</v>
      </c>
      <c r="F704" s="42" t="s">
        <v>1031</v>
      </c>
      <c r="G704" s="42">
        <v>110.4</v>
      </c>
      <c r="H704" s="23"/>
    </row>
    <row r="705" spans="1:8" ht="48" x14ac:dyDescent="0.25">
      <c r="A705" s="48"/>
      <c r="B705" s="48"/>
      <c r="C705" s="19" t="s">
        <v>526</v>
      </c>
      <c r="D705" s="43"/>
      <c r="E705" s="43"/>
      <c r="F705" s="43"/>
      <c r="G705" s="43"/>
      <c r="H705" s="13"/>
    </row>
    <row r="706" spans="1:8" x14ac:dyDescent="0.25">
      <c r="A706" s="48"/>
      <c r="B706" s="48"/>
      <c r="C706" s="21" t="s">
        <v>207</v>
      </c>
      <c r="D706" s="42">
        <v>673.4</v>
      </c>
      <c r="E706" s="42">
        <v>673.4</v>
      </c>
      <c r="F706" s="42" t="s">
        <v>1031</v>
      </c>
      <c r="G706" s="42">
        <v>673.4</v>
      </c>
      <c r="H706" s="6"/>
    </row>
    <row r="707" spans="1:8" ht="48" x14ac:dyDescent="0.25">
      <c r="A707" s="48"/>
      <c r="B707" s="48"/>
      <c r="C707" s="19" t="s">
        <v>527</v>
      </c>
      <c r="D707" s="43"/>
      <c r="E707" s="43"/>
      <c r="F707" s="43"/>
      <c r="G707" s="43"/>
    </row>
    <row r="708" spans="1:8" x14ac:dyDescent="0.25">
      <c r="A708" s="48"/>
      <c r="B708" s="48"/>
      <c r="C708" s="21" t="s">
        <v>273</v>
      </c>
      <c r="D708" s="42">
        <v>52.8</v>
      </c>
      <c r="E708" s="42">
        <v>52.8</v>
      </c>
      <c r="F708" s="42" t="s">
        <v>1031</v>
      </c>
      <c r="G708" s="42">
        <v>52.8</v>
      </c>
      <c r="H708" s="6"/>
    </row>
    <row r="709" spans="1:8" ht="48" x14ac:dyDescent="0.25">
      <c r="A709" s="48"/>
      <c r="B709" s="48"/>
      <c r="C709" s="19" t="s">
        <v>528</v>
      </c>
      <c r="D709" s="43"/>
      <c r="E709" s="43"/>
      <c r="F709" s="43"/>
      <c r="G709" s="43"/>
    </row>
    <row r="710" spans="1:8" x14ac:dyDescent="0.25">
      <c r="A710" s="48"/>
      <c r="B710" s="48"/>
      <c r="C710" s="21" t="s">
        <v>275</v>
      </c>
      <c r="D710" s="42">
        <v>92.4</v>
      </c>
      <c r="E710" s="42">
        <v>92.4</v>
      </c>
      <c r="F710" s="42" t="s">
        <v>1031</v>
      </c>
      <c r="G710" s="42">
        <v>92.4</v>
      </c>
      <c r="H710" s="6"/>
    </row>
    <row r="711" spans="1:8" ht="48" x14ac:dyDescent="0.25">
      <c r="A711" s="48"/>
      <c r="B711" s="48"/>
      <c r="C711" s="19" t="s">
        <v>529</v>
      </c>
      <c r="D711" s="43"/>
      <c r="E711" s="43"/>
      <c r="F711" s="43"/>
      <c r="G711" s="43"/>
    </row>
    <row r="712" spans="1:8" x14ac:dyDescent="0.25">
      <c r="A712" s="48"/>
      <c r="B712" s="48"/>
      <c r="C712" s="21" t="s">
        <v>277</v>
      </c>
      <c r="D712" s="42">
        <v>0</v>
      </c>
      <c r="E712" s="42">
        <v>0</v>
      </c>
      <c r="F712" s="42" t="s">
        <v>194</v>
      </c>
      <c r="G712" s="42">
        <v>0</v>
      </c>
      <c r="H712" s="6"/>
    </row>
    <row r="713" spans="1:8" ht="48" x14ac:dyDescent="0.25">
      <c r="A713" s="48"/>
      <c r="B713" s="48"/>
      <c r="C713" s="19" t="s">
        <v>530</v>
      </c>
      <c r="D713" s="43"/>
      <c r="E713" s="43"/>
      <c r="F713" s="43"/>
      <c r="G713" s="43"/>
    </row>
    <row r="714" spans="1:8" x14ac:dyDescent="0.25">
      <c r="A714" s="48"/>
      <c r="B714" s="48"/>
      <c r="C714" s="21" t="s">
        <v>279</v>
      </c>
      <c r="D714" s="42">
        <v>55</v>
      </c>
      <c r="E714" s="42">
        <v>55</v>
      </c>
      <c r="F714" s="42" t="s">
        <v>1031</v>
      </c>
      <c r="G714" s="42">
        <v>55</v>
      </c>
      <c r="H714" s="6"/>
    </row>
    <row r="715" spans="1:8" ht="36" x14ac:dyDescent="0.25">
      <c r="A715" s="48"/>
      <c r="B715" s="48"/>
      <c r="C715" s="19" t="s">
        <v>531</v>
      </c>
      <c r="D715" s="43"/>
      <c r="E715" s="43"/>
      <c r="F715" s="43"/>
      <c r="G715" s="43"/>
    </row>
    <row r="716" spans="1:8" x14ac:dyDescent="0.25">
      <c r="A716" s="48"/>
      <c r="B716" s="48"/>
      <c r="C716" s="21" t="s">
        <v>281</v>
      </c>
      <c r="D716" s="42">
        <v>0</v>
      </c>
      <c r="E716" s="42">
        <v>0</v>
      </c>
      <c r="F716" s="42" t="s">
        <v>194</v>
      </c>
      <c r="G716" s="42">
        <v>0</v>
      </c>
      <c r="H716" s="6"/>
    </row>
    <row r="717" spans="1:8" ht="36" x14ac:dyDescent="0.25">
      <c r="A717" s="48"/>
      <c r="B717" s="48"/>
      <c r="C717" s="19" t="s">
        <v>532</v>
      </c>
      <c r="D717" s="43"/>
      <c r="E717" s="43"/>
      <c r="F717" s="43"/>
      <c r="G717" s="43"/>
    </row>
    <row r="718" spans="1:8" x14ac:dyDescent="0.25">
      <c r="A718" s="48"/>
      <c r="B718" s="48"/>
      <c r="C718" s="21" t="s">
        <v>283</v>
      </c>
      <c r="D718" s="42">
        <v>0</v>
      </c>
      <c r="E718" s="42">
        <v>0</v>
      </c>
      <c r="F718" s="42" t="s">
        <v>194</v>
      </c>
      <c r="G718" s="42">
        <v>0</v>
      </c>
      <c r="H718" s="6"/>
    </row>
    <row r="719" spans="1:8" ht="36" x14ac:dyDescent="0.25">
      <c r="A719" s="48"/>
      <c r="B719" s="48"/>
      <c r="C719" s="19" t="s">
        <v>533</v>
      </c>
      <c r="D719" s="43"/>
      <c r="E719" s="43"/>
      <c r="F719" s="43"/>
      <c r="G719" s="43"/>
    </row>
    <row r="720" spans="1:8" x14ac:dyDescent="0.25">
      <c r="A720" s="48"/>
      <c r="B720" s="48"/>
      <c r="C720" s="21" t="s">
        <v>285</v>
      </c>
      <c r="D720" s="42">
        <v>81.599999999999994</v>
      </c>
      <c r="E720" s="42">
        <v>81.599999999999994</v>
      </c>
      <c r="F720" s="42" t="s">
        <v>1031</v>
      </c>
      <c r="G720" s="42">
        <v>81.599999999999994</v>
      </c>
      <c r="H720" s="6"/>
    </row>
    <row r="721" spans="1:8" ht="36" x14ac:dyDescent="0.25">
      <c r="A721" s="48"/>
      <c r="B721" s="48"/>
      <c r="C721" s="19" t="s">
        <v>534</v>
      </c>
      <c r="D721" s="43"/>
      <c r="E721" s="43"/>
      <c r="F721" s="43"/>
      <c r="G721" s="43"/>
    </row>
    <row r="722" spans="1:8" x14ac:dyDescent="0.25">
      <c r="A722" s="48"/>
      <c r="B722" s="48"/>
      <c r="C722" s="21" t="s">
        <v>287</v>
      </c>
      <c r="D722" s="42">
        <v>0</v>
      </c>
      <c r="E722" s="42">
        <v>0</v>
      </c>
      <c r="F722" s="42" t="s">
        <v>194</v>
      </c>
      <c r="G722" s="42">
        <v>0</v>
      </c>
      <c r="H722" s="6"/>
    </row>
    <row r="723" spans="1:8" ht="36" x14ac:dyDescent="0.25">
      <c r="A723" s="48"/>
      <c r="B723" s="48"/>
      <c r="C723" s="19" t="s">
        <v>535</v>
      </c>
      <c r="D723" s="43"/>
      <c r="E723" s="43"/>
      <c r="F723" s="43"/>
      <c r="G723" s="43"/>
    </row>
    <row r="724" spans="1:8" x14ac:dyDescent="0.25">
      <c r="A724" s="48"/>
      <c r="B724" s="48"/>
      <c r="C724" s="21" t="s">
        <v>289</v>
      </c>
      <c r="D724" s="42">
        <v>13.5</v>
      </c>
      <c r="E724" s="42">
        <v>13.5</v>
      </c>
      <c r="F724" s="42" t="s">
        <v>67</v>
      </c>
      <c r="G724" s="42">
        <v>13.5</v>
      </c>
      <c r="H724" s="6"/>
    </row>
    <row r="725" spans="1:8" ht="24" x14ac:dyDescent="0.25">
      <c r="A725" s="48"/>
      <c r="B725" s="48"/>
      <c r="C725" s="19" t="s">
        <v>536</v>
      </c>
      <c r="D725" s="43"/>
      <c r="E725" s="43"/>
      <c r="F725" s="43"/>
      <c r="G725" s="43"/>
    </row>
    <row r="726" spans="1:8" x14ac:dyDescent="0.25">
      <c r="A726" s="48"/>
      <c r="B726" s="48"/>
      <c r="C726" s="21" t="s">
        <v>291</v>
      </c>
      <c r="D726" s="42">
        <v>0</v>
      </c>
      <c r="E726" s="42">
        <v>0</v>
      </c>
      <c r="F726" s="42" t="s">
        <v>194</v>
      </c>
      <c r="G726" s="42">
        <v>0</v>
      </c>
      <c r="H726" s="6"/>
    </row>
    <row r="727" spans="1:8" ht="36" x14ac:dyDescent="0.25">
      <c r="A727" s="48"/>
      <c r="B727" s="48"/>
      <c r="C727" s="19" t="s">
        <v>537</v>
      </c>
      <c r="D727" s="43"/>
      <c r="E727" s="43"/>
      <c r="F727" s="43"/>
      <c r="G727" s="43"/>
    </row>
    <row r="728" spans="1:8" x14ac:dyDescent="0.25">
      <c r="A728" s="48"/>
      <c r="B728" s="48"/>
      <c r="C728" s="21" t="s">
        <v>292</v>
      </c>
      <c r="D728" s="42">
        <v>0</v>
      </c>
      <c r="E728" s="42">
        <v>0</v>
      </c>
      <c r="F728" s="42" t="s">
        <v>194</v>
      </c>
      <c r="G728" s="42">
        <v>0</v>
      </c>
      <c r="H728" s="6"/>
    </row>
    <row r="729" spans="1:8" ht="36" x14ac:dyDescent="0.25">
      <c r="A729" s="48"/>
      <c r="B729" s="48"/>
      <c r="C729" s="19" t="s">
        <v>538</v>
      </c>
      <c r="D729" s="43"/>
      <c r="E729" s="43"/>
      <c r="F729" s="43"/>
      <c r="G729" s="43"/>
    </row>
    <row r="730" spans="1:8" x14ac:dyDescent="0.25">
      <c r="A730" s="48"/>
      <c r="B730" s="48"/>
      <c r="C730" s="21" t="s">
        <v>539</v>
      </c>
      <c r="D730" s="42">
        <v>0</v>
      </c>
      <c r="E730" s="42">
        <v>0</v>
      </c>
      <c r="F730" s="42" t="s">
        <v>194</v>
      </c>
      <c r="G730" s="42">
        <v>0</v>
      </c>
      <c r="H730" s="6"/>
    </row>
    <row r="731" spans="1:8" ht="60" x14ac:dyDescent="0.25">
      <c r="A731" s="48"/>
      <c r="B731" s="48"/>
      <c r="C731" s="19" t="s">
        <v>540</v>
      </c>
      <c r="D731" s="43"/>
      <c r="E731" s="43"/>
      <c r="F731" s="43"/>
      <c r="G731" s="43"/>
    </row>
    <row r="732" spans="1:8" x14ac:dyDescent="0.25">
      <c r="A732" s="48"/>
      <c r="B732" s="48"/>
      <c r="C732" s="21" t="s">
        <v>541</v>
      </c>
      <c r="D732" s="42">
        <v>0</v>
      </c>
      <c r="E732" s="42">
        <v>0</v>
      </c>
      <c r="F732" s="42" t="s">
        <v>194</v>
      </c>
      <c r="G732" s="42">
        <v>0</v>
      </c>
      <c r="H732" s="6"/>
    </row>
    <row r="733" spans="1:8" ht="36" x14ac:dyDescent="0.25">
      <c r="A733" s="48"/>
      <c r="B733" s="48"/>
      <c r="C733" s="19" t="s">
        <v>542</v>
      </c>
      <c r="D733" s="43"/>
      <c r="E733" s="43"/>
      <c r="F733" s="43"/>
      <c r="G733" s="43"/>
    </row>
    <row r="734" spans="1:8" x14ac:dyDescent="0.25">
      <c r="A734" s="48"/>
      <c r="B734" s="48"/>
      <c r="C734" s="21" t="s">
        <v>543</v>
      </c>
      <c r="D734" s="42">
        <v>0</v>
      </c>
      <c r="E734" s="42">
        <v>0</v>
      </c>
      <c r="F734" s="42" t="s">
        <v>194</v>
      </c>
      <c r="G734" s="42">
        <v>0</v>
      </c>
      <c r="H734" s="6"/>
    </row>
    <row r="735" spans="1:8" ht="36" x14ac:dyDescent="0.25">
      <c r="A735" s="48"/>
      <c r="B735" s="48"/>
      <c r="C735" s="19" t="s">
        <v>544</v>
      </c>
      <c r="D735" s="43"/>
      <c r="E735" s="43"/>
      <c r="F735" s="43"/>
      <c r="G735" s="43"/>
    </row>
    <row r="736" spans="1:8" x14ac:dyDescent="0.25">
      <c r="A736" s="48"/>
      <c r="B736" s="48"/>
      <c r="C736" s="21" t="s">
        <v>545</v>
      </c>
      <c r="D736" s="42">
        <v>41.4</v>
      </c>
      <c r="E736" s="42">
        <v>41.4</v>
      </c>
      <c r="F736" s="42" t="s">
        <v>1078</v>
      </c>
      <c r="G736" s="42">
        <v>41.4</v>
      </c>
      <c r="H736" s="6"/>
    </row>
    <row r="737" spans="1:8" ht="24" x14ac:dyDescent="0.25">
      <c r="A737" s="48"/>
      <c r="B737" s="48"/>
      <c r="C737" s="19" t="s">
        <v>546</v>
      </c>
      <c r="D737" s="43"/>
      <c r="E737" s="43"/>
      <c r="F737" s="43"/>
      <c r="G737" s="43"/>
    </row>
    <row r="738" spans="1:8" x14ac:dyDescent="0.25">
      <c r="A738" s="48"/>
      <c r="B738" s="48"/>
      <c r="C738" s="21" t="s">
        <v>547</v>
      </c>
      <c r="D738" s="42">
        <v>13.2</v>
      </c>
      <c r="E738" s="42">
        <v>13.2</v>
      </c>
      <c r="F738" s="42" t="s">
        <v>1078</v>
      </c>
      <c r="G738" s="42">
        <v>13.2</v>
      </c>
      <c r="H738" s="6"/>
    </row>
    <row r="739" spans="1:8" ht="36" x14ac:dyDescent="0.25">
      <c r="A739" s="48"/>
      <c r="B739" s="48"/>
      <c r="C739" s="19" t="s">
        <v>548</v>
      </c>
      <c r="D739" s="43"/>
      <c r="E739" s="43"/>
      <c r="F739" s="43"/>
      <c r="G739" s="43"/>
    </row>
    <row r="740" spans="1:8" x14ac:dyDescent="0.25">
      <c r="A740" s="48"/>
      <c r="B740" s="48"/>
      <c r="C740" s="21" t="s">
        <v>549</v>
      </c>
      <c r="D740" s="42">
        <v>6.6</v>
      </c>
      <c r="E740" s="42">
        <v>6.6</v>
      </c>
      <c r="F740" s="42" t="s">
        <v>1078</v>
      </c>
      <c r="G740" s="42">
        <v>6.6</v>
      </c>
      <c r="H740" s="6"/>
    </row>
    <row r="741" spans="1:8" ht="36" x14ac:dyDescent="0.25">
      <c r="A741" s="48"/>
      <c r="B741" s="48"/>
      <c r="C741" s="19" t="s">
        <v>550</v>
      </c>
      <c r="D741" s="43"/>
      <c r="E741" s="43"/>
      <c r="F741" s="43"/>
      <c r="G741" s="43"/>
    </row>
    <row r="742" spans="1:8" x14ac:dyDescent="0.25">
      <c r="A742" s="48"/>
      <c r="B742" s="48"/>
      <c r="C742" s="21" t="s">
        <v>551</v>
      </c>
      <c r="D742" s="42">
        <v>0</v>
      </c>
      <c r="E742" s="42">
        <v>0</v>
      </c>
      <c r="F742" s="42" t="s">
        <v>194</v>
      </c>
      <c r="G742" s="42">
        <v>0</v>
      </c>
      <c r="H742" s="6"/>
    </row>
    <row r="743" spans="1:8" ht="24" x14ac:dyDescent="0.25">
      <c r="A743" s="48"/>
      <c r="B743" s="48"/>
      <c r="C743" s="19" t="s">
        <v>552</v>
      </c>
      <c r="D743" s="43"/>
      <c r="E743" s="43"/>
      <c r="F743" s="43"/>
      <c r="G743" s="43"/>
    </row>
    <row r="744" spans="1:8" x14ac:dyDescent="0.25">
      <c r="A744" s="48"/>
      <c r="B744" s="48"/>
      <c r="C744" s="21" t="s">
        <v>553</v>
      </c>
      <c r="D744" s="42">
        <v>23</v>
      </c>
      <c r="E744" s="42">
        <v>21.86</v>
      </c>
      <c r="F744" s="42" t="s">
        <v>1078</v>
      </c>
      <c r="G744" s="42">
        <v>21.86</v>
      </c>
      <c r="H744" s="6"/>
    </row>
    <row r="745" spans="1:8" ht="36" x14ac:dyDescent="0.25">
      <c r="A745" s="48"/>
      <c r="B745" s="48"/>
      <c r="C745" s="19" t="s">
        <v>554</v>
      </c>
      <c r="D745" s="43"/>
      <c r="E745" s="43"/>
      <c r="F745" s="43"/>
      <c r="G745" s="43"/>
    </row>
    <row r="746" spans="1:8" x14ac:dyDescent="0.25">
      <c r="A746" s="48"/>
      <c r="B746" s="48"/>
      <c r="C746" s="21" t="s">
        <v>555</v>
      </c>
      <c r="D746" s="42">
        <v>0</v>
      </c>
      <c r="E746" s="42">
        <v>0</v>
      </c>
      <c r="F746" s="42" t="s">
        <v>194</v>
      </c>
      <c r="G746" s="42">
        <v>0</v>
      </c>
      <c r="H746" s="6"/>
    </row>
    <row r="747" spans="1:8" ht="24" x14ac:dyDescent="0.25">
      <c r="A747" s="48"/>
      <c r="B747" s="48"/>
      <c r="C747" s="19" t="s">
        <v>556</v>
      </c>
      <c r="D747" s="43"/>
      <c r="E747" s="43"/>
      <c r="F747" s="43"/>
      <c r="G747" s="43"/>
    </row>
    <row r="748" spans="1:8" x14ac:dyDescent="0.25">
      <c r="A748" s="48"/>
      <c r="B748" s="48"/>
      <c r="C748" s="21" t="s">
        <v>557</v>
      </c>
      <c r="D748" s="42">
        <v>199.7</v>
      </c>
      <c r="E748" s="42">
        <v>199.7</v>
      </c>
      <c r="F748" s="42" t="s">
        <v>1078</v>
      </c>
      <c r="G748" s="42">
        <v>199.7</v>
      </c>
      <c r="H748" s="23"/>
    </row>
    <row r="749" spans="1:8" ht="36" x14ac:dyDescent="0.25">
      <c r="A749" s="48"/>
      <c r="B749" s="48"/>
      <c r="C749" s="19" t="s">
        <v>558</v>
      </c>
      <c r="D749" s="43"/>
      <c r="E749" s="43"/>
      <c r="F749" s="43"/>
      <c r="G749" s="43"/>
      <c r="H749" s="13"/>
    </row>
    <row r="750" spans="1:8" x14ac:dyDescent="0.25">
      <c r="A750" s="48"/>
      <c r="B750" s="48"/>
      <c r="C750" s="21" t="s">
        <v>1079</v>
      </c>
      <c r="D750" s="42">
        <v>8.5</v>
      </c>
      <c r="E750" s="42">
        <v>8.5</v>
      </c>
      <c r="F750" s="42" t="s">
        <v>1078</v>
      </c>
      <c r="G750" s="42">
        <v>8.5</v>
      </c>
      <c r="H750" s="23"/>
    </row>
    <row r="751" spans="1:8" ht="24" x14ac:dyDescent="0.25">
      <c r="A751" s="48"/>
      <c r="B751" s="48"/>
      <c r="C751" s="19" t="s">
        <v>1080</v>
      </c>
      <c r="D751" s="43"/>
      <c r="E751" s="43"/>
      <c r="F751" s="43"/>
      <c r="G751" s="43"/>
      <c r="H751" s="13"/>
    </row>
    <row r="752" spans="1:8" x14ac:dyDescent="0.25">
      <c r="A752" s="48"/>
      <c r="B752" s="48"/>
      <c r="C752" s="21" t="s">
        <v>1081</v>
      </c>
      <c r="D752" s="42">
        <v>0</v>
      </c>
      <c r="E752" s="42">
        <v>0</v>
      </c>
      <c r="F752" s="42" t="s">
        <v>194</v>
      </c>
      <c r="G752" s="42">
        <v>0</v>
      </c>
      <c r="H752" s="23"/>
    </row>
    <row r="753" spans="1:8" ht="24" x14ac:dyDescent="0.25">
      <c r="A753" s="48"/>
      <c r="B753" s="48"/>
      <c r="C753" s="19" t="s">
        <v>1082</v>
      </c>
      <c r="D753" s="43"/>
      <c r="E753" s="43"/>
      <c r="F753" s="43"/>
      <c r="G753" s="43"/>
      <c r="H753" s="13"/>
    </row>
    <row r="754" spans="1:8" x14ac:dyDescent="0.25">
      <c r="A754" s="48"/>
      <c r="B754" s="48"/>
      <c r="C754" s="20" t="s">
        <v>28</v>
      </c>
      <c r="D754" s="42">
        <f>D756+D758+D760+D762+D764+D766+D768+D770+D772+D774+D776+D778+D780+D782+D784+D786+D788+D790+D792+D794+D796+D798+D800+D802+D804+D806+D808+D810+D812+D814+D816+D818+D820+D822+D824+D826+D828+D830+D832+D834+D836+D838+D840+D842+D844+D846+D848+D850+D852+D854+D856+D858+D860+D862+D864+D866+D868+D870+D872+D874+D876+D878+D880+D882+D884+D886+D888+D890+D905+D903+D901+D899+D897+D892+D895</f>
        <v>7923.4000000000005</v>
      </c>
      <c r="E754" s="42">
        <f>E756+E758+E760+E762+E764+E766+E768+E770+E772+E774+E776+E778+E780+E782+E784+E786+E788+E790+E792+E794+E796+E798+E800+E802+E804+E806+E808+E810+E812+E814+E816+E818+E820+E822+E824+E826+E828+E830+E832+E834+E836+E838+E840+E842+E844+E846+E848+E850+E852+E854+E856+E858+E860+E862+E864+E866+E868+E870+E872+E874+E876+E878+E880+E882+E884+E886+E888+E890+E905+E903+E901+E899+E897+E892+E895</f>
        <v>7738.39</v>
      </c>
      <c r="F754" s="42" t="s">
        <v>1103</v>
      </c>
      <c r="G754" s="42">
        <f>G756+G758+G760+G762+G764+G766+G768+G770+G772+G774+G776+G778+G780+G782+G784+G786+G788+G790+G792+G794+G796+G798+G800+G802+G804+G806+G808+G810+G812+G814+G816+G818+G820+G822+G824+G826+G828+G830+G832+G834+G836+G838+G840+G842+G844+G846+G848+G850+G852+G854+G856+G858+G860+G862+G864+G866+G868+G870+G872+G874+G876+G878+G880+G882+G884+G886+G888+G890+G905+G903+G901+G899+G897+G892+G895</f>
        <v>7738.39</v>
      </c>
      <c r="H754" s="6"/>
    </row>
    <row r="755" spans="1:8" ht="24" x14ac:dyDescent="0.25">
      <c r="A755" s="48"/>
      <c r="B755" s="48"/>
      <c r="C755" s="19" t="s">
        <v>559</v>
      </c>
      <c r="D755" s="43"/>
      <c r="E755" s="43"/>
      <c r="F755" s="43"/>
      <c r="G755" s="43"/>
    </row>
    <row r="756" spans="1:8" x14ac:dyDescent="0.25">
      <c r="A756" s="48"/>
      <c r="B756" s="48"/>
      <c r="C756" s="21" t="s">
        <v>137</v>
      </c>
      <c r="D756" s="42">
        <v>688</v>
      </c>
      <c r="E756" s="42">
        <v>688</v>
      </c>
      <c r="F756" s="42" t="s">
        <v>67</v>
      </c>
      <c r="G756" s="42">
        <v>688</v>
      </c>
      <c r="H756" s="6"/>
    </row>
    <row r="757" spans="1:8" ht="48" x14ac:dyDescent="0.25">
      <c r="A757" s="48"/>
      <c r="B757" s="48"/>
      <c r="C757" s="19" t="s">
        <v>560</v>
      </c>
      <c r="D757" s="43"/>
      <c r="E757" s="43"/>
      <c r="F757" s="43"/>
      <c r="G757" s="43"/>
    </row>
    <row r="758" spans="1:8" x14ac:dyDescent="0.25">
      <c r="A758" s="48"/>
      <c r="B758" s="48"/>
      <c r="C758" s="21" t="s">
        <v>139</v>
      </c>
      <c r="D758" s="42">
        <v>0</v>
      </c>
      <c r="E758" s="42">
        <v>0</v>
      </c>
      <c r="F758" s="42" t="s">
        <v>194</v>
      </c>
      <c r="G758" s="42">
        <v>0</v>
      </c>
      <c r="H758" s="6"/>
    </row>
    <row r="759" spans="1:8" ht="48" x14ac:dyDescent="0.25">
      <c r="A759" s="48"/>
      <c r="B759" s="48"/>
      <c r="C759" s="19" t="s">
        <v>561</v>
      </c>
      <c r="D759" s="43"/>
      <c r="E759" s="43"/>
      <c r="F759" s="43"/>
      <c r="G759" s="43"/>
    </row>
    <row r="760" spans="1:8" x14ac:dyDescent="0.25">
      <c r="A760" s="48"/>
      <c r="B760" s="48"/>
      <c r="C760" s="21" t="s">
        <v>297</v>
      </c>
      <c r="D760" s="42">
        <v>916.3</v>
      </c>
      <c r="E760" s="42">
        <v>916.3</v>
      </c>
      <c r="F760" s="42" t="s">
        <v>67</v>
      </c>
      <c r="G760" s="42">
        <v>916.3</v>
      </c>
      <c r="H760" s="6"/>
    </row>
    <row r="761" spans="1:8" ht="48" x14ac:dyDescent="0.25">
      <c r="A761" s="48"/>
      <c r="B761" s="48"/>
      <c r="C761" s="19" t="s">
        <v>562</v>
      </c>
      <c r="D761" s="43"/>
      <c r="E761" s="43"/>
      <c r="F761" s="43"/>
      <c r="G761" s="43"/>
    </row>
    <row r="762" spans="1:8" x14ac:dyDescent="0.25">
      <c r="A762" s="48"/>
      <c r="B762" s="48"/>
      <c r="C762" s="21" t="s">
        <v>299</v>
      </c>
      <c r="D762" s="42">
        <v>41.4</v>
      </c>
      <c r="E762" s="42">
        <v>41.4</v>
      </c>
      <c r="F762" s="42" t="s">
        <v>67</v>
      </c>
      <c r="G762" s="42">
        <v>41.4</v>
      </c>
      <c r="H762" s="6"/>
    </row>
    <row r="763" spans="1:8" ht="48" x14ac:dyDescent="0.25">
      <c r="A763" s="48"/>
      <c r="B763" s="48"/>
      <c r="C763" s="19" t="s">
        <v>563</v>
      </c>
      <c r="D763" s="43"/>
      <c r="E763" s="43"/>
      <c r="F763" s="43"/>
      <c r="G763" s="43"/>
    </row>
    <row r="764" spans="1:8" x14ac:dyDescent="0.25">
      <c r="A764" s="48"/>
      <c r="B764" s="48"/>
      <c r="C764" s="21" t="s">
        <v>301</v>
      </c>
      <c r="D764" s="42">
        <v>41.4</v>
      </c>
      <c r="E764" s="42">
        <v>41.4</v>
      </c>
      <c r="F764" s="42" t="s">
        <v>67</v>
      </c>
      <c r="G764" s="42">
        <v>41.4</v>
      </c>
      <c r="H764" s="6"/>
    </row>
    <row r="765" spans="1:8" ht="48" x14ac:dyDescent="0.25">
      <c r="A765" s="48"/>
      <c r="B765" s="48"/>
      <c r="C765" s="19" t="s">
        <v>564</v>
      </c>
      <c r="D765" s="43"/>
      <c r="E765" s="43"/>
      <c r="F765" s="43"/>
      <c r="G765" s="43"/>
    </row>
    <row r="766" spans="1:8" x14ac:dyDescent="0.25">
      <c r="A766" s="48"/>
      <c r="B766" s="48"/>
      <c r="C766" s="21" t="s">
        <v>303</v>
      </c>
      <c r="D766" s="42">
        <v>27.6</v>
      </c>
      <c r="E766" s="42">
        <v>27.6</v>
      </c>
      <c r="F766" s="42" t="s">
        <v>67</v>
      </c>
      <c r="G766" s="42">
        <v>27.6</v>
      </c>
      <c r="H766" s="6"/>
    </row>
    <row r="767" spans="1:8" ht="36" x14ac:dyDescent="0.25">
      <c r="A767" s="48"/>
      <c r="B767" s="48"/>
      <c r="C767" s="19" t="s">
        <v>565</v>
      </c>
      <c r="D767" s="43"/>
      <c r="E767" s="43"/>
      <c r="F767" s="43"/>
      <c r="G767" s="43"/>
    </row>
    <row r="768" spans="1:8" x14ac:dyDescent="0.25">
      <c r="A768" s="48"/>
      <c r="B768" s="48"/>
      <c r="C768" s="21" t="s">
        <v>305</v>
      </c>
      <c r="D768" s="42">
        <v>92.4</v>
      </c>
      <c r="E768" s="42">
        <v>92.4</v>
      </c>
      <c r="F768" s="42" t="s">
        <v>67</v>
      </c>
      <c r="G768" s="42">
        <v>92.4</v>
      </c>
      <c r="H768" s="6"/>
    </row>
    <row r="769" spans="1:8" ht="60" x14ac:dyDescent="0.25">
      <c r="A769" s="48"/>
      <c r="B769" s="48"/>
      <c r="C769" s="19" t="s">
        <v>566</v>
      </c>
      <c r="D769" s="43"/>
      <c r="E769" s="43"/>
      <c r="F769" s="43"/>
      <c r="G769" s="43"/>
    </row>
    <row r="770" spans="1:8" x14ac:dyDescent="0.25">
      <c r="A770" s="48"/>
      <c r="B770" s="48"/>
      <c r="C770" s="21" t="s">
        <v>307</v>
      </c>
      <c r="D770" s="42">
        <v>292.60000000000002</v>
      </c>
      <c r="E770" s="42">
        <v>292.60000000000002</v>
      </c>
      <c r="F770" s="42" t="s">
        <v>67</v>
      </c>
      <c r="G770" s="42">
        <v>292.60000000000002</v>
      </c>
      <c r="H770" s="6"/>
    </row>
    <row r="771" spans="1:8" ht="72" x14ac:dyDescent="0.25">
      <c r="A771" s="48"/>
      <c r="B771" s="48"/>
      <c r="C771" s="19" t="s">
        <v>567</v>
      </c>
      <c r="D771" s="43"/>
      <c r="E771" s="43"/>
      <c r="F771" s="43"/>
      <c r="G771" s="43"/>
    </row>
    <row r="772" spans="1:8" x14ac:dyDescent="0.25">
      <c r="A772" s="48"/>
      <c r="B772" s="48"/>
      <c r="C772" s="21" t="s">
        <v>309</v>
      </c>
      <c r="D772" s="42">
        <v>8.8000000000000007</v>
      </c>
      <c r="E772" s="42">
        <v>8.8000000000000007</v>
      </c>
      <c r="F772" s="42" t="s">
        <v>67</v>
      </c>
      <c r="G772" s="42">
        <v>8.8000000000000007</v>
      </c>
      <c r="H772" s="6"/>
    </row>
    <row r="773" spans="1:8" ht="60" x14ac:dyDescent="0.25">
      <c r="A773" s="48"/>
      <c r="B773" s="48"/>
      <c r="C773" s="19" t="s">
        <v>568</v>
      </c>
      <c r="D773" s="43"/>
      <c r="E773" s="43"/>
      <c r="F773" s="43"/>
      <c r="G773" s="43"/>
    </row>
    <row r="774" spans="1:8" x14ac:dyDescent="0.25">
      <c r="A774" s="48"/>
      <c r="B774" s="48"/>
      <c r="C774" s="21" t="s">
        <v>311</v>
      </c>
      <c r="D774" s="42">
        <v>13.2</v>
      </c>
      <c r="E774" s="42">
        <v>13.2</v>
      </c>
      <c r="F774" s="42" t="s">
        <v>67</v>
      </c>
      <c r="G774" s="42">
        <v>13.2</v>
      </c>
      <c r="H774" s="6"/>
    </row>
    <row r="775" spans="1:8" ht="72" x14ac:dyDescent="0.25">
      <c r="A775" s="48"/>
      <c r="B775" s="48"/>
      <c r="C775" s="19" t="s">
        <v>569</v>
      </c>
      <c r="D775" s="43"/>
      <c r="E775" s="43"/>
      <c r="F775" s="43"/>
      <c r="G775" s="43"/>
    </row>
    <row r="776" spans="1:8" x14ac:dyDescent="0.25">
      <c r="A776" s="48"/>
      <c r="B776" s="48"/>
      <c r="C776" s="21" t="s">
        <v>313</v>
      </c>
      <c r="D776" s="42">
        <v>77</v>
      </c>
      <c r="E776" s="42">
        <v>77</v>
      </c>
      <c r="F776" s="42" t="s">
        <v>67</v>
      </c>
      <c r="G776" s="42">
        <v>77</v>
      </c>
      <c r="H776" s="6"/>
    </row>
    <row r="777" spans="1:8" ht="72" x14ac:dyDescent="0.25">
      <c r="A777" s="48"/>
      <c r="B777" s="48"/>
      <c r="C777" s="19" t="s">
        <v>570</v>
      </c>
      <c r="D777" s="43"/>
      <c r="E777" s="43"/>
      <c r="F777" s="43"/>
      <c r="G777" s="43"/>
    </row>
    <row r="778" spans="1:8" x14ac:dyDescent="0.25">
      <c r="A778" s="48"/>
      <c r="B778" s="48"/>
      <c r="C778" s="21" t="s">
        <v>315</v>
      </c>
      <c r="D778" s="42">
        <v>108</v>
      </c>
      <c r="E778" s="42">
        <v>108</v>
      </c>
      <c r="F778" s="42" t="s">
        <v>67</v>
      </c>
      <c r="G778" s="42">
        <v>108</v>
      </c>
      <c r="H778" s="6"/>
    </row>
    <row r="779" spans="1:8" ht="72" x14ac:dyDescent="0.25">
      <c r="A779" s="48"/>
      <c r="B779" s="48"/>
      <c r="C779" s="19" t="s">
        <v>571</v>
      </c>
      <c r="D779" s="43"/>
      <c r="E779" s="43"/>
      <c r="F779" s="43"/>
      <c r="G779" s="43"/>
    </row>
    <row r="780" spans="1:8" x14ac:dyDescent="0.25">
      <c r="A780" s="48"/>
      <c r="B780" s="48"/>
      <c r="C780" s="21" t="s">
        <v>572</v>
      </c>
      <c r="D780" s="42">
        <v>48</v>
      </c>
      <c r="E780" s="42">
        <v>48</v>
      </c>
      <c r="F780" s="42" t="s">
        <v>67</v>
      </c>
      <c r="G780" s="42">
        <v>48</v>
      </c>
      <c r="H780" s="6"/>
    </row>
    <row r="781" spans="1:8" ht="72" x14ac:dyDescent="0.25">
      <c r="A781" s="48"/>
      <c r="B781" s="48"/>
      <c r="C781" s="19" t="s">
        <v>573</v>
      </c>
      <c r="D781" s="43"/>
      <c r="E781" s="43"/>
      <c r="F781" s="43"/>
      <c r="G781" s="43"/>
    </row>
    <row r="782" spans="1:8" x14ac:dyDescent="0.25">
      <c r="A782" s="48"/>
      <c r="B782" s="48"/>
      <c r="C782" s="21" t="s">
        <v>574</v>
      </c>
      <c r="D782" s="42">
        <v>3</v>
      </c>
      <c r="E782" s="42">
        <v>3</v>
      </c>
      <c r="F782" s="42" t="s">
        <v>67</v>
      </c>
      <c r="G782" s="42">
        <v>3</v>
      </c>
      <c r="H782" s="6"/>
    </row>
    <row r="783" spans="1:8" ht="72" x14ac:dyDescent="0.25">
      <c r="A783" s="48"/>
      <c r="B783" s="48"/>
      <c r="C783" s="19" t="s">
        <v>575</v>
      </c>
      <c r="D783" s="43"/>
      <c r="E783" s="43"/>
      <c r="F783" s="43"/>
      <c r="G783" s="43"/>
    </row>
    <row r="784" spans="1:8" x14ac:dyDescent="0.25">
      <c r="A784" s="48"/>
      <c r="B784" s="48"/>
      <c r="C784" s="21" t="s">
        <v>576</v>
      </c>
      <c r="D784" s="42">
        <v>46</v>
      </c>
      <c r="E784" s="42">
        <v>46</v>
      </c>
      <c r="F784" s="42" t="s">
        <v>67</v>
      </c>
      <c r="G784" s="42">
        <v>46</v>
      </c>
      <c r="H784" s="6"/>
    </row>
    <row r="785" spans="1:8" ht="48" x14ac:dyDescent="0.25">
      <c r="A785" s="48"/>
      <c r="B785" s="48"/>
      <c r="C785" s="19" t="s">
        <v>577</v>
      </c>
      <c r="D785" s="43"/>
      <c r="E785" s="43"/>
      <c r="F785" s="43"/>
      <c r="G785" s="43"/>
    </row>
    <row r="786" spans="1:8" x14ac:dyDescent="0.25">
      <c r="A786" s="48"/>
      <c r="B786" s="48"/>
      <c r="C786" s="21" t="s">
        <v>578</v>
      </c>
      <c r="D786" s="42">
        <v>81</v>
      </c>
      <c r="E786" s="42">
        <v>81</v>
      </c>
      <c r="F786" s="42" t="s">
        <v>67</v>
      </c>
      <c r="G786" s="42">
        <v>81</v>
      </c>
      <c r="H786" s="6"/>
    </row>
    <row r="787" spans="1:8" ht="24" x14ac:dyDescent="0.25">
      <c r="A787" s="48"/>
      <c r="B787" s="48"/>
      <c r="C787" s="19" t="s">
        <v>579</v>
      </c>
      <c r="D787" s="43"/>
      <c r="E787" s="43"/>
      <c r="F787" s="43"/>
      <c r="G787" s="43"/>
    </row>
    <row r="788" spans="1:8" x14ac:dyDescent="0.25">
      <c r="A788" s="48"/>
      <c r="B788" s="48"/>
      <c r="C788" s="21" t="s">
        <v>580</v>
      </c>
      <c r="D788" s="42">
        <v>36</v>
      </c>
      <c r="E788" s="42">
        <v>36</v>
      </c>
      <c r="F788" s="42" t="s">
        <v>67</v>
      </c>
      <c r="G788" s="42">
        <v>36</v>
      </c>
      <c r="H788" s="6"/>
    </row>
    <row r="789" spans="1:8" ht="24" x14ac:dyDescent="0.25">
      <c r="A789" s="48"/>
      <c r="B789" s="48"/>
      <c r="C789" s="19" t="s">
        <v>581</v>
      </c>
      <c r="D789" s="43"/>
      <c r="E789" s="43"/>
      <c r="F789" s="43"/>
      <c r="G789" s="43"/>
    </row>
    <row r="790" spans="1:8" x14ac:dyDescent="0.25">
      <c r="A790" s="48"/>
      <c r="B790" s="48"/>
      <c r="C790" s="21" t="s">
        <v>582</v>
      </c>
      <c r="D790" s="42">
        <v>186</v>
      </c>
      <c r="E790" s="42">
        <v>93.5</v>
      </c>
      <c r="F790" s="42" t="s">
        <v>156</v>
      </c>
      <c r="G790" s="42">
        <v>93.5</v>
      </c>
      <c r="H790" s="6"/>
    </row>
    <row r="791" spans="1:8" ht="24" x14ac:dyDescent="0.25">
      <c r="A791" s="48"/>
      <c r="B791" s="48"/>
      <c r="C791" s="19" t="s">
        <v>583</v>
      </c>
      <c r="D791" s="43"/>
      <c r="E791" s="43"/>
      <c r="F791" s="43"/>
      <c r="G791" s="43"/>
    </row>
    <row r="792" spans="1:8" x14ac:dyDescent="0.25">
      <c r="A792" s="48"/>
      <c r="B792" s="48"/>
      <c r="C792" s="21" t="s">
        <v>584</v>
      </c>
      <c r="D792" s="42">
        <v>0</v>
      </c>
      <c r="E792" s="42">
        <v>0</v>
      </c>
      <c r="F792" s="42" t="s">
        <v>194</v>
      </c>
      <c r="G792" s="42">
        <v>0</v>
      </c>
      <c r="H792" s="6"/>
    </row>
    <row r="793" spans="1:8" ht="24" x14ac:dyDescent="0.25">
      <c r="A793" s="48"/>
      <c r="B793" s="48"/>
      <c r="C793" s="19" t="s">
        <v>585</v>
      </c>
      <c r="D793" s="43"/>
      <c r="E793" s="43"/>
      <c r="F793" s="43"/>
      <c r="G793" s="43"/>
    </row>
    <row r="794" spans="1:8" x14ac:dyDescent="0.25">
      <c r="A794" s="48"/>
      <c r="B794" s="48"/>
      <c r="C794" s="21" t="s">
        <v>586</v>
      </c>
      <c r="D794" s="42">
        <v>4.5</v>
      </c>
      <c r="E794" s="42">
        <v>4.5</v>
      </c>
      <c r="F794" s="42" t="s">
        <v>67</v>
      </c>
      <c r="G794" s="42">
        <v>4.5</v>
      </c>
      <c r="H794" s="6"/>
    </row>
    <row r="795" spans="1:8" ht="36" x14ac:dyDescent="0.25">
      <c r="A795" s="48"/>
      <c r="B795" s="48"/>
      <c r="C795" s="19" t="s">
        <v>587</v>
      </c>
      <c r="D795" s="43"/>
      <c r="E795" s="43"/>
      <c r="F795" s="43"/>
      <c r="G795" s="43"/>
    </row>
    <row r="796" spans="1:8" x14ac:dyDescent="0.25">
      <c r="A796" s="48"/>
      <c r="B796" s="48"/>
      <c r="C796" s="21" t="s">
        <v>588</v>
      </c>
      <c r="D796" s="42">
        <v>9</v>
      </c>
      <c r="E796" s="42">
        <v>9</v>
      </c>
      <c r="F796" s="42" t="s">
        <v>67</v>
      </c>
      <c r="G796" s="42">
        <v>9</v>
      </c>
      <c r="H796" s="6"/>
    </row>
    <row r="797" spans="1:8" ht="36" x14ac:dyDescent="0.25">
      <c r="A797" s="48"/>
      <c r="B797" s="48"/>
      <c r="C797" s="19" t="s">
        <v>589</v>
      </c>
      <c r="D797" s="43"/>
      <c r="E797" s="43"/>
      <c r="F797" s="43"/>
      <c r="G797" s="43"/>
    </row>
    <row r="798" spans="1:8" x14ac:dyDescent="0.25">
      <c r="A798" s="48"/>
      <c r="B798" s="48"/>
      <c r="C798" s="21" t="s">
        <v>590</v>
      </c>
      <c r="D798" s="42">
        <v>178.4</v>
      </c>
      <c r="E798" s="42">
        <v>85.89</v>
      </c>
      <c r="F798" s="42" t="s">
        <v>1083</v>
      </c>
      <c r="G798" s="42">
        <v>85.89</v>
      </c>
      <c r="H798" s="6"/>
    </row>
    <row r="799" spans="1:8" ht="36" x14ac:dyDescent="0.25">
      <c r="A799" s="48"/>
      <c r="B799" s="48"/>
      <c r="C799" s="19" t="s">
        <v>591</v>
      </c>
      <c r="D799" s="43"/>
      <c r="E799" s="43"/>
      <c r="F799" s="43"/>
      <c r="G799" s="43"/>
    </row>
    <row r="800" spans="1:8" x14ac:dyDescent="0.25">
      <c r="A800" s="48"/>
      <c r="B800" s="48"/>
      <c r="C800" s="21" t="s">
        <v>592</v>
      </c>
      <c r="D800" s="42">
        <v>0</v>
      </c>
      <c r="E800" s="42">
        <v>0</v>
      </c>
      <c r="F800" s="42" t="s">
        <v>194</v>
      </c>
      <c r="G800" s="42">
        <v>0</v>
      </c>
      <c r="H800" s="6"/>
    </row>
    <row r="801" spans="1:8" ht="36" x14ac:dyDescent="0.25">
      <c r="A801" s="48"/>
      <c r="B801" s="48"/>
      <c r="C801" s="19" t="s">
        <v>593</v>
      </c>
      <c r="D801" s="43"/>
      <c r="E801" s="43"/>
      <c r="F801" s="43"/>
      <c r="G801" s="43"/>
    </row>
    <row r="802" spans="1:8" ht="12" customHeight="1" x14ac:dyDescent="0.25">
      <c r="A802" s="48"/>
      <c r="B802" s="48"/>
      <c r="C802" s="21" t="s">
        <v>594</v>
      </c>
      <c r="D802" s="42">
        <v>12.5</v>
      </c>
      <c r="E802" s="42">
        <v>12.5</v>
      </c>
      <c r="F802" s="42" t="s">
        <v>67</v>
      </c>
      <c r="G802" s="42">
        <v>12.5</v>
      </c>
      <c r="H802" s="6"/>
    </row>
    <row r="803" spans="1:8" ht="36" x14ac:dyDescent="0.25">
      <c r="A803" s="48"/>
      <c r="B803" s="48"/>
      <c r="C803" s="19" t="s">
        <v>595</v>
      </c>
      <c r="D803" s="43"/>
      <c r="E803" s="43"/>
      <c r="F803" s="43"/>
      <c r="G803" s="43"/>
    </row>
    <row r="804" spans="1:8" x14ac:dyDescent="0.25">
      <c r="A804" s="48"/>
      <c r="B804" s="48"/>
      <c r="C804" s="21" t="s">
        <v>596</v>
      </c>
      <c r="D804" s="42">
        <v>75</v>
      </c>
      <c r="E804" s="42">
        <v>75</v>
      </c>
      <c r="F804" s="42" t="s">
        <v>67</v>
      </c>
      <c r="G804" s="42">
        <v>75</v>
      </c>
      <c r="H804" s="6"/>
    </row>
    <row r="805" spans="1:8" ht="24" x14ac:dyDescent="0.25">
      <c r="A805" s="48"/>
      <c r="B805" s="48"/>
      <c r="C805" s="19" t="s">
        <v>597</v>
      </c>
      <c r="D805" s="43"/>
      <c r="E805" s="43"/>
      <c r="F805" s="43"/>
      <c r="G805" s="43"/>
    </row>
    <row r="806" spans="1:8" x14ac:dyDescent="0.25">
      <c r="A806" s="48"/>
      <c r="B806" s="48"/>
      <c r="C806" s="21" t="s">
        <v>598</v>
      </c>
      <c r="D806" s="42">
        <v>142.4</v>
      </c>
      <c r="E806" s="42">
        <v>142.4</v>
      </c>
      <c r="F806" s="42" t="s">
        <v>67</v>
      </c>
      <c r="G806" s="42">
        <v>142.4</v>
      </c>
      <c r="H806" s="6"/>
    </row>
    <row r="807" spans="1:8" x14ac:dyDescent="0.25">
      <c r="A807" s="48"/>
      <c r="B807" s="48"/>
      <c r="C807" s="19" t="s">
        <v>599</v>
      </c>
      <c r="D807" s="43"/>
      <c r="E807" s="43"/>
      <c r="F807" s="43"/>
      <c r="G807" s="43"/>
    </row>
    <row r="808" spans="1:8" ht="12" customHeight="1" x14ac:dyDescent="0.25">
      <c r="A808" s="48"/>
      <c r="B808" s="48"/>
      <c r="C808" s="21" t="s">
        <v>600</v>
      </c>
      <c r="D808" s="42">
        <v>60</v>
      </c>
      <c r="E808" s="42">
        <v>60</v>
      </c>
      <c r="F808" s="42" t="s">
        <v>67</v>
      </c>
      <c r="G808" s="42">
        <v>60</v>
      </c>
      <c r="H808" s="6"/>
    </row>
    <row r="809" spans="1:8" ht="36" x14ac:dyDescent="0.25">
      <c r="A809" s="48"/>
      <c r="B809" s="48"/>
      <c r="C809" s="19" t="s">
        <v>601</v>
      </c>
      <c r="D809" s="43"/>
      <c r="E809" s="43"/>
      <c r="F809" s="43"/>
      <c r="G809" s="43"/>
    </row>
    <row r="810" spans="1:8" ht="12" customHeight="1" x14ac:dyDescent="0.25">
      <c r="A810" s="48"/>
      <c r="B810" s="48"/>
      <c r="C810" s="21" t="s">
        <v>602</v>
      </c>
      <c r="D810" s="42">
        <v>109</v>
      </c>
      <c r="E810" s="42">
        <v>109</v>
      </c>
      <c r="F810" s="42" t="s">
        <v>67</v>
      </c>
      <c r="G810" s="42">
        <v>109</v>
      </c>
      <c r="H810" s="6"/>
    </row>
    <row r="811" spans="1:8" ht="36" x14ac:dyDescent="0.25">
      <c r="A811" s="48"/>
      <c r="B811" s="48"/>
      <c r="C811" s="19" t="s">
        <v>603</v>
      </c>
      <c r="D811" s="43"/>
      <c r="E811" s="43"/>
      <c r="F811" s="43"/>
      <c r="G811" s="43"/>
    </row>
    <row r="812" spans="1:8" x14ac:dyDescent="0.25">
      <c r="A812" s="48"/>
      <c r="B812" s="48"/>
      <c r="C812" s="21" t="s">
        <v>604</v>
      </c>
      <c r="D812" s="42">
        <v>0</v>
      </c>
      <c r="E812" s="42">
        <v>0</v>
      </c>
      <c r="F812" s="42" t="s">
        <v>194</v>
      </c>
      <c r="G812" s="42">
        <v>0</v>
      </c>
      <c r="H812" s="6"/>
    </row>
    <row r="813" spans="1:8" ht="36" x14ac:dyDescent="0.25">
      <c r="A813" s="48"/>
      <c r="B813" s="48"/>
      <c r="C813" s="19" t="s">
        <v>605</v>
      </c>
      <c r="D813" s="43"/>
      <c r="E813" s="43"/>
      <c r="F813" s="43"/>
      <c r="G813" s="43"/>
    </row>
    <row r="814" spans="1:8" ht="12" customHeight="1" x14ac:dyDescent="0.25">
      <c r="A814" s="48"/>
      <c r="B814" s="48"/>
      <c r="C814" s="21" t="s">
        <v>606</v>
      </c>
      <c r="D814" s="42">
        <v>0</v>
      </c>
      <c r="E814" s="42">
        <v>0</v>
      </c>
      <c r="F814" s="42" t="s">
        <v>194</v>
      </c>
      <c r="G814" s="42">
        <v>0</v>
      </c>
      <c r="H814" s="6"/>
    </row>
    <row r="815" spans="1:8" ht="36" x14ac:dyDescent="0.25">
      <c r="A815" s="48"/>
      <c r="B815" s="48"/>
      <c r="C815" s="19" t="s">
        <v>607</v>
      </c>
      <c r="D815" s="43"/>
      <c r="E815" s="43"/>
      <c r="F815" s="43"/>
      <c r="G815" s="43"/>
    </row>
    <row r="816" spans="1:8" x14ac:dyDescent="0.25">
      <c r="A816" s="48"/>
      <c r="B816" s="48"/>
      <c r="C816" s="21" t="s">
        <v>608</v>
      </c>
      <c r="D816" s="42">
        <v>570.72</v>
      </c>
      <c r="E816" s="42">
        <v>570.72</v>
      </c>
      <c r="F816" s="42" t="s">
        <v>67</v>
      </c>
      <c r="G816" s="42">
        <v>570.72</v>
      </c>
      <c r="H816" s="6"/>
    </row>
    <row r="817" spans="1:8" ht="48" x14ac:dyDescent="0.25">
      <c r="A817" s="48"/>
      <c r="B817" s="48"/>
      <c r="C817" s="19" t="s">
        <v>609</v>
      </c>
      <c r="D817" s="43"/>
      <c r="E817" s="43"/>
      <c r="F817" s="43"/>
      <c r="G817" s="43"/>
    </row>
    <row r="818" spans="1:8" x14ac:dyDescent="0.25">
      <c r="A818" s="48"/>
      <c r="B818" s="48"/>
      <c r="C818" s="21" t="s">
        <v>610</v>
      </c>
      <c r="D818" s="42">
        <v>0</v>
      </c>
      <c r="E818" s="42">
        <v>0</v>
      </c>
      <c r="F818" s="42" t="s">
        <v>194</v>
      </c>
      <c r="G818" s="42">
        <v>0</v>
      </c>
      <c r="H818" s="6"/>
    </row>
    <row r="819" spans="1:8" ht="24" x14ac:dyDescent="0.25">
      <c r="A819" s="48"/>
      <c r="B819" s="48"/>
      <c r="C819" s="19" t="s">
        <v>611</v>
      </c>
      <c r="D819" s="43"/>
      <c r="E819" s="43"/>
      <c r="F819" s="43"/>
      <c r="G819" s="43"/>
    </row>
    <row r="820" spans="1:8" ht="12" customHeight="1" x14ac:dyDescent="0.25">
      <c r="A820" s="48"/>
      <c r="B820" s="48"/>
      <c r="C820" s="21" t="s">
        <v>612</v>
      </c>
      <c r="D820" s="42">
        <v>380.04</v>
      </c>
      <c r="E820" s="42">
        <v>380.04</v>
      </c>
      <c r="F820" s="42" t="s">
        <v>67</v>
      </c>
      <c r="G820" s="42">
        <v>380.04</v>
      </c>
      <c r="H820" s="6"/>
    </row>
    <row r="821" spans="1:8" ht="24" x14ac:dyDescent="0.25">
      <c r="A821" s="48"/>
      <c r="B821" s="48"/>
      <c r="C821" s="19" t="s">
        <v>613</v>
      </c>
      <c r="D821" s="43"/>
      <c r="E821" s="43"/>
      <c r="F821" s="43"/>
      <c r="G821" s="43"/>
    </row>
    <row r="822" spans="1:8" x14ac:dyDescent="0.25">
      <c r="A822" s="48"/>
      <c r="B822" s="48"/>
      <c r="C822" s="21" t="s">
        <v>614</v>
      </c>
      <c r="D822" s="42">
        <v>0</v>
      </c>
      <c r="E822" s="42">
        <v>0</v>
      </c>
      <c r="F822" s="42" t="s">
        <v>194</v>
      </c>
      <c r="G822" s="42">
        <v>0</v>
      </c>
      <c r="H822" s="6"/>
    </row>
    <row r="823" spans="1:8" ht="24" x14ac:dyDescent="0.25">
      <c r="A823" s="48"/>
      <c r="B823" s="48"/>
      <c r="C823" s="19" t="s">
        <v>615</v>
      </c>
      <c r="D823" s="43"/>
      <c r="E823" s="43"/>
      <c r="F823" s="43"/>
      <c r="G823" s="43"/>
    </row>
    <row r="824" spans="1:8" x14ac:dyDescent="0.25">
      <c r="A824" s="48"/>
      <c r="B824" s="48"/>
      <c r="C824" s="21" t="s">
        <v>616</v>
      </c>
      <c r="D824" s="42">
        <v>0</v>
      </c>
      <c r="E824" s="42">
        <v>0</v>
      </c>
      <c r="F824" s="42" t="s">
        <v>194</v>
      </c>
      <c r="G824" s="42">
        <v>0</v>
      </c>
      <c r="H824" s="6"/>
    </row>
    <row r="825" spans="1:8" ht="24" x14ac:dyDescent="0.25">
      <c r="A825" s="48"/>
      <c r="B825" s="48"/>
      <c r="C825" s="19" t="s">
        <v>617</v>
      </c>
      <c r="D825" s="43"/>
      <c r="E825" s="43"/>
      <c r="F825" s="43"/>
      <c r="G825" s="43"/>
    </row>
    <row r="826" spans="1:8" x14ac:dyDescent="0.25">
      <c r="A826" s="48"/>
      <c r="B826" s="48"/>
      <c r="C826" s="21" t="s">
        <v>618</v>
      </c>
      <c r="D826" s="42">
        <v>0</v>
      </c>
      <c r="E826" s="42">
        <v>0</v>
      </c>
      <c r="F826" s="42" t="s">
        <v>194</v>
      </c>
      <c r="G826" s="42">
        <v>0</v>
      </c>
      <c r="H826" s="6"/>
    </row>
    <row r="827" spans="1:8" ht="36" x14ac:dyDescent="0.25">
      <c r="A827" s="48"/>
      <c r="B827" s="48"/>
      <c r="C827" s="19" t="s">
        <v>619</v>
      </c>
      <c r="D827" s="43"/>
      <c r="E827" s="43"/>
      <c r="F827" s="43"/>
      <c r="G827" s="43"/>
    </row>
    <row r="828" spans="1:8" x14ac:dyDescent="0.25">
      <c r="A828" s="48"/>
      <c r="B828" s="48"/>
      <c r="C828" s="21" t="s">
        <v>620</v>
      </c>
      <c r="D828" s="42">
        <v>0</v>
      </c>
      <c r="E828" s="42">
        <v>0</v>
      </c>
      <c r="F828" s="42" t="s">
        <v>194</v>
      </c>
      <c r="G828" s="42">
        <v>0</v>
      </c>
      <c r="H828" s="6"/>
    </row>
    <row r="829" spans="1:8" ht="36" x14ac:dyDescent="0.25">
      <c r="A829" s="48"/>
      <c r="B829" s="48"/>
      <c r="C829" s="19" t="s">
        <v>621</v>
      </c>
      <c r="D829" s="43"/>
      <c r="E829" s="43"/>
      <c r="F829" s="43"/>
      <c r="G829" s="43"/>
    </row>
    <row r="830" spans="1:8" x14ac:dyDescent="0.25">
      <c r="A830" s="48"/>
      <c r="B830" s="48"/>
      <c r="C830" s="21" t="s">
        <v>622</v>
      </c>
      <c r="D830" s="42">
        <v>0</v>
      </c>
      <c r="E830" s="42">
        <v>0</v>
      </c>
      <c r="F830" s="42" t="s">
        <v>194</v>
      </c>
      <c r="G830" s="42">
        <v>0</v>
      </c>
      <c r="H830" s="6"/>
    </row>
    <row r="831" spans="1:8" ht="24" x14ac:dyDescent="0.25">
      <c r="A831" s="48"/>
      <c r="B831" s="48"/>
      <c r="C831" s="19" t="s">
        <v>623</v>
      </c>
      <c r="D831" s="43"/>
      <c r="E831" s="43"/>
      <c r="F831" s="43"/>
      <c r="G831" s="43"/>
    </row>
    <row r="832" spans="1:8" x14ac:dyDescent="0.25">
      <c r="A832" s="48"/>
      <c r="B832" s="48"/>
      <c r="C832" s="21" t="s">
        <v>624</v>
      </c>
      <c r="D832" s="42">
        <v>0</v>
      </c>
      <c r="E832" s="42">
        <v>0</v>
      </c>
      <c r="F832" s="42" t="s">
        <v>194</v>
      </c>
      <c r="G832" s="42">
        <v>0</v>
      </c>
      <c r="H832" s="6"/>
    </row>
    <row r="833" spans="1:8" ht="24" x14ac:dyDescent="0.25">
      <c r="A833" s="48"/>
      <c r="B833" s="48"/>
      <c r="C833" s="19" t="s">
        <v>625</v>
      </c>
      <c r="D833" s="43"/>
      <c r="E833" s="43"/>
      <c r="F833" s="43"/>
      <c r="G833" s="43"/>
    </row>
    <row r="834" spans="1:8" x14ac:dyDescent="0.25">
      <c r="A834" s="48"/>
      <c r="B834" s="48"/>
      <c r="C834" s="21" t="s">
        <v>626</v>
      </c>
      <c r="D834" s="42">
        <v>0</v>
      </c>
      <c r="E834" s="42">
        <v>0</v>
      </c>
      <c r="F834" s="42" t="s">
        <v>194</v>
      </c>
      <c r="G834" s="42">
        <v>0</v>
      </c>
      <c r="H834" s="6"/>
    </row>
    <row r="835" spans="1:8" ht="24" x14ac:dyDescent="0.25">
      <c r="A835" s="48"/>
      <c r="B835" s="48"/>
      <c r="C835" s="19" t="s">
        <v>627</v>
      </c>
      <c r="D835" s="43"/>
      <c r="E835" s="43"/>
      <c r="F835" s="43"/>
      <c r="G835" s="43"/>
    </row>
    <row r="836" spans="1:8" ht="12" customHeight="1" x14ac:dyDescent="0.25">
      <c r="A836" s="48"/>
      <c r="B836" s="48"/>
      <c r="C836" s="21" t="s">
        <v>628</v>
      </c>
      <c r="D836" s="42">
        <v>13.5</v>
      </c>
      <c r="E836" s="42">
        <v>13.5</v>
      </c>
      <c r="F836" s="42" t="s">
        <v>67</v>
      </c>
      <c r="G836" s="42">
        <v>13.5</v>
      </c>
      <c r="H836" s="6"/>
    </row>
    <row r="837" spans="1:8" ht="24" x14ac:dyDescent="0.25">
      <c r="A837" s="48"/>
      <c r="B837" s="48"/>
      <c r="C837" s="19" t="s">
        <v>629</v>
      </c>
      <c r="D837" s="43"/>
      <c r="E837" s="43"/>
      <c r="F837" s="43"/>
      <c r="G837" s="43"/>
    </row>
    <row r="838" spans="1:8" x14ac:dyDescent="0.25">
      <c r="A838" s="48"/>
      <c r="B838" s="48"/>
      <c r="C838" s="21" t="s">
        <v>630</v>
      </c>
      <c r="D838" s="42">
        <v>0</v>
      </c>
      <c r="E838" s="42">
        <v>0</v>
      </c>
      <c r="F838" s="42" t="s">
        <v>194</v>
      </c>
      <c r="G838" s="42">
        <v>0</v>
      </c>
      <c r="H838" s="6"/>
    </row>
    <row r="839" spans="1:8" ht="24" x14ac:dyDescent="0.25">
      <c r="A839" s="48"/>
      <c r="B839" s="48"/>
      <c r="C839" s="19" t="s">
        <v>631</v>
      </c>
      <c r="D839" s="43"/>
      <c r="E839" s="43"/>
      <c r="F839" s="43"/>
      <c r="G839" s="43"/>
    </row>
    <row r="840" spans="1:8" x14ac:dyDescent="0.25">
      <c r="A840" s="48"/>
      <c r="B840" s="48"/>
      <c r="C840" s="21" t="s">
        <v>632</v>
      </c>
      <c r="D840" s="42">
        <v>0</v>
      </c>
      <c r="E840" s="42">
        <v>0</v>
      </c>
      <c r="F840" s="42" t="s">
        <v>194</v>
      </c>
      <c r="G840" s="42">
        <v>0</v>
      </c>
      <c r="H840" s="6"/>
    </row>
    <row r="841" spans="1:8" ht="36" x14ac:dyDescent="0.25">
      <c r="A841" s="48"/>
      <c r="B841" s="48"/>
      <c r="C841" s="19" t="s">
        <v>633</v>
      </c>
      <c r="D841" s="43"/>
      <c r="E841" s="43"/>
      <c r="F841" s="43"/>
      <c r="G841" s="43"/>
    </row>
    <row r="842" spans="1:8" x14ac:dyDescent="0.25">
      <c r="A842" s="48"/>
      <c r="B842" s="48"/>
      <c r="C842" s="21" t="s">
        <v>634</v>
      </c>
      <c r="D842" s="42">
        <v>0</v>
      </c>
      <c r="E842" s="42">
        <v>0</v>
      </c>
      <c r="F842" s="42" t="s">
        <v>194</v>
      </c>
      <c r="G842" s="42">
        <v>0</v>
      </c>
      <c r="H842" s="6"/>
    </row>
    <row r="843" spans="1:8" ht="36" x14ac:dyDescent="0.25">
      <c r="A843" s="48"/>
      <c r="B843" s="48"/>
      <c r="C843" s="19" t="s">
        <v>635</v>
      </c>
      <c r="D843" s="43"/>
      <c r="E843" s="43"/>
      <c r="F843" s="43"/>
      <c r="G843" s="43"/>
    </row>
    <row r="844" spans="1:8" x14ac:dyDescent="0.25">
      <c r="A844" s="48"/>
      <c r="B844" s="48"/>
      <c r="C844" s="21" t="s">
        <v>636</v>
      </c>
      <c r="D844" s="42">
        <v>203.1</v>
      </c>
      <c r="E844" s="42">
        <v>203.1</v>
      </c>
      <c r="F844" s="42" t="s">
        <v>67</v>
      </c>
      <c r="G844" s="42">
        <v>203.1</v>
      </c>
      <c r="H844" s="6"/>
    </row>
    <row r="845" spans="1:8" ht="24" x14ac:dyDescent="0.25">
      <c r="A845" s="48"/>
      <c r="B845" s="48"/>
      <c r="C845" s="19" t="s">
        <v>637</v>
      </c>
      <c r="D845" s="43"/>
      <c r="E845" s="43"/>
      <c r="F845" s="43"/>
      <c r="G845" s="43"/>
    </row>
    <row r="846" spans="1:8" ht="12" customHeight="1" x14ac:dyDescent="0.25">
      <c r="A846" s="48"/>
      <c r="B846" s="48"/>
      <c r="C846" s="21" t="s">
        <v>638</v>
      </c>
      <c r="D846" s="42">
        <v>70</v>
      </c>
      <c r="E846" s="42">
        <v>70</v>
      </c>
      <c r="F846" s="42" t="s">
        <v>67</v>
      </c>
      <c r="G846" s="42">
        <v>70</v>
      </c>
      <c r="H846" s="6"/>
    </row>
    <row r="847" spans="1:8" ht="36" x14ac:dyDescent="0.25">
      <c r="A847" s="48"/>
      <c r="B847" s="48"/>
      <c r="C847" s="19" t="s">
        <v>639</v>
      </c>
      <c r="D847" s="43"/>
      <c r="E847" s="43"/>
      <c r="F847" s="43"/>
      <c r="G847" s="43"/>
    </row>
    <row r="848" spans="1:8" ht="12" customHeight="1" x14ac:dyDescent="0.25">
      <c r="A848" s="48"/>
      <c r="B848" s="48"/>
      <c r="C848" s="21" t="s">
        <v>640</v>
      </c>
      <c r="D848" s="42">
        <v>51.3</v>
      </c>
      <c r="E848" s="42">
        <v>51.3</v>
      </c>
      <c r="F848" s="42" t="s">
        <v>67</v>
      </c>
      <c r="G848" s="42">
        <v>51.3</v>
      </c>
      <c r="H848" s="6"/>
    </row>
    <row r="849" spans="1:8" ht="36" x14ac:dyDescent="0.25">
      <c r="A849" s="48"/>
      <c r="B849" s="48"/>
      <c r="C849" s="19" t="s">
        <v>641</v>
      </c>
      <c r="D849" s="43"/>
      <c r="E849" s="43"/>
      <c r="F849" s="43"/>
      <c r="G849" s="43"/>
    </row>
    <row r="850" spans="1:8" x14ac:dyDescent="0.25">
      <c r="A850" s="48"/>
      <c r="B850" s="48"/>
      <c r="C850" s="21" t="s">
        <v>642</v>
      </c>
      <c r="D850" s="42">
        <v>0</v>
      </c>
      <c r="E850" s="42">
        <v>0</v>
      </c>
      <c r="F850" s="42" t="s">
        <v>194</v>
      </c>
      <c r="G850" s="42">
        <v>0</v>
      </c>
      <c r="H850" s="6"/>
    </row>
    <row r="851" spans="1:8" ht="36" x14ac:dyDescent="0.25">
      <c r="A851" s="48"/>
      <c r="B851" s="48"/>
      <c r="C851" s="19" t="s">
        <v>643</v>
      </c>
      <c r="D851" s="43"/>
      <c r="E851" s="43"/>
      <c r="F851" s="43"/>
      <c r="G851" s="43"/>
    </row>
    <row r="852" spans="1:8" x14ac:dyDescent="0.25">
      <c r="A852" s="48"/>
      <c r="B852" s="48"/>
      <c r="C852" s="21" t="s">
        <v>644</v>
      </c>
      <c r="D852" s="42">
        <v>0</v>
      </c>
      <c r="E852" s="42">
        <v>0</v>
      </c>
      <c r="F852" s="42" t="s">
        <v>194</v>
      </c>
      <c r="G852" s="42">
        <v>0</v>
      </c>
      <c r="H852" s="6"/>
    </row>
    <row r="853" spans="1:8" ht="24" x14ac:dyDescent="0.25">
      <c r="A853" s="48"/>
      <c r="B853" s="48"/>
      <c r="C853" s="19" t="s">
        <v>645</v>
      </c>
      <c r="D853" s="43"/>
      <c r="E853" s="43"/>
      <c r="F853" s="43"/>
      <c r="G853" s="43"/>
    </row>
    <row r="854" spans="1:8" x14ac:dyDescent="0.25">
      <c r="A854" s="48"/>
      <c r="B854" s="48"/>
      <c r="C854" s="21" t="s">
        <v>646</v>
      </c>
      <c r="D854" s="42">
        <v>0</v>
      </c>
      <c r="E854" s="42">
        <v>0</v>
      </c>
      <c r="F854" s="42" t="s">
        <v>194</v>
      </c>
      <c r="G854" s="42">
        <v>0</v>
      </c>
      <c r="H854" s="6"/>
    </row>
    <row r="855" spans="1:8" ht="24" x14ac:dyDescent="0.25">
      <c r="A855" s="48"/>
      <c r="B855" s="48"/>
      <c r="C855" s="19" t="s">
        <v>647</v>
      </c>
      <c r="D855" s="43"/>
      <c r="E855" s="43"/>
      <c r="F855" s="43"/>
      <c r="G855" s="43"/>
    </row>
    <row r="856" spans="1:8" x14ac:dyDescent="0.25">
      <c r="A856" s="48"/>
      <c r="B856" s="48"/>
      <c r="C856" s="21" t="s">
        <v>648</v>
      </c>
      <c r="D856" s="42">
        <v>10</v>
      </c>
      <c r="E856" s="42">
        <v>10</v>
      </c>
      <c r="F856" s="42" t="s">
        <v>67</v>
      </c>
      <c r="G856" s="42">
        <v>10</v>
      </c>
      <c r="H856" s="6"/>
    </row>
    <row r="857" spans="1:8" ht="48" x14ac:dyDescent="0.25">
      <c r="A857" s="48"/>
      <c r="B857" s="48"/>
      <c r="C857" s="19" t="s">
        <v>649</v>
      </c>
      <c r="D857" s="43"/>
      <c r="E857" s="43"/>
      <c r="F857" s="43"/>
      <c r="G857" s="43"/>
    </row>
    <row r="858" spans="1:8" x14ac:dyDescent="0.25">
      <c r="A858" s="48"/>
      <c r="B858" s="48"/>
      <c r="C858" s="21" t="s">
        <v>650</v>
      </c>
      <c r="D858" s="42">
        <v>52.5</v>
      </c>
      <c r="E858" s="42">
        <v>52.5</v>
      </c>
      <c r="F858" s="42" t="s">
        <v>67</v>
      </c>
      <c r="G858" s="42">
        <v>52.5</v>
      </c>
      <c r="H858" s="6"/>
    </row>
    <row r="859" spans="1:8" ht="48" x14ac:dyDescent="0.25">
      <c r="A859" s="48"/>
      <c r="B859" s="48"/>
      <c r="C859" s="19" t="s">
        <v>651</v>
      </c>
      <c r="D859" s="43"/>
      <c r="E859" s="43"/>
      <c r="F859" s="43"/>
      <c r="G859" s="43"/>
    </row>
    <row r="860" spans="1:8" x14ac:dyDescent="0.25">
      <c r="A860" s="48"/>
      <c r="B860" s="48"/>
      <c r="C860" s="21" t="s">
        <v>652</v>
      </c>
      <c r="D860" s="42">
        <v>0</v>
      </c>
      <c r="E860" s="42">
        <v>0</v>
      </c>
      <c r="F860" s="42" t="s">
        <v>194</v>
      </c>
      <c r="G860" s="42">
        <v>0</v>
      </c>
      <c r="H860" s="6"/>
    </row>
    <row r="861" spans="1:8" ht="48" x14ac:dyDescent="0.25">
      <c r="A861" s="48"/>
      <c r="B861" s="48"/>
      <c r="C861" s="19" t="s">
        <v>653</v>
      </c>
      <c r="D861" s="43"/>
      <c r="E861" s="43"/>
      <c r="F861" s="43"/>
      <c r="G861" s="43"/>
    </row>
    <row r="862" spans="1:8" x14ac:dyDescent="0.25">
      <c r="A862" s="48"/>
      <c r="B862" s="48"/>
      <c r="C862" s="21" t="s">
        <v>654</v>
      </c>
      <c r="D862" s="42">
        <v>0</v>
      </c>
      <c r="E862" s="42">
        <v>0</v>
      </c>
      <c r="F862" s="42" t="s">
        <v>194</v>
      </c>
      <c r="G862" s="42">
        <v>0</v>
      </c>
      <c r="H862" s="6"/>
    </row>
    <row r="863" spans="1:8" ht="48" x14ac:dyDescent="0.25">
      <c r="A863" s="48"/>
      <c r="B863" s="48"/>
      <c r="C863" s="19" t="s">
        <v>655</v>
      </c>
      <c r="D863" s="43"/>
      <c r="E863" s="43"/>
      <c r="F863" s="43"/>
      <c r="G863" s="43"/>
    </row>
    <row r="864" spans="1:8" x14ac:dyDescent="0.25">
      <c r="A864" s="48"/>
      <c r="B864" s="48"/>
      <c r="C864" s="21" t="s">
        <v>656</v>
      </c>
      <c r="D864" s="42">
        <v>43.3</v>
      </c>
      <c r="E864" s="42">
        <v>43.3</v>
      </c>
      <c r="F864" s="42" t="s">
        <v>67</v>
      </c>
      <c r="G864" s="42">
        <v>43.3</v>
      </c>
      <c r="H864" s="6"/>
    </row>
    <row r="865" spans="1:8" ht="48" x14ac:dyDescent="0.25">
      <c r="A865" s="48"/>
      <c r="B865" s="48"/>
      <c r="C865" s="19" t="s">
        <v>657</v>
      </c>
      <c r="D865" s="43"/>
      <c r="E865" s="43"/>
      <c r="F865" s="43"/>
      <c r="G865" s="43"/>
    </row>
    <row r="866" spans="1:8" x14ac:dyDescent="0.25">
      <c r="A866" s="48"/>
      <c r="B866" s="48"/>
      <c r="C866" s="21" t="s">
        <v>658</v>
      </c>
      <c r="D866" s="42">
        <v>15</v>
      </c>
      <c r="E866" s="42">
        <v>15</v>
      </c>
      <c r="F866" s="42" t="s">
        <v>67</v>
      </c>
      <c r="G866" s="42">
        <v>15</v>
      </c>
      <c r="H866" s="6"/>
    </row>
    <row r="867" spans="1:8" ht="60" x14ac:dyDescent="0.25">
      <c r="A867" s="48"/>
      <c r="B867" s="48"/>
      <c r="C867" s="19" t="s">
        <v>659</v>
      </c>
      <c r="D867" s="43"/>
      <c r="E867" s="43"/>
      <c r="F867" s="43"/>
      <c r="G867" s="43"/>
    </row>
    <row r="868" spans="1:8" ht="12" customHeight="1" x14ac:dyDescent="0.25">
      <c r="A868" s="48"/>
      <c r="B868" s="48"/>
      <c r="C868" s="21" t="s">
        <v>660</v>
      </c>
      <c r="D868" s="42">
        <v>44.54</v>
      </c>
      <c r="E868" s="42">
        <v>44.54</v>
      </c>
      <c r="F868" s="42" t="s">
        <v>67</v>
      </c>
      <c r="G868" s="42">
        <v>44.54</v>
      </c>
      <c r="H868" s="6"/>
    </row>
    <row r="869" spans="1:8" ht="48" x14ac:dyDescent="0.25">
      <c r="A869" s="48"/>
      <c r="B869" s="48"/>
      <c r="C869" s="19" t="s">
        <v>1084</v>
      </c>
      <c r="D869" s="43"/>
      <c r="E869" s="43"/>
      <c r="F869" s="43"/>
      <c r="G869" s="43"/>
    </row>
    <row r="870" spans="1:8" ht="12" customHeight="1" x14ac:dyDescent="0.25">
      <c r="A870" s="48"/>
      <c r="B870" s="48"/>
      <c r="C870" s="21" t="s">
        <v>662</v>
      </c>
      <c r="D870" s="42">
        <v>5</v>
      </c>
      <c r="E870" s="42">
        <v>5</v>
      </c>
      <c r="F870" s="42" t="s">
        <v>67</v>
      </c>
      <c r="G870" s="42">
        <v>5</v>
      </c>
      <c r="H870" s="6"/>
    </row>
    <row r="871" spans="1:8" ht="48" x14ac:dyDescent="0.25">
      <c r="A871" s="48"/>
      <c r="B871" s="48"/>
      <c r="C871" s="19" t="s">
        <v>1085</v>
      </c>
      <c r="D871" s="43"/>
      <c r="E871" s="43"/>
      <c r="F871" s="43"/>
      <c r="G871" s="43"/>
    </row>
    <row r="872" spans="1:8" x14ac:dyDescent="0.25">
      <c r="A872" s="48"/>
      <c r="B872" s="48"/>
      <c r="C872" s="21" t="s">
        <v>664</v>
      </c>
      <c r="D872" s="42">
        <v>0</v>
      </c>
      <c r="E872" s="42">
        <v>0</v>
      </c>
      <c r="F872" s="42" t="s">
        <v>194</v>
      </c>
      <c r="G872" s="42">
        <v>0</v>
      </c>
      <c r="H872" s="6"/>
    </row>
    <row r="873" spans="1:8" ht="48" x14ac:dyDescent="0.25">
      <c r="A873" s="48"/>
      <c r="B873" s="48"/>
      <c r="C873" s="19" t="s">
        <v>1086</v>
      </c>
      <c r="D873" s="43"/>
      <c r="E873" s="43"/>
      <c r="F873" s="43"/>
      <c r="G873" s="43"/>
    </row>
    <row r="874" spans="1:8" ht="12" customHeight="1" x14ac:dyDescent="0.25">
      <c r="A874" s="48"/>
      <c r="B874" s="48"/>
      <c r="C874" s="21" t="s">
        <v>666</v>
      </c>
      <c r="D874" s="42">
        <v>5</v>
      </c>
      <c r="E874" s="42">
        <v>5</v>
      </c>
      <c r="F874" s="42" t="s">
        <v>67</v>
      </c>
      <c r="G874" s="42">
        <v>5</v>
      </c>
      <c r="H874" s="6"/>
    </row>
    <row r="875" spans="1:8" ht="60" x14ac:dyDescent="0.25">
      <c r="A875" s="48"/>
      <c r="B875" s="48"/>
      <c r="C875" s="19" t="s">
        <v>1087</v>
      </c>
      <c r="D875" s="43"/>
      <c r="E875" s="43"/>
      <c r="F875" s="43"/>
      <c r="G875" s="43"/>
    </row>
    <row r="876" spans="1:8" ht="12" customHeight="1" x14ac:dyDescent="0.25">
      <c r="A876" s="48"/>
      <c r="B876" s="48"/>
      <c r="C876" s="21" t="s">
        <v>667</v>
      </c>
      <c r="D876" s="42">
        <v>100</v>
      </c>
      <c r="E876" s="42">
        <v>100</v>
      </c>
      <c r="F876" s="42" t="s">
        <v>67</v>
      </c>
      <c r="G876" s="42">
        <v>100</v>
      </c>
      <c r="H876" s="6"/>
    </row>
    <row r="877" spans="1:8" ht="24" x14ac:dyDescent="0.25">
      <c r="A877" s="48"/>
      <c r="B877" s="48"/>
      <c r="C877" s="19" t="s">
        <v>661</v>
      </c>
      <c r="D877" s="43"/>
      <c r="E877" s="43"/>
      <c r="F877" s="43"/>
      <c r="G877" s="43"/>
    </row>
    <row r="878" spans="1:8" x14ac:dyDescent="0.25">
      <c r="A878" s="48"/>
      <c r="B878" s="48"/>
      <c r="C878" s="21" t="s">
        <v>668</v>
      </c>
      <c r="D878" s="42">
        <v>0</v>
      </c>
      <c r="E878" s="42">
        <v>0</v>
      </c>
      <c r="F878" s="42" t="s">
        <v>194</v>
      </c>
      <c r="G878" s="42">
        <v>0</v>
      </c>
      <c r="H878" s="6"/>
    </row>
    <row r="879" spans="1:8" ht="24" x14ac:dyDescent="0.25">
      <c r="A879" s="48"/>
      <c r="B879" s="48"/>
      <c r="C879" s="19" t="s">
        <v>663</v>
      </c>
      <c r="D879" s="43"/>
      <c r="E879" s="43"/>
      <c r="F879" s="43"/>
      <c r="G879" s="43"/>
    </row>
    <row r="880" spans="1:8" x14ac:dyDescent="0.25">
      <c r="A880" s="48"/>
      <c r="B880" s="48"/>
      <c r="C880" s="21" t="s">
        <v>670</v>
      </c>
      <c r="D880" s="42">
        <v>0</v>
      </c>
      <c r="E880" s="42">
        <v>0</v>
      </c>
      <c r="F880" s="42" t="s">
        <v>194</v>
      </c>
      <c r="G880" s="42">
        <v>0</v>
      </c>
      <c r="H880" s="6"/>
    </row>
    <row r="881" spans="1:8" ht="24" x14ac:dyDescent="0.25">
      <c r="A881" s="48"/>
      <c r="B881" s="48"/>
      <c r="C881" s="19" t="s">
        <v>665</v>
      </c>
      <c r="D881" s="43"/>
      <c r="E881" s="43"/>
      <c r="F881" s="43"/>
      <c r="G881" s="43"/>
    </row>
    <row r="882" spans="1:8" x14ac:dyDescent="0.25">
      <c r="A882" s="48"/>
      <c r="B882" s="48"/>
      <c r="C882" s="21" t="s">
        <v>672</v>
      </c>
      <c r="D882" s="42">
        <v>0</v>
      </c>
      <c r="E882" s="42">
        <v>0</v>
      </c>
      <c r="F882" s="42" t="s">
        <v>194</v>
      </c>
      <c r="G882" s="42">
        <v>0</v>
      </c>
      <c r="H882" s="6"/>
    </row>
    <row r="883" spans="1:8" ht="24" x14ac:dyDescent="0.25">
      <c r="A883" s="48"/>
      <c r="B883" s="48"/>
      <c r="C883" s="19" t="s">
        <v>1088</v>
      </c>
      <c r="D883" s="43"/>
      <c r="E883" s="43"/>
      <c r="F883" s="43"/>
      <c r="G883" s="43"/>
    </row>
    <row r="884" spans="1:8" x14ac:dyDescent="0.25">
      <c r="A884" s="48"/>
      <c r="B884" s="48"/>
      <c r="C884" s="21" t="s">
        <v>674</v>
      </c>
      <c r="D884" s="42">
        <v>0</v>
      </c>
      <c r="E884" s="42">
        <v>0</v>
      </c>
      <c r="F884" s="42" t="s">
        <v>194</v>
      </c>
      <c r="G884" s="42">
        <v>0</v>
      </c>
      <c r="H884" s="6"/>
    </row>
    <row r="885" spans="1:8" ht="24" x14ac:dyDescent="0.25">
      <c r="A885" s="48"/>
      <c r="B885" s="48"/>
      <c r="C885" s="19" t="s">
        <v>1089</v>
      </c>
      <c r="D885" s="43"/>
      <c r="E885" s="43"/>
      <c r="F885" s="43"/>
      <c r="G885" s="43"/>
    </row>
    <row r="886" spans="1:8" x14ac:dyDescent="0.25">
      <c r="A886" s="48"/>
      <c r="B886" s="48"/>
      <c r="C886" s="21" t="s">
        <v>675</v>
      </c>
      <c r="D886" s="42">
        <v>0</v>
      </c>
      <c r="E886" s="42">
        <v>0</v>
      </c>
      <c r="F886" s="42" t="s">
        <v>194</v>
      </c>
      <c r="G886" s="42">
        <v>0</v>
      </c>
      <c r="H886" s="6"/>
    </row>
    <row r="887" spans="1:8" ht="36" x14ac:dyDescent="0.25">
      <c r="A887" s="48"/>
      <c r="B887" s="48"/>
      <c r="C887" s="19" t="s">
        <v>669</v>
      </c>
      <c r="D887" s="43"/>
      <c r="E887" s="43"/>
      <c r="F887" s="43"/>
      <c r="G887" s="43"/>
    </row>
    <row r="888" spans="1:8" x14ac:dyDescent="0.25">
      <c r="A888" s="48"/>
      <c r="B888" s="48"/>
      <c r="C888" s="21" t="s">
        <v>676</v>
      </c>
      <c r="D888" s="42">
        <v>0</v>
      </c>
      <c r="E888" s="42">
        <v>0</v>
      </c>
      <c r="F888" s="42" t="s">
        <v>194</v>
      </c>
      <c r="G888" s="42">
        <v>0</v>
      </c>
      <c r="H888" s="6"/>
    </row>
    <row r="889" spans="1:8" x14ac:dyDescent="0.25">
      <c r="A889" s="48"/>
      <c r="B889" s="48"/>
      <c r="C889" s="19" t="s">
        <v>671</v>
      </c>
      <c r="D889" s="43"/>
      <c r="E889" s="43"/>
      <c r="F889" s="43"/>
      <c r="G889" s="43"/>
    </row>
    <row r="890" spans="1:8" x14ac:dyDescent="0.25">
      <c r="A890" s="48"/>
      <c r="B890" s="48"/>
      <c r="C890" s="21" t="s">
        <v>677</v>
      </c>
      <c r="D890" s="42">
        <v>800</v>
      </c>
      <c r="E890" s="42">
        <v>800</v>
      </c>
      <c r="F890" s="42" t="s">
        <v>67</v>
      </c>
      <c r="G890" s="42">
        <v>800</v>
      </c>
      <c r="H890" s="6"/>
    </row>
    <row r="891" spans="1:8" ht="36" x14ac:dyDescent="0.25">
      <c r="A891" s="48"/>
      <c r="B891" s="48"/>
      <c r="C891" s="19" t="s">
        <v>673</v>
      </c>
      <c r="D891" s="43"/>
      <c r="E891" s="43"/>
      <c r="F891" s="43"/>
      <c r="G891" s="43"/>
    </row>
    <row r="892" spans="1:8" ht="12" customHeight="1" x14ac:dyDescent="0.25">
      <c r="A892" s="48"/>
      <c r="B892" s="48"/>
      <c r="C892" s="21" t="s">
        <v>678</v>
      </c>
      <c r="D892" s="42">
        <v>0</v>
      </c>
      <c r="E892" s="42">
        <v>0</v>
      </c>
      <c r="F892" s="42" t="s">
        <v>194</v>
      </c>
      <c r="G892" s="42">
        <v>0</v>
      </c>
      <c r="H892" s="6"/>
    </row>
    <row r="893" spans="1:8" ht="12" customHeight="1" x14ac:dyDescent="0.25">
      <c r="A893" s="48"/>
      <c r="B893" s="48"/>
      <c r="C893" s="44" t="s">
        <v>1092</v>
      </c>
      <c r="D893" s="46"/>
      <c r="E893" s="46"/>
      <c r="F893" s="46"/>
      <c r="G893" s="46"/>
      <c r="H893" s="6"/>
    </row>
    <row r="894" spans="1:8" ht="40.5" customHeight="1" x14ac:dyDescent="0.25">
      <c r="A894" s="48"/>
      <c r="B894" s="48"/>
      <c r="C894" s="45"/>
      <c r="D894" s="43"/>
      <c r="E894" s="43"/>
      <c r="F894" s="43"/>
      <c r="G894" s="43"/>
    </row>
    <row r="895" spans="1:8" ht="12" customHeight="1" x14ac:dyDescent="0.25">
      <c r="A895" s="48"/>
      <c r="B895" s="48"/>
      <c r="C895" s="21" t="s">
        <v>1091</v>
      </c>
      <c r="D895" s="46">
        <v>80</v>
      </c>
      <c r="E895" s="42">
        <v>80</v>
      </c>
      <c r="F895" s="42" t="s">
        <v>67</v>
      </c>
      <c r="G895" s="46">
        <v>80</v>
      </c>
    </row>
    <row r="896" spans="1:8" ht="36" x14ac:dyDescent="0.25">
      <c r="A896" s="48"/>
      <c r="B896" s="48"/>
      <c r="C896" s="19" t="s">
        <v>1090</v>
      </c>
      <c r="D896" s="43"/>
      <c r="E896" s="43"/>
      <c r="F896" s="43"/>
      <c r="G896" s="43"/>
    </row>
    <row r="897" spans="1:8" x14ac:dyDescent="0.25">
      <c r="A897" s="48"/>
      <c r="B897" s="48"/>
      <c r="C897" s="21" t="s">
        <v>1093</v>
      </c>
      <c r="D897" s="42">
        <v>1870</v>
      </c>
      <c r="E897" s="42">
        <v>1870</v>
      </c>
      <c r="F897" s="42" t="s">
        <v>67</v>
      </c>
      <c r="G897" s="42">
        <v>1870</v>
      </c>
      <c r="H897" s="6"/>
    </row>
    <row r="898" spans="1:8" ht="48" x14ac:dyDescent="0.25">
      <c r="A898" s="48"/>
      <c r="B898" s="48"/>
      <c r="C898" s="19" t="s">
        <v>1094</v>
      </c>
      <c r="D898" s="43"/>
      <c r="E898" s="43"/>
      <c r="F898" s="43"/>
      <c r="G898" s="43"/>
    </row>
    <row r="899" spans="1:8" x14ac:dyDescent="0.25">
      <c r="A899" s="48"/>
      <c r="B899" s="48"/>
      <c r="C899" s="21" t="s">
        <v>1095</v>
      </c>
      <c r="D899" s="42">
        <v>170</v>
      </c>
      <c r="E899" s="42">
        <v>170</v>
      </c>
      <c r="F899" s="42" t="s">
        <v>67</v>
      </c>
      <c r="G899" s="42">
        <v>170</v>
      </c>
      <c r="H899" s="6"/>
    </row>
    <row r="900" spans="1:8" ht="36" x14ac:dyDescent="0.25">
      <c r="A900" s="48"/>
      <c r="B900" s="48"/>
      <c r="C900" s="19" t="s">
        <v>1096</v>
      </c>
      <c r="D900" s="43"/>
      <c r="E900" s="43"/>
      <c r="F900" s="43"/>
      <c r="G900" s="43"/>
    </row>
    <row r="901" spans="1:8" x14ac:dyDescent="0.25">
      <c r="A901" s="48"/>
      <c r="B901" s="48"/>
      <c r="C901" s="21" t="s">
        <v>1097</v>
      </c>
      <c r="D901" s="42">
        <v>17</v>
      </c>
      <c r="E901" s="42">
        <v>17</v>
      </c>
      <c r="F901" s="42" t="s">
        <v>67</v>
      </c>
      <c r="G901" s="42">
        <v>17</v>
      </c>
      <c r="H901" s="6"/>
    </row>
    <row r="902" spans="1:8" ht="36" x14ac:dyDescent="0.25">
      <c r="A902" s="48"/>
      <c r="B902" s="48"/>
      <c r="C902" s="19" t="s">
        <v>1098</v>
      </c>
      <c r="D902" s="43"/>
      <c r="E902" s="43"/>
      <c r="F902" s="43"/>
      <c r="G902" s="43"/>
    </row>
    <row r="903" spans="1:8" x14ac:dyDescent="0.25">
      <c r="A903" s="48"/>
      <c r="B903" s="48"/>
      <c r="C903" s="21" t="s">
        <v>1099</v>
      </c>
      <c r="D903" s="42">
        <v>17</v>
      </c>
      <c r="E903" s="42">
        <v>17</v>
      </c>
      <c r="F903" s="42" t="s">
        <v>67</v>
      </c>
      <c r="G903" s="42">
        <v>17</v>
      </c>
      <c r="H903" s="6"/>
    </row>
    <row r="904" spans="1:8" ht="48" x14ac:dyDescent="0.25">
      <c r="A904" s="48"/>
      <c r="B904" s="48"/>
      <c r="C904" s="19" t="s">
        <v>1100</v>
      </c>
      <c r="D904" s="43"/>
      <c r="E904" s="43"/>
      <c r="F904" s="43"/>
      <c r="G904" s="43"/>
    </row>
    <row r="905" spans="1:8" x14ac:dyDescent="0.25">
      <c r="A905" s="48"/>
      <c r="B905" s="48"/>
      <c r="C905" s="21" t="s">
        <v>1101</v>
      </c>
      <c r="D905" s="42">
        <v>107.9</v>
      </c>
      <c r="E905" s="42">
        <v>107.9</v>
      </c>
      <c r="F905" s="42" t="s">
        <v>67</v>
      </c>
      <c r="G905" s="42">
        <v>107.9</v>
      </c>
      <c r="H905" s="6"/>
    </row>
    <row r="906" spans="1:8" ht="36" x14ac:dyDescent="0.25">
      <c r="A906" s="48"/>
      <c r="B906" s="48"/>
      <c r="C906" s="19" t="s">
        <v>1102</v>
      </c>
      <c r="D906" s="43"/>
      <c r="E906" s="43"/>
      <c r="F906" s="43"/>
      <c r="G906" s="43"/>
    </row>
    <row r="907" spans="1:8" x14ac:dyDescent="0.25">
      <c r="A907" s="48"/>
      <c r="B907" s="48"/>
      <c r="C907" s="19" t="s">
        <v>30</v>
      </c>
      <c r="D907" s="42">
        <f>D909+D911+D913+D915+D919+D917</f>
        <v>217.88</v>
      </c>
      <c r="E907" s="42">
        <f>E909+E911+E913+E915+E919+E917</f>
        <v>217.88</v>
      </c>
      <c r="F907" s="42" t="s">
        <v>1105</v>
      </c>
      <c r="G907" s="42">
        <f>G909+G911+G913+G915+G919+G917</f>
        <v>217.88</v>
      </c>
      <c r="H907" s="6"/>
    </row>
    <row r="908" spans="1:8" ht="24" x14ac:dyDescent="0.25">
      <c r="A908" s="48"/>
      <c r="B908" s="48"/>
      <c r="C908" s="19" t="s">
        <v>679</v>
      </c>
      <c r="D908" s="43"/>
      <c r="E908" s="43"/>
      <c r="F908" s="43"/>
      <c r="G908" s="43"/>
    </row>
    <row r="909" spans="1:8" x14ac:dyDescent="0.25">
      <c r="A909" s="48"/>
      <c r="B909" s="48"/>
      <c r="C909" s="21" t="s">
        <v>318</v>
      </c>
      <c r="D909" s="42">
        <v>35.51</v>
      </c>
      <c r="E909" s="42">
        <v>35.51</v>
      </c>
      <c r="F909" s="42" t="s">
        <v>67</v>
      </c>
      <c r="G909" s="42">
        <v>35.51</v>
      </c>
      <c r="H909" s="6"/>
    </row>
    <row r="910" spans="1:8" ht="36" x14ac:dyDescent="0.25">
      <c r="A910" s="48"/>
      <c r="B910" s="48"/>
      <c r="C910" s="19" t="s">
        <v>680</v>
      </c>
      <c r="D910" s="43"/>
      <c r="E910" s="43"/>
      <c r="F910" s="43"/>
      <c r="G910" s="43"/>
    </row>
    <row r="911" spans="1:8" x14ac:dyDescent="0.25">
      <c r="A911" s="48"/>
      <c r="B911" s="48"/>
      <c r="C911" s="21" t="s">
        <v>320</v>
      </c>
      <c r="D911" s="42">
        <v>39</v>
      </c>
      <c r="E911" s="42">
        <v>39</v>
      </c>
      <c r="F911" s="42" t="s">
        <v>67</v>
      </c>
      <c r="G911" s="42">
        <v>39</v>
      </c>
      <c r="H911" s="6"/>
    </row>
    <row r="912" spans="1:8" ht="24" x14ac:dyDescent="0.25">
      <c r="A912" s="48"/>
      <c r="B912" s="48"/>
      <c r="C912" s="19" t="s">
        <v>681</v>
      </c>
      <c r="D912" s="43"/>
      <c r="E912" s="43"/>
      <c r="F912" s="43"/>
      <c r="G912" s="43"/>
    </row>
    <row r="913" spans="1:8" x14ac:dyDescent="0.25">
      <c r="A913" s="48"/>
      <c r="B913" s="48"/>
      <c r="C913" s="21" t="s">
        <v>322</v>
      </c>
      <c r="D913" s="42">
        <v>26</v>
      </c>
      <c r="E913" s="42">
        <v>26</v>
      </c>
      <c r="F913" s="42" t="s">
        <v>67</v>
      </c>
      <c r="G913" s="42">
        <v>26</v>
      </c>
      <c r="H913" s="6"/>
    </row>
    <row r="914" spans="1:8" ht="24" x14ac:dyDescent="0.25">
      <c r="A914" s="48"/>
      <c r="B914" s="48"/>
      <c r="C914" s="19" t="s">
        <v>682</v>
      </c>
      <c r="D914" s="43"/>
      <c r="E914" s="43"/>
      <c r="F914" s="43"/>
      <c r="G914" s="43"/>
    </row>
    <row r="915" spans="1:8" x14ac:dyDescent="0.25">
      <c r="A915" s="48"/>
      <c r="B915" s="48"/>
      <c r="C915" s="21" t="s">
        <v>324</v>
      </c>
      <c r="D915" s="42">
        <v>39.83</v>
      </c>
      <c r="E915" s="42">
        <v>39.83</v>
      </c>
      <c r="F915" s="42" t="s">
        <v>67</v>
      </c>
      <c r="G915" s="42">
        <v>39.83</v>
      </c>
      <c r="H915" s="6"/>
    </row>
    <row r="916" spans="1:8" x14ac:dyDescent="0.25">
      <c r="A916" s="48"/>
      <c r="B916" s="48"/>
      <c r="C916" s="19" t="s">
        <v>683</v>
      </c>
      <c r="D916" s="43"/>
      <c r="E916" s="43"/>
      <c r="F916" s="43"/>
      <c r="G916" s="43"/>
    </row>
    <row r="917" spans="1:8" x14ac:dyDescent="0.25">
      <c r="A917" s="48"/>
      <c r="B917" s="48"/>
      <c r="C917" s="21" t="s">
        <v>326</v>
      </c>
      <c r="D917" s="42">
        <v>36.200000000000003</v>
      </c>
      <c r="E917" s="42">
        <v>36.200000000000003</v>
      </c>
      <c r="F917" s="42" t="s">
        <v>67</v>
      </c>
      <c r="G917" s="42">
        <v>36.200000000000003</v>
      </c>
      <c r="H917" s="6"/>
    </row>
    <row r="918" spans="1:8" x14ac:dyDescent="0.25">
      <c r="A918" s="48"/>
      <c r="B918" s="48"/>
      <c r="C918" s="19" t="s">
        <v>684</v>
      </c>
      <c r="D918" s="43"/>
      <c r="E918" s="43"/>
      <c r="F918" s="43"/>
      <c r="G918" s="43"/>
    </row>
    <row r="919" spans="1:8" x14ac:dyDescent="0.25">
      <c r="A919" s="48"/>
      <c r="B919" s="48"/>
      <c r="C919" s="21" t="s">
        <v>328</v>
      </c>
      <c r="D919" s="42">
        <v>41.34</v>
      </c>
      <c r="E919" s="42">
        <v>41.34</v>
      </c>
      <c r="F919" s="42" t="s">
        <v>67</v>
      </c>
      <c r="G919" s="42">
        <v>41.34</v>
      </c>
      <c r="H919" s="6"/>
    </row>
    <row r="920" spans="1:8" ht="24" x14ac:dyDescent="0.25">
      <c r="A920" s="48"/>
      <c r="B920" s="48"/>
      <c r="C920" s="19" t="s">
        <v>1104</v>
      </c>
      <c r="D920" s="43"/>
      <c r="E920" s="43"/>
      <c r="F920" s="43"/>
      <c r="G920" s="43"/>
    </row>
    <row r="921" spans="1:8" x14ac:dyDescent="0.25">
      <c r="A921" s="48"/>
      <c r="B921" s="48"/>
      <c r="C921" s="20" t="s">
        <v>13</v>
      </c>
      <c r="D921" s="42">
        <f>D923+D925+D927</f>
        <v>94.4</v>
      </c>
      <c r="E921" s="42">
        <f>E923+E925+E927</f>
        <v>94.4</v>
      </c>
      <c r="F921" s="42" t="s">
        <v>67</v>
      </c>
      <c r="G921" s="42">
        <f>G923+G925+G927</f>
        <v>94.4</v>
      </c>
      <c r="H921" s="6"/>
    </row>
    <row r="922" spans="1:8" ht="48" x14ac:dyDescent="0.25">
      <c r="A922" s="48"/>
      <c r="B922" s="48"/>
      <c r="C922" s="19" t="s">
        <v>685</v>
      </c>
      <c r="D922" s="43"/>
      <c r="E922" s="43"/>
      <c r="F922" s="43"/>
      <c r="G922" s="43"/>
    </row>
    <row r="923" spans="1:8" x14ac:dyDescent="0.25">
      <c r="A923" s="48"/>
      <c r="B923" s="48"/>
      <c r="C923" s="21" t="s">
        <v>147</v>
      </c>
      <c r="D923" s="42">
        <v>0</v>
      </c>
      <c r="E923" s="42">
        <v>0</v>
      </c>
      <c r="F923" s="42" t="s">
        <v>194</v>
      </c>
      <c r="G923" s="42">
        <v>0</v>
      </c>
      <c r="H923" s="6"/>
    </row>
    <row r="924" spans="1:8" ht="60" x14ac:dyDescent="0.25">
      <c r="A924" s="48"/>
      <c r="B924" s="48"/>
      <c r="C924" s="19" t="s">
        <v>686</v>
      </c>
      <c r="D924" s="43"/>
      <c r="E924" s="43"/>
      <c r="F924" s="43"/>
      <c r="G924" s="43"/>
    </row>
    <row r="925" spans="1:8" x14ac:dyDescent="0.25">
      <c r="A925" s="48"/>
      <c r="B925" s="48"/>
      <c r="C925" s="21" t="s">
        <v>149</v>
      </c>
      <c r="D925" s="42">
        <v>34</v>
      </c>
      <c r="E925" s="42">
        <v>34</v>
      </c>
      <c r="F925" s="42" t="s">
        <v>67</v>
      </c>
      <c r="G925" s="42">
        <v>34</v>
      </c>
      <c r="H925" s="6"/>
    </row>
    <row r="926" spans="1:8" ht="72" x14ac:dyDescent="0.25">
      <c r="A926" s="48"/>
      <c r="B926" s="48"/>
      <c r="C926" s="19" t="s">
        <v>687</v>
      </c>
      <c r="D926" s="43"/>
      <c r="E926" s="43"/>
      <c r="F926" s="43"/>
      <c r="G926" s="43"/>
    </row>
    <row r="927" spans="1:8" x14ac:dyDescent="0.25">
      <c r="A927" s="48"/>
      <c r="B927" s="48"/>
      <c r="C927" s="21" t="s">
        <v>213</v>
      </c>
      <c r="D927" s="42">
        <v>60.4</v>
      </c>
      <c r="E927" s="42">
        <v>60.4</v>
      </c>
      <c r="F927" s="42" t="s">
        <v>67</v>
      </c>
      <c r="G927" s="42">
        <v>60.4</v>
      </c>
      <c r="H927" s="6"/>
    </row>
    <row r="928" spans="1:8" ht="36" x14ac:dyDescent="0.25">
      <c r="A928" s="48"/>
      <c r="B928" s="48"/>
      <c r="C928" s="19" t="s">
        <v>688</v>
      </c>
      <c r="D928" s="43"/>
      <c r="E928" s="43"/>
      <c r="F928" s="43"/>
      <c r="G928" s="43"/>
    </row>
    <row r="929" spans="1:8" x14ac:dyDescent="0.25">
      <c r="A929" s="48"/>
      <c r="B929" s="48"/>
      <c r="C929" s="22" t="s">
        <v>172</v>
      </c>
      <c r="D929" s="52">
        <f>D931+D935+D939</f>
        <v>291</v>
      </c>
      <c r="E929" s="52">
        <f>E931+E935+E939</f>
        <v>291</v>
      </c>
      <c r="F929" s="52" t="s">
        <v>1022</v>
      </c>
      <c r="G929" s="52">
        <f>G931+G935+G939</f>
        <v>291</v>
      </c>
      <c r="H929" s="6"/>
    </row>
    <row r="930" spans="1:8" ht="24" x14ac:dyDescent="0.25">
      <c r="A930" s="48"/>
      <c r="B930" s="48"/>
      <c r="C930" s="22" t="s">
        <v>689</v>
      </c>
      <c r="D930" s="53"/>
      <c r="E930" s="53"/>
      <c r="F930" s="53"/>
      <c r="G930" s="53"/>
    </row>
    <row r="931" spans="1:8" x14ac:dyDescent="0.25">
      <c r="A931" s="48"/>
      <c r="B931" s="48"/>
      <c r="C931" s="20" t="s">
        <v>11</v>
      </c>
      <c r="D931" s="42">
        <f>D933</f>
        <v>0</v>
      </c>
      <c r="E931" s="42">
        <f>E933</f>
        <v>0</v>
      </c>
      <c r="F931" s="42" t="s">
        <v>194</v>
      </c>
      <c r="G931" s="42">
        <f>G933</f>
        <v>0</v>
      </c>
      <c r="H931" s="6"/>
    </row>
    <row r="932" spans="1:8" ht="36" x14ac:dyDescent="0.25">
      <c r="A932" s="48"/>
      <c r="B932" s="48"/>
      <c r="C932" s="19" t="s">
        <v>690</v>
      </c>
      <c r="D932" s="43"/>
      <c r="E932" s="43"/>
      <c r="F932" s="43"/>
      <c r="G932" s="43"/>
    </row>
    <row r="933" spans="1:8" x14ac:dyDescent="0.25">
      <c r="A933" s="48"/>
      <c r="B933" s="48"/>
      <c r="C933" s="21" t="s">
        <v>181</v>
      </c>
      <c r="D933" s="42">
        <v>0</v>
      </c>
      <c r="E933" s="42">
        <v>0</v>
      </c>
      <c r="F933" s="42" t="s">
        <v>194</v>
      </c>
      <c r="G933" s="42">
        <v>0</v>
      </c>
      <c r="H933" s="6"/>
    </row>
    <row r="934" spans="1:8" ht="84" x14ac:dyDescent="0.25">
      <c r="A934" s="48"/>
      <c r="B934" s="48"/>
      <c r="C934" s="19" t="s">
        <v>691</v>
      </c>
      <c r="D934" s="43"/>
      <c r="E934" s="43"/>
      <c r="F934" s="43"/>
      <c r="G934" s="43"/>
    </row>
    <row r="935" spans="1:8" x14ac:dyDescent="0.25">
      <c r="A935" s="48"/>
      <c r="B935" s="48"/>
      <c r="C935" s="19" t="s">
        <v>26</v>
      </c>
      <c r="D935" s="42">
        <f>D937</f>
        <v>0</v>
      </c>
      <c r="E935" s="42">
        <f>E937</f>
        <v>0</v>
      </c>
      <c r="F935" s="42" t="s">
        <v>194</v>
      </c>
      <c r="G935" s="42">
        <f>G937</f>
        <v>0</v>
      </c>
      <c r="H935" s="6"/>
    </row>
    <row r="936" spans="1:8" ht="24" x14ac:dyDescent="0.25">
      <c r="A936" s="48"/>
      <c r="B936" s="48"/>
      <c r="C936" s="19" t="s">
        <v>692</v>
      </c>
      <c r="D936" s="43"/>
      <c r="E936" s="43"/>
      <c r="F936" s="43"/>
      <c r="G936" s="43"/>
    </row>
    <row r="937" spans="1:8" x14ac:dyDescent="0.25">
      <c r="A937" s="48"/>
      <c r="B937" s="48"/>
      <c r="C937" s="21" t="s">
        <v>203</v>
      </c>
      <c r="D937" s="42">
        <v>0</v>
      </c>
      <c r="E937" s="42">
        <v>0</v>
      </c>
      <c r="F937" s="42" t="s">
        <v>194</v>
      </c>
      <c r="G937" s="42">
        <v>0</v>
      </c>
      <c r="H937" s="6"/>
    </row>
    <row r="938" spans="1:8" ht="48" x14ac:dyDescent="0.25">
      <c r="A938" s="48"/>
      <c r="B938" s="48"/>
      <c r="C938" s="19" t="s">
        <v>693</v>
      </c>
      <c r="D938" s="43"/>
      <c r="E938" s="43"/>
      <c r="F938" s="43"/>
      <c r="G938" s="43"/>
    </row>
    <row r="939" spans="1:8" x14ac:dyDescent="0.25">
      <c r="A939" s="48"/>
      <c r="B939" s="48"/>
      <c r="C939" s="19" t="s">
        <v>28</v>
      </c>
      <c r="D939" s="42">
        <f>D941+D943+D945+D947</f>
        <v>291</v>
      </c>
      <c r="E939" s="42">
        <f>E941+E943+E945+E947</f>
        <v>291</v>
      </c>
      <c r="F939" s="42" t="s">
        <v>1022</v>
      </c>
      <c r="G939" s="42">
        <f>G941+G943+G945+G947</f>
        <v>291</v>
      </c>
      <c r="H939" s="6"/>
    </row>
    <row r="940" spans="1:8" ht="36" x14ac:dyDescent="0.25">
      <c r="A940" s="48"/>
      <c r="B940" s="48"/>
      <c r="C940" s="19" t="s">
        <v>694</v>
      </c>
      <c r="D940" s="43"/>
      <c r="E940" s="43"/>
      <c r="F940" s="43"/>
      <c r="G940" s="43"/>
    </row>
    <row r="941" spans="1:8" x14ac:dyDescent="0.25">
      <c r="A941" s="48"/>
      <c r="B941" s="48"/>
      <c r="C941" s="21" t="s">
        <v>137</v>
      </c>
      <c r="D941" s="42">
        <v>98</v>
      </c>
      <c r="E941" s="42">
        <v>98</v>
      </c>
      <c r="F941" s="42" t="s">
        <v>67</v>
      </c>
      <c r="G941" s="42">
        <v>98</v>
      </c>
      <c r="H941" s="6"/>
    </row>
    <row r="942" spans="1:8" ht="180" x14ac:dyDescent="0.25">
      <c r="A942" s="48"/>
      <c r="B942" s="48"/>
      <c r="C942" s="19" t="s">
        <v>695</v>
      </c>
      <c r="D942" s="43"/>
      <c r="E942" s="43"/>
      <c r="F942" s="43"/>
      <c r="G942" s="43"/>
    </row>
    <row r="943" spans="1:8" x14ac:dyDescent="0.25">
      <c r="A943" s="48"/>
      <c r="B943" s="48"/>
      <c r="C943" s="21" t="s">
        <v>139</v>
      </c>
      <c r="D943" s="42">
        <v>0</v>
      </c>
      <c r="E943" s="42">
        <v>0</v>
      </c>
      <c r="F943" s="42" t="s">
        <v>194</v>
      </c>
      <c r="G943" s="42">
        <v>0</v>
      </c>
      <c r="H943" s="23"/>
    </row>
    <row r="944" spans="1:8" ht="60" x14ac:dyDescent="0.25">
      <c r="A944" s="48"/>
      <c r="B944" s="48"/>
      <c r="C944" s="19" t="s">
        <v>696</v>
      </c>
      <c r="D944" s="43"/>
      <c r="E944" s="43"/>
      <c r="F944" s="43"/>
      <c r="G944" s="43"/>
      <c r="H944" s="13"/>
    </row>
    <row r="945" spans="1:8" x14ac:dyDescent="0.25">
      <c r="A945" s="48"/>
      <c r="B945" s="48"/>
      <c r="C945" s="21" t="s">
        <v>297</v>
      </c>
      <c r="D945" s="42">
        <v>98</v>
      </c>
      <c r="E945" s="42">
        <v>98</v>
      </c>
      <c r="F945" s="42" t="s">
        <v>67</v>
      </c>
      <c r="G945" s="42">
        <v>98</v>
      </c>
      <c r="H945" s="23"/>
    </row>
    <row r="946" spans="1:8" ht="48" x14ac:dyDescent="0.25">
      <c r="A946" s="48"/>
      <c r="B946" s="48"/>
      <c r="C946" s="19" t="s">
        <v>697</v>
      </c>
      <c r="D946" s="43"/>
      <c r="E946" s="43"/>
      <c r="F946" s="43"/>
      <c r="G946" s="43"/>
      <c r="H946" s="13"/>
    </row>
    <row r="947" spans="1:8" x14ac:dyDescent="0.25">
      <c r="A947" s="48"/>
      <c r="B947" s="48"/>
      <c r="C947" s="21" t="s">
        <v>299</v>
      </c>
      <c r="D947" s="42">
        <v>95</v>
      </c>
      <c r="E947" s="42">
        <v>95</v>
      </c>
      <c r="F947" s="42" t="s">
        <v>67</v>
      </c>
      <c r="G947" s="42">
        <v>95</v>
      </c>
      <c r="H947" s="6"/>
    </row>
    <row r="948" spans="1:8" ht="60" x14ac:dyDescent="0.25">
      <c r="A948" s="48"/>
      <c r="B948" s="48"/>
      <c r="C948" s="19" t="s">
        <v>698</v>
      </c>
      <c r="D948" s="43"/>
      <c r="E948" s="43"/>
      <c r="F948" s="43"/>
      <c r="G948" s="43"/>
    </row>
    <row r="949" spans="1:8" x14ac:dyDescent="0.25">
      <c r="A949" s="48"/>
      <c r="B949" s="48"/>
      <c r="C949" s="24" t="s">
        <v>64</v>
      </c>
      <c r="D949" s="25">
        <f>D520+D586+D652+D672+D929</f>
        <v>78563.540000000008</v>
      </c>
      <c r="E949" s="25">
        <f>E520+E586+E652+E672+E929</f>
        <v>77383.8</v>
      </c>
      <c r="F949" s="25" t="s">
        <v>1108</v>
      </c>
      <c r="G949" s="25">
        <f>G520+G586+G652+G672+G929</f>
        <v>77386.8</v>
      </c>
      <c r="H949" s="6"/>
    </row>
    <row r="950" spans="1:8" x14ac:dyDescent="0.25">
      <c r="A950" s="48">
        <v>5</v>
      </c>
      <c r="B950" s="48" t="s">
        <v>699</v>
      </c>
      <c r="C950" s="11" t="s">
        <v>9</v>
      </c>
      <c r="D950" s="49">
        <f>D952+D954+D956+D958+D960+D964+D962</f>
        <v>6934.21</v>
      </c>
      <c r="E950" s="49">
        <f>E952+E954+E956+E958+E960+E964+E962</f>
        <v>6934.21</v>
      </c>
      <c r="F950" s="54" t="s">
        <v>1031</v>
      </c>
      <c r="G950" s="49">
        <f>G952+G954+G956+G958+G960+G964+G962</f>
        <v>6934.21</v>
      </c>
      <c r="H950" s="6"/>
    </row>
    <row r="951" spans="1:8" ht="24" x14ac:dyDescent="0.25">
      <c r="A951" s="48"/>
      <c r="B951" s="48"/>
      <c r="C951" s="11" t="s">
        <v>700</v>
      </c>
      <c r="D951" s="49"/>
      <c r="E951" s="49"/>
      <c r="F951" s="55"/>
      <c r="G951" s="49"/>
    </row>
    <row r="952" spans="1:8" x14ac:dyDescent="0.25">
      <c r="A952" s="48"/>
      <c r="B952" s="48"/>
      <c r="C952" s="14" t="s">
        <v>11</v>
      </c>
      <c r="D952" s="38">
        <v>24</v>
      </c>
      <c r="E952" s="38">
        <v>24</v>
      </c>
      <c r="F952" s="38" t="s">
        <v>67</v>
      </c>
      <c r="G952" s="38">
        <v>24</v>
      </c>
      <c r="H952" s="6"/>
    </row>
    <row r="953" spans="1:8" ht="48" x14ac:dyDescent="0.25">
      <c r="A953" s="48"/>
      <c r="B953" s="48"/>
      <c r="C953" s="15" t="s">
        <v>701</v>
      </c>
      <c r="D953" s="38"/>
      <c r="E953" s="38"/>
      <c r="F953" s="38"/>
      <c r="G953" s="38"/>
    </row>
    <row r="954" spans="1:8" x14ac:dyDescent="0.25">
      <c r="A954" s="48"/>
      <c r="B954" s="48"/>
      <c r="C954" s="14" t="s">
        <v>26</v>
      </c>
      <c r="D954" s="38">
        <v>276</v>
      </c>
      <c r="E954" s="38">
        <v>276</v>
      </c>
      <c r="F954" s="38" t="s">
        <v>67</v>
      </c>
      <c r="G954" s="38">
        <v>276</v>
      </c>
      <c r="H954" s="6"/>
    </row>
    <row r="955" spans="1:8" ht="48" x14ac:dyDescent="0.25">
      <c r="A955" s="48"/>
      <c r="B955" s="48"/>
      <c r="C955" s="15" t="s">
        <v>702</v>
      </c>
      <c r="D955" s="38"/>
      <c r="E955" s="38"/>
      <c r="F955" s="38"/>
      <c r="G955" s="38"/>
    </row>
    <row r="956" spans="1:8" x14ac:dyDescent="0.25">
      <c r="A956" s="48"/>
      <c r="B956" s="48"/>
      <c r="C956" s="14" t="s">
        <v>28</v>
      </c>
      <c r="D956" s="38">
        <v>454.96</v>
      </c>
      <c r="E956" s="38">
        <v>454.96</v>
      </c>
      <c r="F956" s="38" t="s">
        <v>67</v>
      </c>
      <c r="G956" s="38">
        <v>454.96</v>
      </c>
      <c r="H956" s="6"/>
    </row>
    <row r="957" spans="1:8" ht="48" x14ac:dyDescent="0.25">
      <c r="A957" s="48"/>
      <c r="B957" s="48"/>
      <c r="C957" s="15" t="s">
        <v>703</v>
      </c>
      <c r="D957" s="38"/>
      <c r="E957" s="38"/>
      <c r="F957" s="38"/>
      <c r="G957" s="38"/>
    </row>
    <row r="958" spans="1:8" x14ac:dyDescent="0.25">
      <c r="A958" s="48"/>
      <c r="B958" s="48"/>
      <c r="C958" s="14" t="s">
        <v>30</v>
      </c>
      <c r="D958" s="38">
        <v>5452.32</v>
      </c>
      <c r="E958" s="38">
        <v>5452.32</v>
      </c>
      <c r="F958" s="38" t="s">
        <v>67</v>
      </c>
      <c r="G958" s="38">
        <v>5452.32</v>
      </c>
      <c r="H958" s="6"/>
    </row>
    <row r="959" spans="1:8" ht="84" x14ac:dyDescent="0.25">
      <c r="A959" s="48"/>
      <c r="B959" s="48"/>
      <c r="C959" s="15" t="s">
        <v>704</v>
      </c>
      <c r="D959" s="38"/>
      <c r="E959" s="38"/>
      <c r="F959" s="38"/>
      <c r="G959" s="38"/>
    </row>
    <row r="960" spans="1:8" x14ac:dyDescent="0.25">
      <c r="A960" s="48"/>
      <c r="B960" s="48"/>
      <c r="C960" s="14" t="s">
        <v>32</v>
      </c>
      <c r="D960" s="38">
        <v>726.93</v>
      </c>
      <c r="E960" s="38">
        <v>726.93</v>
      </c>
      <c r="F960" s="38" t="s">
        <v>67</v>
      </c>
      <c r="G960" s="38">
        <v>726.93</v>
      </c>
      <c r="H960" s="6"/>
    </row>
    <row r="961" spans="1:8" ht="36" x14ac:dyDescent="0.25">
      <c r="A961" s="48"/>
      <c r="B961" s="48"/>
      <c r="C961" s="15" t="s">
        <v>705</v>
      </c>
      <c r="D961" s="38"/>
      <c r="E961" s="38"/>
      <c r="F961" s="38"/>
      <c r="G961" s="38"/>
    </row>
    <row r="962" spans="1:8" x14ac:dyDescent="0.25">
      <c r="A962" s="48"/>
      <c r="B962" s="48"/>
      <c r="C962" s="14" t="s">
        <v>34</v>
      </c>
      <c r="D962" s="38">
        <v>0</v>
      </c>
      <c r="E962" s="38">
        <v>0</v>
      </c>
      <c r="F962" s="38" t="s">
        <v>706</v>
      </c>
      <c r="G962" s="38">
        <v>0</v>
      </c>
      <c r="H962" s="6"/>
    </row>
    <row r="963" spans="1:8" ht="36" x14ac:dyDescent="0.25">
      <c r="A963" s="48"/>
      <c r="B963" s="48"/>
      <c r="C963" s="15" t="s">
        <v>1109</v>
      </c>
      <c r="D963" s="38"/>
      <c r="E963" s="38"/>
      <c r="F963" s="38"/>
      <c r="G963" s="38"/>
    </row>
    <row r="964" spans="1:8" x14ac:dyDescent="0.25">
      <c r="A964" s="48"/>
      <c r="B964" s="48"/>
      <c r="C964" s="14" t="s">
        <v>76</v>
      </c>
      <c r="D964" s="38">
        <v>0</v>
      </c>
      <c r="E964" s="38">
        <v>0</v>
      </c>
      <c r="F964" s="38" t="s">
        <v>706</v>
      </c>
      <c r="G964" s="38">
        <v>0</v>
      </c>
      <c r="H964" s="6"/>
    </row>
    <row r="965" spans="1:8" x14ac:dyDescent="0.25">
      <c r="A965" s="48"/>
      <c r="B965" s="48"/>
      <c r="C965" s="15" t="s">
        <v>707</v>
      </c>
      <c r="D965" s="38"/>
      <c r="E965" s="38"/>
      <c r="F965" s="38"/>
      <c r="G965" s="38"/>
    </row>
    <row r="966" spans="1:8" x14ac:dyDescent="0.25">
      <c r="A966" s="48"/>
      <c r="B966" s="48"/>
      <c r="C966" s="11" t="s">
        <v>23</v>
      </c>
      <c r="D966" s="49">
        <f>D968+D970+D972+D974+D976+D978+D980+D982+D984+D986</f>
        <v>22584.600000000002</v>
      </c>
      <c r="E966" s="49">
        <f>E968+E970+E972+E974+E976+E978+E980+E982+E984+E986</f>
        <v>22476.14</v>
      </c>
      <c r="F966" s="49" t="s">
        <v>67</v>
      </c>
      <c r="G966" s="49">
        <f>G968+G970+G972+G974+G976+G978+G980+G982+G984+G986</f>
        <v>22476.14</v>
      </c>
      <c r="H966" s="6"/>
    </row>
    <row r="967" spans="1:8" x14ac:dyDescent="0.25">
      <c r="A967" s="48"/>
      <c r="B967" s="48"/>
      <c r="C967" s="11" t="s">
        <v>708</v>
      </c>
      <c r="D967" s="49"/>
      <c r="E967" s="49"/>
      <c r="F967" s="49"/>
      <c r="G967" s="49"/>
    </row>
    <row r="968" spans="1:8" x14ac:dyDescent="0.25">
      <c r="A968" s="48"/>
      <c r="B968" s="48"/>
      <c r="C968" s="14" t="s">
        <v>11</v>
      </c>
      <c r="D968" s="38">
        <v>3437.9</v>
      </c>
      <c r="E968" s="38">
        <v>3437.85</v>
      </c>
      <c r="F968" s="38" t="s">
        <v>67</v>
      </c>
      <c r="G968" s="38">
        <v>3437.85</v>
      </c>
      <c r="H968" s="6"/>
    </row>
    <row r="969" spans="1:8" ht="24" x14ac:dyDescent="0.25">
      <c r="A969" s="48"/>
      <c r="B969" s="48"/>
      <c r="C969" s="15" t="s">
        <v>709</v>
      </c>
      <c r="D969" s="38"/>
      <c r="E969" s="38"/>
      <c r="F969" s="38"/>
      <c r="G969" s="38"/>
    </row>
    <row r="970" spans="1:8" ht="12" customHeight="1" x14ac:dyDescent="0.25">
      <c r="A970" s="48"/>
      <c r="B970" s="48"/>
      <c r="C970" s="14" t="s">
        <v>26</v>
      </c>
      <c r="D970" s="38">
        <v>8643.7000000000007</v>
      </c>
      <c r="E970" s="38">
        <v>8643.64</v>
      </c>
      <c r="F970" s="38" t="s">
        <v>67</v>
      </c>
      <c r="G970" s="38">
        <v>8643.64</v>
      </c>
      <c r="H970" s="6"/>
    </row>
    <row r="971" spans="1:8" ht="48" x14ac:dyDescent="0.25">
      <c r="A971" s="48"/>
      <c r="B971" s="48"/>
      <c r="C971" s="15" t="s">
        <v>1114</v>
      </c>
      <c r="D971" s="38"/>
      <c r="E971" s="38"/>
      <c r="F971" s="38"/>
      <c r="G971" s="38"/>
    </row>
    <row r="972" spans="1:8" x14ac:dyDescent="0.25">
      <c r="A972" s="48"/>
      <c r="B972" s="48"/>
      <c r="C972" s="14" t="s">
        <v>28</v>
      </c>
      <c r="D972" s="38">
        <v>2773.6</v>
      </c>
      <c r="E972" s="38">
        <v>2773.51</v>
      </c>
      <c r="F972" s="38" t="s">
        <v>67</v>
      </c>
      <c r="G972" s="38">
        <v>2773.51</v>
      </c>
      <c r="H972" s="6"/>
    </row>
    <row r="973" spans="1:8" ht="60" x14ac:dyDescent="0.25">
      <c r="A973" s="48"/>
      <c r="B973" s="48"/>
      <c r="C973" s="15" t="s">
        <v>1113</v>
      </c>
      <c r="D973" s="38"/>
      <c r="E973" s="38"/>
      <c r="F973" s="38"/>
      <c r="G973" s="38"/>
    </row>
    <row r="974" spans="1:8" x14ac:dyDescent="0.25">
      <c r="A974" s="48"/>
      <c r="B974" s="48"/>
      <c r="C974" s="14" t="s">
        <v>30</v>
      </c>
      <c r="D974" s="38">
        <v>2930.5</v>
      </c>
      <c r="E974" s="38">
        <v>2823.02</v>
      </c>
      <c r="F974" s="38" t="s">
        <v>67</v>
      </c>
      <c r="G974" s="38">
        <v>2823.02</v>
      </c>
      <c r="H974" s="6"/>
    </row>
    <row r="975" spans="1:8" ht="72" x14ac:dyDescent="0.25">
      <c r="A975" s="48"/>
      <c r="B975" s="48"/>
      <c r="C975" s="15" t="s">
        <v>1112</v>
      </c>
      <c r="D975" s="38"/>
      <c r="E975" s="38"/>
      <c r="F975" s="38"/>
      <c r="G975" s="38"/>
    </row>
    <row r="976" spans="1:8" ht="12" customHeight="1" x14ac:dyDescent="0.25">
      <c r="A976" s="48"/>
      <c r="B976" s="48"/>
      <c r="C976" s="14" t="s">
        <v>32</v>
      </c>
      <c r="D976" s="38">
        <v>53.4</v>
      </c>
      <c r="E976" s="38">
        <v>53.36</v>
      </c>
      <c r="F976" s="38" t="s">
        <v>67</v>
      </c>
      <c r="G976" s="38">
        <v>53.36</v>
      </c>
      <c r="H976" s="6"/>
    </row>
    <row r="977" spans="1:8" ht="36" x14ac:dyDescent="0.25">
      <c r="A977" s="48"/>
      <c r="B977" s="48"/>
      <c r="C977" s="15" t="s">
        <v>710</v>
      </c>
      <c r="D977" s="38"/>
      <c r="E977" s="38"/>
      <c r="F977" s="38"/>
      <c r="G977" s="38"/>
    </row>
    <row r="978" spans="1:8" ht="12" customHeight="1" x14ac:dyDescent="0.25">
      <c r="A978" s="48"/>
      <c r="B978" s="48"/>
      <c r="C978" s="14" t="s">
        <v>34</v>
      </c>
      <c r="D978" s="38">
        <v>160</v>
      </c>
      <c r="E978" s="38">
        <v>159.6</v>
      </c>
      <c r="F978" s="38" t="s">
        <v>67</v>
      </c>
      <c r="G978" s="38">
        <v>159.6</v>
      </c>
      <c r="H978" s="6"/>
    </row>
    <row r="979" spans="1:8" ht="36" x14ac:dyDescent="0.25">
      <c r="A979" s="48"/>
      <c r="B979" s="48"/>
      <c r="C979" s="15" t="s">
        <v>1111</v>
      </c>
      <c r="D979" s="38"/>
      <c r="E979" s="38"/>
      <c r="F979" s="38"/>
      <c r="G979" s="38"/>
    </row>
    <row r="980" spans="1:8" x14ac:dyDescent="0.25">
      <c r="A980" s="48"/>
      <c r="B980" s="48"/>
      <c r="C980" s="14" t="s">
        <v>76</v>
      </c>
      <c r="D980" s="38">
        <v>2200</v>
      </c>
      <c r="E980" s="38">
        <v>2200</v>
      </c>
      <c r="F980" s="38" t="s">
        <v>67</v>
      </c>
      <c r="G980" s="38">
        <v>2200</v>
      </c>
      <c r="H980" s="6"/>
    </row>
    <row r="981" spans="1:8" ht="48" x14ac:dyDescent="0.25">
      <c r="A981" s="48"/>
      <c r="B981" s="48"/>
      <c r="C981" s="15" t="s">
        <v>1110</v>
      </c>
      <c r="D981" s="38"/>
      <c r="E981" s="38"/>
      <c r="F981" s="38"/>
      <c r="G981" s="38"/>
    </row>
    <row r="982" spans="1:8" ht="12" customHeight="1" x14ac:dyDescent="0.25">
      <c r="A982" s="48"/>
      <c r="B982" s="48"/>
      <c r="C982" s="14" t="s">
        <v>78</v>
      </c>
      <c r="D982" s="38">
        <v>474</v>
      </c>
      <c r="E982" s="38">
        <v>474</v>
      </c>
      <c r="F982" s="38" t="s">
        <v>67</v>
      </c>
      <c r="G982" s="38">
        <v>474</v>
      </c>
      <c r="H982" s="6"/>
    </row>
    <row r="983" spans="1:8" ht="24" x14ac:dyDescent="0.25">
      <c r="A983" s="48"/>
      <c r="B983" s="48"/>
      <c r="C983" s="15" t="s">
        <v>711</v>
      </c>
      <c r="D983" s="38"/>
      <c r="E983" s="38"/>
      <c r="F983" s="38"/>
      <c r="G983" s="38"/>
    </row>
    <row r="984" spans="1:8" x14ac:dyDescent="0.25">
      <c r="A984" s="48"/>
      <c r="B984" s="48"/>
      <c r="C984" s="14" t="s">
        <v>13</v>
      </c>
      <c r="D984" s="38">
        <f>1758.5+153</f>
        <v>1911.5</v>
      </c>
      <c r="E984" s="38">
        <v>1911.16</v>
      </c>
      <c r="F984" s="38" t="s">
        <v>67</v>
      </c>
      <c r="G984" s="38">
        <v>1911.16</v>
      </c>
      <c r="H984" s="6"/>
    </row>
    <row r="985" spans="1:8" ht="24" x14ac:dyDescent="0.25">
      <c r="A985" s="48"/>
      <c r="B985" s="48"/>
      <c r="C985" s="15" t="s">
        <v>712</v>
      </c>
      <c r="D985" s="38"/>
      <c r="E985" s="38"/>
      <c r="F985" s="38"/>
      <c r="G985" s="38"/>
    </row>
    <row r="986" spans="1:8" x14ac:dyDescent="0.25">
      <c r="A986" s="48"/>
      <c r="B986" s="48"/>
      <c r="C986" s="14" t="s">
        <v>21</v>
      </c>
      <c r="D986" s="38">
        <v>0</v>
      </c>
      <c r="E986" s="38">
        <v>0</v>
      </c>
      <c r="F986" s="38" t="s">
        <v>706</v>
      </c>
      <c r="G986" s="38">
        <v>0</v>
      </c>
      <c r="H986" s="6"/>
    </row>
    <row r="987" spans="1:8" x14ac:dyDescent="0.25">
      <c r="A987" s="48"/>
      <c r="B987" s="48"/>
      <c r="C987" s="15" t="s">
        <v>713</v>
      </c>
      <c r="D987" s="38"/>
      <c r="E987" s="38"/>
      <c r="F987" s="38"/>
      <c r="G987" s="38"/>
    </row>
    <row r="988" spans="1:8" x14ac:dyDescent="0.25">
      <c r="A988" s="48"/>
      <c r="B988" s="48"/>
      <c r="C988" s="11" t="s">
        <v>42</v>
      </c>
      <c r="D988" s="49">
        <f>D990+D992+D994+D996</f>
        <v>483.61</v>
      </c>
      <c r="E988" s="49">
        <f>E990+E992+E994+E996</f>
        <v>483.61</v>
      </c>
      <c r="F988" s="49" t="s">
        <v>67</v>
      </c>
      <c r="G988" s="49">
        <f>G990+G992+G994+G996</f>
        <v>483.61</v>
      </c>
      <c r="H988" s="6"/>
    </row>
    <row r="989" spans="1:8" x14ac:dyDescent="0.25">
      <c r="A989" s="48"/>
      <c r="B989" s="48"/>
      <c r="C989" s="11" t="s">
        <v>714</v>
      </c>
      <c r="D989" s="49"/>
      <c r="E989" s="49"/>
      <c r="F989" s="49"/>
      <c r="G989" s="49"/>
    </row>
    <row r="990" spans="1:8" x14ac:dyDescent="0.25">
      <c r="A990" s="48"/>
      <c r="B990" s="48"/>
      <c r="C990" s="14" t="s">
        <v>11</v>
      </c>
      <c r="D990" s="38">
        <v>483.61</v>
      </c>
      <c r="E990" s="38">
        <v>483.61</v>
      </c>
      <c r="F990" s="38" t="s">
        <v>67</v>
      </c>
      <c r="G990" s="38">
        <v>483.61</v>
      </c>
      <c r="H990" s="6"/>
    </row>
    <row r="991" spans="1:8" x14ac:dyDescent="0.25">
      <c r="A991" s="48"/>
      <c r="B991" s="48"/>
      <c r="C991" s="15" t="s">
        <v>715</v>
      </c>
      <c r="D991" s="38"/>
      <c r="E991" s="38"/>
      <c r="F991" s="38"/>
      <c r="G991" s="38"/>
    </row>
    <row r="992" spans="1:8" x14ac:dyDescent="0.25">
      <c r="A992" s="48"/>
      <c r="B992" s="48"/>
      <c r="C992" s="14" t="s">
        <v>26</v>
      </c>
      <c r="D992" s="38">
        <v>0</v>
      </c>
      <c r="E992" s="38">
        <v>0</v>
      </c>
      <c r="F992" s="38" t="s">
        <v>706</v>
      </c>
      <c r="G992" s="38">
        <v>0</v>
      </c>
      <c r="H992" s="6"/>
    </row>
    <row r="993" spans="1:8" ht="24" x14ac:dyDescent="0.25">
      <c r="A993" s="48"/>
      <c r="B993" s="48"/>
      <c r="C993" s="15" t="s">
        <v>716</v>
      </c>
      <c r="D993" s="38"/>
      <c r="E993" s="38"/>
      <c r="F993" s="38"/>
      <c r="G993" s="38"/>
    </row>
    <row r="994" spans="1:8" x14ac:dyDescent="0.25">
      <c r="A994" s="48"/>
      <c r="B994" s="48"/>
      <c r="C994" s="14" t="s">
        <v>28</v>
      </c>
      <c r="D994" s="38">
        <v>0</v>
      </c>
      <c r="E994" s="38">
        <v>0</v>
      </c>
      <c r="F994" s="38" t="s">
        <v>706</v>
      </c>
      <c r="G994" s="38">
        <v>0</v>
      </c>
      <c r="H994" s="6"/>
    </row>
    <row r="995" spans="1:8" ht="36" x14ac:dyDescent="0.25">
      <c r="A995" s="48"/>
      <c r="B995" s="48"/>
      <c r="C995" s="15" t="s">
        <v>717</v>
      </c>
      <c r="D995" s="38"/>
      <c r="E995" s="38"/>
      <c r="F995" s="38"/>
      <c r="G995" s="38"/>
    </row>
    <row r="996" spans="1:8" x14ac:dyDescent="0.25">
      <c r="A996" s="48"/>
      <c r="B996" s="48"/>
      <c r="C996" s="14" t="s">
        <v>30</v>
      </c>
      <c r="D996" s="38">
        <v>0</v>
      </c>
      <c r="E996" s="38">
        <v>0</v>
      </c>
      <c r="F996" s="38" t="s">
        <v>706</v>
      </c>
      <c r="G996" s="38">
        <v>0</v>
      </c>
      <c r="H996" s="6"/>
    </row>
    <row r="997" spans="1:8" ht="24" x14ac:dyDescent="0.25">
      <c r="A997" s="48"/>
      <c r="B997" s="48"/>
      <c r="C997" s="15" t="s">
        <v>718</v>
      </c>
      <c r="D997" s="38"/>
      <c r="E997" s="38"/>
      <c r="F997" s="38"/>
      <c r="G997" s="38"/>
    </row>
    <row r="998" spans="1:8" x14ac:dyDescent="0.25">
      <c r="A998" s="48"/>
      <c r="B998" s="48"/>
      <c r="C998" s="11" t="s">
        <v>56</v>
      </c>
      <c r="D998" s="49">
        <f>D1000+D1002+D1004</f>
        <v>37711</v>
      </c>
      <c r="E998" s="49">
        <f>E1000+E1002+E1004</f>
        <v>32316.38</v>
      </c>
      <c r="F998" s="49" t="s">
        <v>1156</v>
      </c>
      <c r="G998" s="49">
        <f>G1000+G1002+G1004</f>
        <v>32316.38</v>
      </c>
      <c r="H998" s="6"/>
    </row>
    <row r="999" spans="1:8" ht="36" x14ac:dyDescent="0.25">
      <c r="A999" s="48"/>
      <c r="B999" s="48"/>
      <c r="C999" s="11" t="s">
        <v>719</v>
      </c>
      <c r="D999" s="49"/>
      <c r="E999" s="49"/>
      <c r="F999" s="49"/>
      <c r="G999" s="49"/>
    </row>
    <row r="1000" spans="1:8" x14ac:dyDescent="0.25">
      <c r="A1000" s="48"/>
      <c r="B1000" s="48"/>
      <c r="C1000" s="14" t="s">
        <v>11</v>
      </c>
      <c r="D1000" s="38">
        <v>34730.5</v>
      </c>
      <c r="E1000" s="38">
        <v>29374.41</v>
      </c>
      <c r="F1000" s="38" t="s">
        <v>1074</v>
      </c>
      <c r="G1000" s="38">
        <v>29374.41</v>
      </c>
      <c r="H1000" s="6"/>
    </row>
    <row r="1001" spans="1:8" ht="24" x14ac:dyDescent="0.25">
      <c r="A1001" s="48"/>
      <c r="B1001" s="48"/>
      <c r="C1001" s="15" t="s">
        <v>720</v>
      </c>
      <c r="D1001" s="38"/>
      <c r="E1001" s="38"/>
      <c r="F1001" s="38"/>
      <c r="G1001" s="38"/>
    </row>
    <row r="1002" spans="1:8" x14ac:dyDescent="0.25">
      <c r="A1002" s="48"/>
      <c r="B1002" s="48"/>
      <c r="C1002" s="14" t="s">
        <v>26</v>
      </c>
      <c r="D1002" s="38">
        <v>260.5</v>
      </c>
      <c r="E1002" s="38">
        <v>221.97</v>
      </c>
      <c r="F1002" s="38" t="s">
        <v>1115</v>
      </c>
      <c r="G1002" s="38">
        <v>221.97</v>
      </c>
      <c r="H1002" s="6"/>
    </row>
    <row r="1003" spans="1:8" ht="24" x14ac:dyDescent="0.25">
      <c r="A1003" s="48"/>
      <c r="B1003" s="48"/>
      <c r="C1003" s="15" t="s">
        <v>721</v>
      </c>
      <c r="D1003" s="38"/>
      <c r="E1003" s="38"/>
      <c r="F1003" s="38"/>
      <c r="G1003" s="38"/>
    </row>
    <row r="1004" spans="1:8" x14ac:dyDescent="0.25">
      <c r="A1004" s="48"/>
      <c r="B1004" s="48"/>
      <c r="C1004" s="14" t="s">
        <v>13</v>
      </c>
      <c r="D1004" s="38">
        <v>2720</v>
      </c>
      <c r="E1004" s="38">
        <v>2720</v>
      </c>
      <c r="F1004" s="38" t="s">
        <v>67</v>
      </c>
      <c r="G1004" s="38">
        <v>2720</v>
      </c>
      <c r="H1004" s="6"/>
    </row>
    <row r="1005" spans="1:8" ht="24" x14ac:dyDescent="0.25">
      <c r="A1005" s="48"/>
      <c r="B1005" s="48"/>
      <c r="C1005" s="15" t="s">
        <v>722</v>
      </c>
      <c r="D1005" s="38"/>
      <c r="E1005" s="38"/>
      <c r="F1005" s="38"/>
      <c r="G1005" s="38"/>
    </row>
    <row r="1006" spans="1:8" x14ac:dyDescent="0.25">
      <c r="A1006" s="48"/>
      <c r="B1006" s="48"/>
      <c r="C1006" s="11" t="s">
        <v>172</v>
      </c>
      <c r="D1006" s="49">
        <f>D1008+D1010+D1012+D1014+D1016+D1018+D1020+D1022+D1024+D1026</f>
        <v>13196</v>
      </c>
      <c r="E1006" s="49">
        <f>E1008+E1010+E1012+E1014+E1016+E1018+E1020+E1022+E1024+E1026</f>
        <v>11118.48</v>
      </c>
      <c r="F1006" s="49" t="s">
        <v>1116</v>
      </c>
      <c r="G1006" s="49">
        <f>G1008+G1010+G1012+G1014+G1016+G1018+G1020+G1022+G1024+G1026</f>
        <v>11118.48</v>
      </c>
      <c r="H1006" s="6"/>
    </row>
    <row r="1007" spans="1:8" ht="36" x14ac:dyDescent="0.25">
      <c r="A1007" s="48"/>
      <c r="B1007" s="48"/>
      <c r="C1007" s="11" t="s">
        <v>723</v>
      </c>
      <c r="D1007" s="49"/>
      <c r="E1007" s="49"/>
      <c r="F1007" s="49"/>
      <c r="G1007" s="49"/>
    </row>
    <row r="1008" spans="1:8" x14ac:dyDescent="0.25">
      <c r="A1008" s="48"/>
      <c r="B1008" s="48"/>
      <c r="C1008" s="14" t="s">
        <v>11</v>
      </c>
      <c r="D1008" s="38">
        <v>0</v>
      </c>
      <c r="E1008" s="38">
        <v>0</v>
      </c>
      <c r="F1008" s="38" t="s">
        <v>706</v>
      </c>
      <c r="G1008" s="38">
        <v>0</v>
      </c>
      <c r="H1008" s="6"/>
    </row>
    <row r="1009" spans="1:8" ht="36" x14ac:dyDescent="0.25">
      <c r="A1009" s="48"/>
      <c r="B1009" s="48"/>
      <c r="C1009" s="15" t="s">
        <v>724</v>
      </c>
      <c r="D1009" s="38"/>
      <c r="E1009" s="38"/>
      <c r="F1009" s="38"/>
      <c r="G1009" s="38"/>
    </row>
    <row r="1010" spans="1:8" x14ac:dyDescent="0.25">
      <c r="A1010" s="48"/>
      <c r="B1010" s="48"/>
      <c r="C1010" s="14" t="s">
        <v>26</v>
      </c>
      <c r="D1010" s="38">
        <v>0</v>
      </c>
      <c r="E1010" s="38">
        <v>0</v>
      </c>
      <c r="F1010" s="38" t="s">
        <v>706</v>
      </c>
      <c r="G1010" s="38">
        <v>0</v>
      </c>
      <c r="H1010" s="6"/>
    </row>
    <row r="1011" spans="1:8" ht="24" x14ac:dyDescent="0.25">
      <c r="A1011" s="48"/>
      <c r="B1011" s="48"/>
      <c r="C1011" s="15" t="s">
        <v>725</v>
      </c>
      <c r="D1011" s="38"/>
      <c r="E1011" s="38"/>
      <c r="F1011" s="38"/>
      <c r="G1011" s="38"/>
    </row>
    <row r="1012" spans="1:8" x14ac:dyDescent="0.25">
      <c r="A1012" s="48"/>
      <c r="B1012" s="48"/>
      <c r="C1012" s="14" t="s">
        <v>28</v>
      </c>
      <c r="D1012" s="38">
        <v>0</v>
      </c>
      <c r="E1012" s="38">
        <v>0</v>
      </c>
      <c r="F1012" s="38" t="s">
        <v>706</v>
      </c>
      <c r="G1012" s="38">
        <v>0</v>
      </c>
      <c r="H1012" s="6"/>
    </row>
    <row r="1013" spans="1:8" ht="72" x14ac:dyDescent="0.25">
      <c r="A1013" s="48"/>
      <c r="B1013" s="48"/>
      <c r="C1013" s="15" t="s">
        <v>726</v>
      </c>
      <c r="D1013" s="38"/>
      <c r="E1013" s="38"/>
      <c r="F1013" s="38"/>
      <c r="G1013" s="38"/>
    </row>
    <row r="1014" spans="1:8" x14ac:dyDescent="0.25">
      <c r="A1014" s="48"/>
      <c r="B1014" s="48"/>
      <c r="C1014" s="14" t="s">
        <v>13</v>
      </c>
      <c r="D1014" s="38">
        <v>0</v>
      </c>
      <c r="E1014" s="38">
        <v>0</v>
      </c>
      <c r="F1014" s="38" t="s">
        <v>706</v>
      </c>
      <c r="G1014" s="38">
        <v>0</v>
      </c>
      <c r="H1014" s="6"/>
    </row>
    <row r="1015" spans="1:8" ht="36" x14ac:dyDescent="0.25">
      <c r="A1015" s="48"/>
      <c r="B1015" s="48"/>
      <c r="C1015" s="15" t="s">
        <v>727</v>
      </c>
      <c r="D1015" s="38"/>
      <c r="E1015" s="38"/>
      <c r="F1015" s="38"/>
      <c r="G1015" s="38"/>
    </row>
    <row r="1016" spans="1:8" x14ac:dyDescent="0.25">
      <c r="A1016" s="48"/>
      <c r="B1016" s="48"/>
      <c r="C1016" s="14" t="s">
        <v>15</v>
      </c>
      <c r="D1016" s="38">
        <v>0</v>
      </c>
      <c r="E1016" s="38">
        <v>0</v>
      </c>
      <c r="F1016" s="38" t="s">
        <v>706</v>
      </c>
      <c r="G1016" s="38">
        <v>0</v>
      </c>
      <c r="H1016" s="6"/>
    </row>
    <row r="1017" spans="1:8" ht="24" x14ac:dyDescent="0.25">
      <c r="A1017" s="48"/>
      <c r="B1017" s="48"/>
      <c r="C1017" s="15" t="s">
        <v>728</v>
      </c>
      <c r="D1017" s="38"/>
      <c r="E1017" s="38"/>
      <c r="F1017" s="38"/>
      <c r="G1017" s="38"/>
    </row>
    <row r="1018" spans="1:8" x14ac:dyDescent="0.25">
      <c r="A1018" s="48"/>
      <c r="B1018" s="48"/>
      <c r="C1018" s="14" t="s">
        <v>18</v>
      </c>
      <c r="D1018" s="38">
        <v>80</v>
      </c>
      <c r="E1018" s="38">
        <v>80</v>
      </c>
      <c r="F1018" s="38" t="s">
        <v>67</v>
      </c>
      <c r="G1018" s="38">
        <v>80</v>
      </c>
      <c r="H1018" s="6"/>
    </row>
    <row r="1019" spans="1:8" ht="36" x14ac:dyDescent="0.25">
      <c r="A1019" s="48"/>
      <c r="B1019" s="48"/>
      <c r="C1019" s="15" t="s">
        <v>729</v>
      </c>
      <c r="D1019" s="38"/>
      <c r="E1019" s="38"/>
      <c r="F1019" s="38"/>
      <c r="G1019" s="38"/>
    </row>
    <row r="1020" spans="1:8" x14ac:dyDescent="0.25">
      <c r="A1020" s="48"/>
      <c r="B1020" s="48"/>
      <c r="C1020" s="14" t="s">
        <v>38</v>
      </c>
      <c r="D1020" s="38">
        <v>150</v>
      </c>
      <c r="E1020" s="38">
        <v>150</v>
      </c>
      <c r="F1020" s="38" t="s">
        <v>67</v>
      </c>
      <c r="G1020" s="38">
        <v>150</v>
      </c>
      <c r="H1020" s="6"/>
    </row>
    <row r="1021" spans="1:8" ht="24" x14ac:dyDescent="0.25">
      <c r="A1021" s="48"/>
      <c r="B1021" s="48"/>
      <c r="C1021" s="15" t="s">
        <v>730</v>
      </c>
      <c r="D1021" s="38"/>
      <c r="E1021" s="38"/>
      <c r="F1021" s="38"/>
      <c r="G1021" s="38"/>
    </row>
    <row r="1022" spans="1:8" x14ac:dyDescent="0.25">
      <c r="A1022" s="48"/>
      <c r="B1022" s="48"/>
      <c r="C1022" s="14" t="s">
        <v>21</v>
      </c>
      <c r="D1022" s="38">
        <v>12966</v>
      </c>
      <c r="E1022" s="38">
        <v>10888.48</v>
      </c>
      <c r="F1022" s="38" t="s">
        <v>1116</v>
      </c>
      <c r="G1022" s="38">
        <v>10888.48</v>
      </c>
      <c r="H1022" s="6"/>
    </row>
    <row r="1023" spans="1:8" ht="36" x14ac:dyDescent="0.25">
      <c r="A1023" s="48"/>
      <c r="B1023" s="48"/>
      <c r="C1023" s="15" t="s">
        <v>731</v>
      </c>
      <c r="D1023" s="38"/>
      <c r="E1023" s="38"/>
      <c r="F1023" s="38"/>
      <c r="G1023" s="38"/>
    </row>
    <row r="1024" spans="1:8" x14ac:dyDescent="0.25">
      <c r="A1024" s="48"/>
      <c r="B1024" s="48"/>
      <c r="C1024" s="14" t="s">
        <v>160</v>
      </c>
      <c r="D1024" s="38">
        <v>0</v>
      </c>
      <c r="E1024" s="38">
        <v>0</v>
      </c>
      <c r="F1024" s="38" t="s">
        <v>706</v>
      </c>
      <c r="G1024" s="38">
        <v>0</v>
      </c>
      <c r="H1024" s="6"/>
    </row>
    <row r="1025" spans="1:8" x14ac:dyDescent="0.25">
      <c r="A1025" s="48"/>
      <c r="B1025" s="48"/>
      <c r="C1025" s="15" t="s">
        <v>732</v>
      </c>
      <c r="D1025" s="38"/>
      <c r="E1025" s="38"/>
      <c r="F1025" s="38"/>
      <c r="G1025" s="38"/>
    </row>
    <row r="1026" spans="1:8" x14ac:dyDescent="0.25">
      <c r="A1026" s="48"/>
      <c r="B1026" s="48"/>
      <c r="C1026" s="14" t="s">
        <v>403</v>
      </c>
      <c r="D1026" s="38">
        <v>0</v>
      </c>
      <c r="E1026" s="38">
        <v>0</v>
      </c>
      <c r="F1026" s="38" t="s">
        <v>706</v>
      </c>
      <c r="G1026" s="38">
        <v>0</v>
      </c>
      <c r="H1026" s="6"/>
    </row>
    <row r="1027" spans="1:8" ht="24" x14ac:dyDescent="0.25">
      <c r="A1027" s="48"/>
      <c r="B1027" s="48"/>
      <c r="C1027" s="15" t="s">
        <v>733</v>
      </c>
      <c r="D1027" s="38"/>
      <c r="E1027" s="38"/>
      <c r="F1027" s="38"/>
      <c r="G1027" s="38"/>
    </row>
    <row r="1028" spans="1:8" x14ac:dyDescent="0.25">
      <c r="A1028" s="48"/>
      <c r="B1028" s="48"/>
      <c r="C1028" s="11" t="s">
        <v>178</v>
      </c>
      <c r="D1028" s="49">
        <f>D1030+D1032+D1034+D1036+D1038+D1040+D1042+D1044+D1046+D1048+D1050</f>
        <v>0</v>
      </c>
      <c r="E1028" s="49">
        <f>E1030+E1032+E1034+E1036+E1038+E1040+E1042+E1044+E1046+E1048+E1050</f>
        <v>0</v>
      </c>
      <c r="F1028" s="49" t="s">
        <v>706</v>
      </c>
      <c r="G1028" s="49">
        <f>G1030+G1032+G1034+G1036+G1038+G1040+G1042+G1044+G1046+G1048+G1050</f>
        <v>0</v>
      </c>
      <c r="H1028" s="6"/>
    </row>
    <row r="1029" spans="1:8" ht="36" x14ac:dyDescent="0.25">
      <c r="A1029" s="48"/>
      <c r="B1029" s="48"/>
      <c r="C1029" s="11" t="s">
        <v>734</v>
      </c>
      <c r="D1029" s="49"/>
      <c r="E1029" s="49"/>
      <c r="F1029" s="49"/>
      <c r="G1029" s="49"/>
    </row>
    <row r="1030" spans="1:8" x14ac:dyDescent="0.25">
      <c r="A1030" s="48"/>
      <c r="B1030" s="48"/>
      <c r="C1030" s="15" t="s">
        <v>11</v>
      </c>
      <c r="D1030" s="38">
        <v>0</v>
      </c>
      <c r="E1030" s="38">
        <v>0</v>
      </c>
      <c r="F1030" s="38" t="s">
        <v>706</v>
      </c>
      <c r="G1030" s="38">
        <v>0</v>
      </c>
      <c r="H1030" s="6"/>
    </row>
    <row r="1031" spans="1:8" ht="24" x14ac:dyDescent="0.25">
      <c r="A1031" s="48"/>
      <c r="B1031" s="48"/>
      <c r="C1031" s="15" t="s">
        <v>735</v>
      </c>
      <c r="D1031" s="38"/>
      <c r="E1031" s="38"/>
      <c r="F1031" s="38"/>
      <c r="G1031" s="38"/>
    </row>
    <row r="1032" spans="1:8" x14ac:dyDescent="0.25">
      <c r="A1032" s="48"/>
      <c r="B1032" s="48"/>
      <c r="C1032" s="15" t="s">
        <v>26</v>
      </c>
      <c r="D1032" s="38">
        <v>0</v>
      </c>
      <c r="E1032" s="38">
        <v>0</v>
      </c>
      <c r="F1032" s="38" t="s">
        <v>706</v>
      </c>
      <c r="G1032" s="38">
        <v>0</v>
      </c>
      <c r="H1032" s="6"/>
    </row>
    <row r="1033" spans="1:8" ht="36" x14ac:dyDescent="0.25">
      <c r="A1033" s="48"/>
      <c r="B1033" s="48"/>
      <c r="C1033" s="15" t="s">
        <v>736</v>
      </c>
      <c r="D1033" s="38"/>
      <c r="E1033" s="38"/>
      <c r="F1033" s="38"/>
      <c r="G1033" s="38"/>
    </row>
    <row r="1034" spans="1:8" x14ac:dyDescent="0.25">
      <c r="A1034" s="48"/>
      <c r="B1034" s="48"/>
      <c r="C1034" s="15" t="s">
        <v>28</v>
      </c>
      <c r="D1034" s="38">
        <v>0</v>
      </c>
      <c r="E1034" s="38">
        <v>0</v>
      </c>
      <c r="F1034" s="38" t="s">
        <v>706</v>
      </c>
      <c r="G1034" s="38">
        <v>0</v>
      </c>
      <c r="H1034" s="6"/>
    </row>
    <row r="1035" spans="1:8" ht="24" x14ac:dyDescent="0.25">
      <c r="A1035" s="48"/>
      <c r="B1035" s="48"/>
      <c r="C1035" s="15" t="s">
        <v>737</v>
      </c>
      <c r="D1035" s="38"/>
      <c r="E1035" s="38"/>
      <c r="F1035" s="38"/>
      <c r="G1035" s="38"/>
    </row>
    <row r="1036" spans="1:8" x14ac:dyDescent="0.25">
      <c r="A1036" s="48"/>
      <c r="B1036" s="48"/>
      <c r="C1036" s="15" t="s">
        <v>30</v>
      </c>
      <c r="D1036" s="38">
        <v>0</v>
      </c>
      <c r="E1036" s="38">
        <v>0</v>
      </c>
      <c r="F1036" s="38" t="s">
        <v>706</v>
      </c>
      <c r="G1036" s="38">
        <v>0</v>
      </c>
      <c r="H1036" s="6"/>
    </row>
    <row r="1037" spans="1:8" ht="24" x14ac:dyDescent="0.25">
      <c r="A1037" s="48"/>
      <c r="B1037" s="48"/>
      <c r="C1037" s="15" t="s">
        <v>738</v>
      </c>
      <c r="D1037" s="38"/>
      <c r="E1037" s="38"/>
      <c r="F1037" s="38"/>
      <c r="G1037" s="38"/>
    </row>
    <row r="1038" spans="1:8" x14ac:dyDescent="0.25">
      <c r="A1038" s="48"/>
      <c r="B1038" s="48"/>
      <c r="C1038" s="15" t="s">
        <v>32</v>
      </c>
      <c r="D1038" s="38">
        <v>0</v>
      </c>
      <c r="E1038" s="38">
        <v>0</v>
      </c>
      <c r="F1038" s="38" t="s">
        <v>706</v>
      </c>
      <c r="G1038" s="38">
        <v>0</v>
      </c>
      <c r="H1038" s="6"/>
    </row>
    <row r="1039" spans="1:8" ht="36" x14ac:dyDescent="0.25">
      <c r="A1039" s="48"/>
      <c r="B1039" s="48"/>
      <c r="C1039" s="15" t="s">
        <v>739</v>
      </c>
      <c r="D1039" s="38"/>
      <c r="E1039" s="38"/>
      <c r="F1039" s="38"/>
      <c r="G1039" s="38"/>
    </row>
    <row r="1040" spans="1:8" x14ac:dyDescent="0.25">
      <c r="A1040" s="48"/>
      <c r="B1040" s="48"/>
      <c r="C1040" s="15" t="s">
        <v>34</v>
      </c>
      <c r="D1040" s="38">
        <v>0</v>
      </c>
      <c r="E1040" s="38">
        <v>0</v>
      </c>
      <c r="F1040" s="38" t="s">
        <v>706</v>
      </c>
      <c r="G1040" s="38">
        <v>0</v>
      </c>
      <c r="H1040" s="6"/>
    </row>
    <row r="1041" spans="1:8" ht="24" x14ac:dyDescent="0.25">
      <c r="A1041" s="48"/>
      <c r="B1041" s="48"/>
      <c r="C1041" s="15" t="s">
        <v>740</v>
      </c>
      <c r="D1041" s="38"/>
      <c r="E1041" s="38"/>
      <c r="F1041" s="38"/>
      <c r="G1041" s="38"/>
    </row>
    <row r="1042" spans="1:8" x14ac:dyDescent="0.25">
      <c r="A1042" s="48"/>
      <c r="B1042" s="48"/>
      <c r="C1042" s="15" t="s">
        <v>76</v>
      </c>
      <c r="D1042" s="38">
        <v>0</v>
      </c>
      <c r="E1042" s="38">
        <v>0</v>
      </c>
      <c r="F1042" s="38" t="s">
        <v>706</v>
      </c>
      <c r="G1042" s="38">
        <v>0</v>
      </c>
      <c r="H1042" s="6"/>
    </row>
    <row r="1043" spans="1:8" ht="24" x14ac:dyDescent="0.25">
      <c r="A1043" s="48"/>
      <c r="B1043" s="48"/>
      <c r="C1043" s="15" t="s">
        <v>741</v>
      </c>
      <c r="D1043" s="38"/>
      <c r="E1043" s="38"/>
      <c r="F1043" s="38"/>
      <c r="G1043" s="38"/>
    </row>
    <row r="1044" spans="1:8" x14ac:dyDescent="0.25">
      <c r="A1044" s="48"/>
      <c r="B1044" s="48"/>
      <c r="C1044" s="15" t="s">
        <v>78</v>
      </c>
      <c r="D1044" s="38">
        <v>0</v>
      </c>
      <c r="E1044" s="38">
        <v>0</v>
      </c>
      <c r="F1044" s="38" t="s">
        <v>706</v>
      </c>
      <c r="G1044" s="38">
        <v>0</v>
      </c>
      <c r="H1044" s="6"/>
    </row>
    <row r="1045" spans="1:8" ht="24" x14ac:dyDescent="0.25">
      <c r="A1045" s="48"/>
      <c r="B1045" s="48"/>
      <c r="C1045" s="15" t="s">
        <v>742</v>
      </c>
      <c r="D1045" s="38"/>
      <c r="E1045" s="38"/>
      <c r="F1045" s="38"/>
      <c r="G1045" s="38"/>
    </row>
    <row r="1046" spans="1:8" x14ac:dyDescent="0.25">
      <c r="A1046" s="48"/>
      <c r="B1046" s="48"/>
      <c r="C1046" s="15" t="s">
        <v>80</v>
      </c>
      <c r="D1046" s="38">
        <v>0</v>
      </c>
      <c r="E1046" s="38">
        <v>0</v>
      </c>
      <c r="F1046" s="38" t="s">
        <v>706</v>
      </c>
      <c r="G1046" s="38">
        <v>0</v>
      </c>
      <c r="H1046" s="6"/>
    </row>
    <row r="1047" spans="1:8" ht="36" x14ac:dyDescent="0.25">
      <c r="A1047" s="48"/>
      <c r="B1047" s="48"/>
      <c r="C1047" s="15" t="s">
        <v>743</v>
      </c>
      <c r="D1047" s="38"/>
      <c r="E1047" s="38"/>
      <c r="F1047" s="38"/>
      <c r="G1047" s="38"/>
    </row>
    <row r="1048" spans="1:8" x14ac:dyDescent="0.25">
      <c r="A1048" s="48"/>
      <c r="B1048" s="48"/>
      <c r="C1048" s="15" t="s">
        <v>82</v>
      </c>
      <c r="D1048" s="38">
        <v>0</v>
      </c>
      <c r="E1048" s="38">
        <v>0</v>
      </c>
      <c r="F1048" s="38" t="s">
        <v>706</v>
      </c>
      <c r="G1048" s="38">
        <v>0</v>
      </c>
      <c r="H1048" s="6"/>
    </row>
    <row r="1049" spans="1:8" ht="36" x14ac:dyDescent="0.25">
      <c r="A1049" s="48"/>
      <c r="B1049" s="48"/>
      <c r="C1049" s="15" t="s">
        <v>744</v>
      </c>
      <c r="D1049" s="38"/>
      <c r="E1049" s="38"/>
      <c r="F1049" s="38"/>
      <c r="G1049" s="38"/>
    </row>
    <row r="1050" spans="1:8" x14ac:dyDescent="0.25">
      <c r="A1050" s="48"/>
      <c r="B1050" s="48"/>
      <c r="C1050" s="15" t="s">
        <v>84</v>
      </c>
      <c r="D1050" s="38">
        <v>0</v>
      </c>
      <c r="E1050" s="38">
        <v>0</v>
      </c>
      <c r="F1050" s="38" t="s">
        <v>706</v>
      </c>
      <c r="G1050" s="38">
        <v>0</v>
      </c>
      <c r="H1050" s="6"/>
    </row>
    <row r="1051" spans="1:8" ht="24" x14ac:dyDescent="0.25">
      <c r="A1051" s="48"/>
      <c r="B1051" s="48"/>
      <c r="C1051" s="15" t="s">
        <v>745</v>
      </c>
      <c r="D1051" s="38"/>
      <c r="E1051" s="38"/>
      <c r="F1051" s="38"/>
      <c r="G1051" s="38"/>
    </row>
    <row r="1052" spans="1:8" x14ac:dyDescent="0.25">
      <c r="A1052" s="48"/>
      <c r="B1052" s="48"/>
      <c r="C1052" s="17" t="s">
        <v>64</v>
      </c>
      <c r="D1052" s="12">
        <f>D950+D966+D988+D998+D1006+D1028</f>
        <v>80909.42</v>
      </c>
      <c r="E1052" s="12">
        <f>E950+E966+E988+E998+E1006+E1028</f>
        <v>73328.819999999992</v>
      </c>
      <c r="F1052" s="12" t="s">
        <v>1117</v>
      </c>
      <c r="G1052" s="12">
        <f>G950+G966+G988+G998+G1006+G1028</f>
        <v>73328.819999999992</v>
      </c>
      <c r="H1052" s="6"/>
    </row>
    <row r="1053" spans="1:8" x14ac:dyDescent="0.25">
      <c r="A1053" s="48">
        <v>6</v>
      </c>
      <c r="B1053" s="50" t="s">
        <v>746</v>
      </c>
      <c r="C1053" s="11" t="s">
        <v>9</v>
      </c>
      <c r="D1053" s="49">
        <f>D1055+D1057+D1059+D1061+D1063+D1067+D1065</f>
        <v>105641.58</v>
      </c>
      <c r="E1053" s="49">
        <f>E1055+E1057+E1059+E1061+E1063+E1067+E1065</f>
        <v>104989.09000000001</v>
      </c>
      <c r="F1053" s="49" t="s">
        <v>1064</v>
      </c>
      <c r="G1053" s="49">
        <f>G1055+G1057+G1059+G1061+G1063+G1067+G1065</f>
        <v>104989.09000000001</v>
      </c>
      <c r="H1053" s="7"/>
    </row>
    <row r="1054" spans="1:8" x14ac:dyDescent="0.25">
      <c r="A1054" s="48"/>
      <c r="B1054" s="50"/>
      <c r="C1054" s="11" t="s">
        <v>747</v>
      </c>
      <c r="D1054" s="49"/>
      <c r="E1054" s="49"/>
      <c r="F1054" s="49"/>
      <c r="G1054" s="49"/>
    </row>
    <row r="1055" spans="1:8" x14ac:dyDescent="0.25">
      <c r="A1055" s="48"/>
      <c r="B1055" s="50"/>
      <c r="C1055" s="15" t="s">
        <v>11</v>
      </c>
      <c r="D1055" s="38">
        <v>60497.7</v>
      </c>
      <c r="E1055" s="38">
        <v>60494.12</v>
      </c>
      <c r="F1055" s="38" t="s">
        <v>1034</v>
      </c>
      <c r="G1055" s="38">
        <v>60494.12</v>
      </c>
      <c r="H1055" s="7"/>
    </row>
    <row r="1056" spans="1:8" ht="36" x14ac:dyDescent="0.25">
      <c r="A1056" s="48"/>
      <c r="B1056" s="50"/>
      <c r="C1056" s="15" t="s">
        <v>748</v>
      </c>
      <c r="D1056" s="38"/>
      <c r="E1056" s="38"/>
      <c r="F1056" s="38"/>
      <c r="G1056" s="38"/>
    </row>
    <row r="1057" spans="1:8" ht="12" customHeight="1" x14ac:dyDescent="0.25">
      <c r="A1057" s="48"/>
      <c r="B1057" s="50"/>
      <c r="C1057" s="15" t="s">
        <v>26</v>
      </c>
      <c r="D1057" s="38">
        <v>3518.4</v>
      </c>
      <c r="E1057" s="38">
        <v>3518.4</v>
      </c>
      <c r="F1057" s="38" t="s">
        <v>1034</v>
      </c>
      <c r="G1057" s="38">
        <v>3518.4</v>
      </c>
      <c r="H1057" s="7"/>
    </row>
    <row r="1058" spans="1:8" ht="24" x14ac:dyDescent="0.25">
      <c r="A1058" s="48"/>
      <c r="B1058" s="50"/>
      <c r="C1058" s="15" t="s">
        <v>749</v>
      </c>
      <c r="D1058" s="38"/>
      <c r="E1058" s="38"/>
      <c r="F1058" s="38"/>
      <c r="G1058" s="38"/>
    </row>
    <row r="1059" spans="1:8" x14ac:dyDescent="0.25">
      <c r="A1059" s="48"/>
      <c r="B1059" s="50"/>
      <c r="C1059" s="15" t="s">
        <v>28</v>
      </c>
      <c r="D1059" s="38">
        <v>20741.599999999999</v>
      </c>
      <c r="E1059" s="38">
        <v>20741.52</v>
      </c>
      <c r="F1059" s="38" t="s">
        <v>1034</v>
      </c>
      <c r="G1059" s="38">
        <v>20741.52</v>
      </c>
      <c r="H1059" s="7"/>
    </row>
    <row r="1060" spans="1:8" ht="24" x14ac:dyDescent="0.25">
      <c r="A1060" s="48"/>
      <c r="B1060" s="50"/>
      <c r="C1060" s="15" t="s">
        <v>750</v>
      </c>
      <c r="D1060" s="38"/>
      <c r="E1060" s="38"/>
      <c r="F1060" s="38"/>
      <c r="G1060" s="38"/>
    </row>
    <row r="1061" spans="1:8" ht="12" customHeight="1" x14ac:dyDescent="0.25">
      <c r="A1061" s="48"/>
      <c r="B1061" s="50"/>
      <c r="C1061" s="15" t="s">
        <v>30</v>
      </c>
      <c r="D1061" s="38">
        <v>4751.03</v>
      </c>
      <c r="E1061" s="38">
        <v>4751.0200000000004</v>
      </c>
      <c r="F1061" s="38" t="s">
        <v>1034</v>
      </c>
      <c r="G1061" s="38">
        <v>4751.0200000000004</v>
      </c>
      <c r="H1061" s="7"/>
    </row>
    <row r="1062" spans="1:8" x14ac:dyDescent="0.25">
      <c r="A1062" s="48"/>
      <c r="B1062" s="50"/>
      <c r="C1062" s="15" t="s">
        <v>751</v>
      </c>
      <c r="D1062" s="38"/>
      <c r="E1062" s="38"/>
      <c r="F1062" s="38"/>
      <c r="G1062" s="38"/>
    </row>
    <row r="1063" spans="1:8" x14ac:dyDescent="0.25">
      <c r="A1063" s="48"/>
      <c r="B1063" s="50"/>
      <c r="C1063" s="15" t="s">
        <v>32</v>
      </c>
      <c r="D1063" s="38">
        <v>13624.61</v>
      </c>
      <c r="E1063" s="38">
        <v>12975.79</v>
      </c>
      <c r="F1063" s="38" t="s">
        <v>1118</v>
      </c>
      <c r="G1063" s="38">
        <v>12975.79</v>
      </c>
      <c r="H1063" s="7"/>
    </row>
    <row r="1064" spans="1:8" ht="24" x14ac:dyDescent="0.25">
      <c r="A1064" s="48"/>
      <c r="B1064" s="50"/>
      <c r="C1064" s="15" t="s">
        <v>752</v>
      </c>
      <c r="D1064" s="38"/>
      <c r="E1064" s="38"/>
      <c r="F1064" s="38"/>
      <c r="G1064" s="38"/>
    </row>
    <row r="1065" spans="1:8" x14ac:dyDescent="0.25">
      <c r="A1065" s="48"/>
      <c r="B1065" s="50"/>
      <c r="C1065" s="15" t="s">
        <v>34</v>
      </c>
      <c r="D1065" s="38">
        <v>1130</v>
      </c>
      <c r="E1065" s="38">
        <v>1130</v>
      </c>
      <c r="F1065" s="38" t="s">
        <v>1034</v>
      </c>
      <c r="G1065" s="38">
        <v>1130</v>
      </c>
      <c r="H1065" s="7"/>
    </row>
    <row r="1066" spans="1:8" x14ac:dyDescent="0.25">
      <c r="A1066" s="48"/>
      <c r="B1066" s="50"/>
      <c r="C1066" s="15" t="s">
        <v>753</v>
      </c>
      <c r="D1066" s="38"/>
      <c r="E1066" s="38"/>
      <c r="F1066" s="38"/>
      <c r="G1066" s="38"/>
    </row>
    <row r="1067" spans="1:8" x14ac:dyDescent="0.25">
      <c r="A1067" s="48"/>
      <c r="B1067" s="50"/>
      <c r="C1067" s="15" t="s">
        <v>76</v>
      </c>
      <c r="D1067" s="38">
        <v>1378.24</v>
      </c>
      <c r="E1067" s="38">
        <v>1378.24</v>
      </c>
      <c r="F1067" s="38" t="s">
        <v>1034</v>
      </c>
      <c r="G1067" s="38">
        <v>1378.24</v>
      </c>
      <c r="H1067" s="7"/>
    </row>
    <row r="1068" spans="1:8" ht="24" x14ac:dyDescent="0.25">
      <c r="A1068" s="48"/>
      <c r="B1068" s="50"/>
      <c r="C1068" s="15" t="s">
        <v>1119</v>
      </c>
      <c r="D1068" s="38"/>
      <c r="E1068" s="38"/>
      <c r="F1068" s="38"/>
      <c r="G1068" s="38"/>
    </row>
    <row r="1069" spans="1:8" x14ac:dyDescent="0.25">
      <c r="A1069" s="48"/>
      <c r="B1069" s="50"/>
      <c r="C1069" s="11" t="s">
        <v>23</v>
      </c>
      <c r="D1069" s="49">
        <f>D1071+D1073+D1075+D1077+D1079+D1081</f>
        <v>327540.68</v>
      </c>
      <c r="E1069" s="49">
        <f>E1071+E1073+E1075+E1077+E1079+E1081</f>
        <v>327539.41000000003</v>
      </c>
      <c r="F1069" s="49" t="s">
        <v>1121</v>
      </c>
      <c r="G1069" s="49">
        <f>G1071+G1073+G1075+G1077+G1079+G1081</f>
        <v>327539.41000000003</v>
      </c>
      <c r="H1069" s="7"/>
    </row>
    <row r="1070" spans="1:8" ht="24" x14ac:dyDescent="0.25">
      <c r="A1070" s="48"/>
      <c r="B1070" s="50"/>
      <c r="C1070" s="11" t="s">
        <v>754</v>
      </c>
      <c r="D1070" s="49"/>
      <c r="E1070" s="49"/>
      <c r="F1070" s="49"/>
      <c r="G1070" s="49"/>
    </row>
    <row r="1071" spans="1:8" x14ac:dyDescent="0.25">
      <c r="A1071" s="48"/>
      <c r="B1071" s="50"/>
      <c r="C1071" s="15" t="s">
        <v>11</v>
      </c>
      <c r="D1071" s="38">
        <v>1600</v>
      </c>
      <c r="E1071" s="38">
        <v>1598.77</v>
      </c>
      <c r="F1071" s="38" t="s">
        <v>1034</v>
      </c>
      <c r="G1071" s="38">
        <v>1598.77</v>
      </c>
      <c r="H1071" s="7"/>
    </row>
    <row r="1072" spans="1:8" ht="24" x14ac:dyDescent="0.25">
      <c r="A1072" s="48"/>
      <c r="B1072" s="50"/>
      <c r="C1072" s="15" t="s">
        <v>755</v>
      </c>
      <c r="D1072" s="38"/>
      <c r="E1072" s="38"/>
      <c r="F1072" s="38"/>
      <c r="G1072" s="38"/>
    </row>
    <row r="1073" spans="1:8" ht="12" customHeight="1" x14ac:dyDescent="0.25">
      <c r="A1073" s="48"/>
      <c r="B1073" s="50"/>
      <c r="C1073" s="15" t="s">
        <v>13</v>
      </c>
      <c r="D1073" s="38">
        <v>23659.65</v>
      </c>
      <c r="E1073" s="38">
        <v>23659.65</v>
      </c>
      <c r="F1073" s="38" t="s">
        <v>1034</v>
      </c>
      <c r="G1073" s="38">
        <v>23659.65</v>
      </c>
      <c r="H1073" s="7"/>
    </row>
    <row r="1074" spans="1:8" ht="36" x14ac:dyDescent="0.25">
      <c r="A1074" s="48"/>
      <c r="B1074" s="50"/>
      <c r="C1074" s="15" t="s">
        <v>756</v>
      </c>
      <c r="D1074" s="38"/>
      <c r="E1074" s="38"/>
      <c r="F1074" s="38"/>
      <c r="G1074" s="38"/>
    </row>
    <row r="1075" spans="1:8" ht="12" customHeight="1" x14ac:dyDescent="0.25">
      <c r="A1075" s="48"/>
      <c r="B1075" s="50"/>
      <c r="C1075" s="15" t="s">
        <v>21</v>
      </c>
      <c r="D1075" s="38">
        <v>161779.93</v>
      </c>
      <c r="E1075" s="38">
        <v>161779.93</v>
      </c>
      <c r="F1075" s="38" t="s">
        <v>1034</v>
      </c>
      <c r="G1075" s="38">
        <v>161779.93</v>
      </c>
      <c r="H1075" s="7"/>
    </row>
    <row r="1076" spans="1:8" ht="36" x14ac:dyDescent="0.25">
      <c r="A1076" s="48"/>
      <c r="B1076" s="50"/>
      <c r="C1076" s="15" t="s">
        <v>757</v>
      </c>
      <c r="D1076" s="38"/>
      <c r="E1076" s="38"/>
      <c r="F1076" s="38"/>
      <c r="G1076" s="38"/>
    </row>
    <row r="1077" spans="1:8" ht="12" customHeight="1" x14ac:dyDescent="0.25">
      <c r="A1077" s="48"/>
      <c r="B1077" s="50"/>
      <c r="C1077" s="15" t="s">
        <v>388</v>
      </c>
      <c r="D1077" s="38">
        <v>500</v>
      </c>
      <c r="E1077" s="38">
        <v>500</v>
      </c>
      <c r="F1077" s="38" t="s">
        <v>1034</v>
      </c>
      <c r="G1077" s="38">
        <v>500</v>
      </c>
      <c r="H1077" s="7"/>
    </row>
    <row r="1078" spans="1:8" ht="24" x14ac:dyDescent="0.25">
      <c r="A1078" s="48"/>
      <c r="B1078" s="50"/>
      <c r="C1078" s="15" t="s">
        <v>758</v>
      </c>
      <c r="D1078" s="38"/>
      <c r="E1078" s="38"/>
      <c r="F1078" s="38"/>
      <c r="G1078" s="38"/>
    </row>
    <row r="1079" spans="1:8" x14ac:dyDescent="0.25">
      <c r="A1079" s="48"/>
      <c r="B1079" s="50"/>
      <c r="C1079" s="15" t="s">
        <v>390</v>
      </c>
      <c r="D1079" s="38">
        <v>50001.1</v>
      </c>
      <c r="E1079" s="38">
        <v>50001.06</v>
      </c>
      <c r="F1079" s="38" t="s">
        <v>1034</v>
      </c>
      <c r="G1079" s="38">
        <v>50001.06</v>
      </c>
      <c r="H1079" s="7"/>
    </row>
    <row r="1080" spans="1:8" ht="24" x14ac:dyDescent="0.25">
      <c r="A1080" s="48"/>
      <c r="B1080" s="50"/>
      <c r="C1080" s="15" t="s">
        <v>759</v>
      </c>
      <c r="D1080" s="38"/>
      <c r="E1080" s="38"/>
      <c r="F1080" s="38"/>
      <c r="G1080" s="38"/>
    </row>
    <row r="1081" spans="1:8" x14ac:dyDescent="0.25">
      <c r="A1081" s="48"/>
      <c r="B1081" s="50"/>
      <c r="C1081" s="15" t="s">
        <v>160</v>
      </c>
      <c r="D1081" s="38">
        <v>90000</v>
      </c>
      <c r="E1081" s="38">
        <v>90000</v>
      </c>
      <c r="F1081" s="38" t="s">
        <v>1034</v>
      </c>
      <c r="G1081" s="38">
        <v>90000</v>
      </c>
      <c r="H1081" s="7"/>
    </row>
    <row r="1082" spans="1:8" x14ac:dyDescent="0.25">
      <c r="A1082" s="48"/>
      <c r="B1082" s="50"/>
      <c r="C1082" s="15" t="s">
        <v>760</v>
      </c>
      <c r="D1082" s="38"/>
      <c r="E1082" s="38"/>
      <c r="F1082" s="38"/>
      <c r="G1082" s="38"/>
    </row>
    <row r="1083" spans="1:8" x14ac:dyDescent="0.25">
      <c r="A1083" s="48"/>
      <c r="B1083" s="50"/>
      <c r="C1083" s="26" t="s">
        <v>64</v>
      </c>
      <c r="D1083" s="12">
        <f>D1053+D1069</f>
        <v>433182.26</v>
      </c>
      <c r="E1083" s="12">
        <f>E1053+E1069</f>
        <v>432528.50000000006</v>
      </c>
      <c r="F1083" s="12" t="s">
        <v>1157</v>
      </c>
      <c r="G1083" s="12">
        <f>G1053+G1069</f>
        <v>432528.50000000006</v>
      </c>
      <c r="H1083" s="7"/>
    </row>
    <row r="1084" spans="1:8" x14ac:dyDescent="0.25">
      <c r="A1084" s="48">
        <v>7</v>
      </c>
      <c r="B1084" s="48" t="s">
        <v>761</v>
      </c>
      <c r="C1084" s="22" t="s">
        <v>9</v>
      </c>
      <c r="D1084" s="51">
        <f>D1086+D1088+D1090+D1092</f>
        <v>3971.32</v>
      </c>
      <c r="E1084" s="51">
        <f>E1086+E1088+E1090+E1092</f>
        <v>3971.32</v>
      </c>
      <c r="F1084" s="51" t="s">
        <v>67</v>
      </c>
      <c r="G1084" s="51">
        <f>G1086+G1088+G1090+G1092</f>
        <v>3971.32</v>
      </c>
      <c r="H1084" s="6"/>
    </row>
    <row r="1085" spans="1:8" x14ac:dyDescent="0.25">
      <c r="A1085" s="48"/>
      <c r="B1085" s="48"/>
      <c r="C1085" s="22" t="s">
        <v>762</v>
      </c>
      <c r="D1085" s="51"/>
      <c r="E1085" s="51"/>
      <c r="F1085" s="51"/>
      <c r="G1085" s="51"/>
    </row>
    <row r="1086" spans="1:8" x14ac:dyDescent="0.25">
      <c r="A1086" s="48"/>
      <c r="B1086" s="48"/>
      <c r="C1086" s="20" t="s">
        <v>11</v>
      </c>
      <c r="D1086" s="37">
        <v>223.4</v>
      </c>
      <c r="E1086" s="37">
        <v>223.4</v>
      </c>
      <c r="F1086" s="37" t="s">
        <v>67</v>
      </c>
      <c r="G1086" s="37">
        <v>223.4</v>
      </c>
      <c r="H1086" s="6"/>
    </row>
    <row r="1087" spans="1:8" x14ac:dyDescent="0.25">
      <c r="A1087" s="48"/>
      <c r="B1087" s="48"/>
      <c r="C1087" s="19" t="s">
        <v>763</v>
      </c>
      <c r="D1087" s="37"/>
      <c r="E1087" s="37"/>
      <c r="F1087" s="37"/>
      <c r="G1087" s="37"/>
    </row>
    <row r="1088" spans="1:8" x14ac:dyDescent="0.25">
      <c r="A1088" s="48"/>
      <c r="B1088" s="48"/>
      <c r="C1088" s="20" t="s">
        <v>26</v>
      </c>
      <c r="D1088" s="37">
        <v>3283.51</v>
      </c>
      <c r="E1088" s="37">
        <v>3283.51</v>
      </c>
      <c r="F1088" s="37" t="s">
        <v>67</v>
      </c>
      <c r="G1088" s="37">
        <v>3283.51</v>
      </c>
      <c r="H1088" s="6"/>
    </row>
    <row r="1089" spans="1:8" x14ac:dyDescent="0.25">
      <c r="A1089" s="48"/>
      <c r="B1089" s="48"/>
      <c r="C1089" s="19" t="s">
        <v>764</v>
      </c>
      <c r="D1089" s="37"/>
      <c r="E1089" s="37"/>
      <c r="F1089" s="37"/>
      <c r="G1089" s="37"/>
    </row>
    <row r="1090" spans="1:8" x14ac:dyDescent="0.25">
      <c r="A1090" s="48"/>
      <c r="B1090" s="48"/>
      <c r="C1090" s="20" t="s">
        <v>28</v>
      </c>
      <c r="D1090" s="37">
        <v>0</v>
      </c>
      <c r="E1090" s="37">
        <v>0</v>
      </c>
      <c r="F1090" s="42" t="s">
        <v>194</v>
      </c>
      <c r="G1090" s="37">
        <v>0</v>
      </c>
      <c r="H1090" s="6"/>
    </row>
    <row r="1091" spans="1:8" x14ac:dyDescent="0.25">
      <c r="A1091" s="48"/>
      <c r="B1091" s="48"/>
      <c r="C1091" s="19" t="s">
        <v>765</v>
      </c>
      <c r="D1091" s="37"/>
      <c r="E1091" s="37"/>
      <c r="F1091" s="43"/>
      <c r="G1091" s="37"/>
    </row>
    <row r="1092" spans="1:8" x14ac:dyDescent="0.25">
      <c r="A1092" s="48"/>
      <c r="B1092" s="48"/>
      <c r="C1092" s="20" t="s">
        <v>30</v>
      </c>
      <c r="D1092" s="37">
        <v>464.41</v>
      </c>
      <c r="E1092" s="37">
        <v>464.41</v>
      </c>
      <c r="F1092" s="37" t="s">
        <v>67</v>
      </c>
      <c r="G1092" s="37">
        <v>464.41</v>
      </c>
      <c r="H1092" s="6"/>
    </row>
    <row r="1093" spans="1:8" x14ac:dyDescent="0.25">
      <c r="A1093" s="48"/>
      <c r="B1093" s="48"/>
      <c r="C1093" s="19" t="s">
        <v>766</v>
      </c>
      <c r="D1093" s="37"/>
      <c r="E1093" s="37"/>
      <c r="F1093" s="37"/>
      <c r="G1093" s="37"/>
    </row>
    <row r="1094" spans="1:8" x14ac:dyDescent="0.25">
      <c r="A1094" s="48"/>
      <c r="B1094" s="48"/>
      <c r="C1094" s="22" t="s">
        <v>23</v>
      </c>
      <c r="D1094" s="51">
        <f>D1096+D1098+D1100+D1102</f>
        <v>82729.009999999995</v>
      </c>
      <c r="E1094" s="51">
        <f>E1096+E1098+E1100+E1102</f>
        <v>79164.25</v>
      </c>
      <c r="F1094" s="51" t="s">
        <v>1123</v>
      </c>
      <c r="G1094" s="51">
        <f>G1096+G1098+G1100+G1102</f>
        <v>79164.25</v>
      </c>
      <c r="H1094" s="6"/>
    </row>
    <row r="1095" spans="1:8" ht="24" x14ac:dyDescent="0.25">
      <c r="A1095" s="48"/>
      <c r="B1095" s="48"/>
      <c r="C1095" s="22" t="s">
        <v>767</v>
      </c>
      <c r="D1095" s="51"/>
      <c r="E1095" s="51"/>
      <c r="F1095" s="51"/>
      <c r="G1095" s="51"/>
    </row>
    <row r="1096" spans="1:8" x14ac:dyDescent="0.25">
      <c r="A1096" s="48"/>
      <c r="B1096" s="48"/>
      <c r="C1096" s="20" t="s">
        <v>11</v>
      </c>
      <c r="D1096" s="37">
        <v>5670</v>
      </c>
      <c r="E1096" s="37">
        <v>5670</v>
      </c>
      <c r="F1096" s="37" t="s">
        <v>67</v>
      </c>
      <c r="G1096" s="37">
        <v>5670</v>
      </c>
      <c r="H1096" s="6"/>
    </row>
    <row r="1097" spans="1:8" x14ac:dyDescent="0.25">
      <c r="A1097" s="48"/>
      <c r="B1097" s="48"/>
      <c r="C1097" s="19" t="s">
        <v>768</v>
      </c>
      <c r="D1097" s="37"/>
      <c r="E1097" s="37"/>
      <c r="F1097" s="37"/>
      <c r="G1097" s="37"/>
    </row>
    <row r="1098" spans="1:8" x14ac:dyDescent="0.25">
      <c r="A1098" s="48"/>
      <c r="B1098" s="48"/>
      <c r="C1098" s="20" t="s">
        <v>26</v>
      </c>
      <c r="D1098" s="37">
        <v>5229.6000000000004</v>
      </c>
      <c r="E1098" s="37">
        <v>5228.3900000000003</v>
      </c>
      <c r="F1098" s="37" t="s">
        <v>67</v>
      </c>
      <c r="G1098" s="37">
        <v>5228.3900000000003</v>
      </c>
      <c r="H1098" s="6"/>
    </row>
    <row r="1099" spans="1:8" x14ac:dyDescent="0.25">
      <c r="A1099" s="48"/>
      <c r="B1099" s="48"/>
      <c r="C1099" s="19" t="s">
        <v>769</v>
      </c>
      <c r="D1099" s="37"/>
      <c r="E1099" s="37"/>
      <c r="F1099" s="37"/>
      <c r="G1099" s="37"/>
    </row>
    <row r="1100" spans="1:8" x14ac:dyDescent="0.25">
      <c r="A1100" s="48"/>
      <c r="B1100" s="48"/>
      <c r="C1100" s="20" t="s">
        <v>28</v>
      </c>
      <c r="D1100" s="37">
        <v>44979.74</v>
      </c>
      <c r="E1100" s="37">
        <v>44979.74</v>
      </c>
      <c r="F1100" s="37" t="s">
        <v>67</v>
      </c>
      <c r="G1100" s="37">
        <v>44979.74</v>
      </c>
      <c r="H1100" s="6"/>
    </row>
    <row r="1101" spans="1:8" ht="36" x14ac:dyDescent="0.25">
      <c r="A1101" s="48"/>
      <c r="B1101" s="48"/>
      <c r="C1101" s="19" t="s">
        <v>770</v>
      </c>
      <c r="D1101" s="37"/>
      <c r="E1101" s="37"/>
      <c r="F1101" s="37"/>
      <c r="G1101" s="37"/>
    </row>
    <row r="1102" spans="1:8" x14ac:dyDescent="0.25">
      <c r="A1102" s="48"/>
      <c r="B1102" s="48"/>
      <c r="C1102" s="20" t="s">
        <v>30</v>
      </c>
      <c r="D1102" s="37">
        <v>26849.67</v>
      </c>
      <c r="E1102" s="37">
        <v>23286.12</v>
      </c>
      <c r="F1102" s="37" t="s">
        <v>1122</v>
      </c>
      <c r="G1102" s="37">
        <v>23286.12</v>
      </c>
      <c r="H1102" s="6"/>
    </row>
    <row r="1103" spans="1:8" ht="36" x14ac:dyDescent="0.25">
      <c r="A1103" s="48"/>
      <c r="B1103" s="48"/>
      <c r="C1103" s="19" t="s">
        <v>771</v>
      </c>
      <c r="D1103" s="37"/>
      <c r="E1103" s="37"/>
      <c r="F1103" s="37"/>
      <c r="G1103" s="37"/>
    </row>
    <row r="1104" spans="1:8" x14ac:dyDescent="0.25">
      <c r="A1104" s="48"/>
      <c r="B1104" s="48"/>
      <c r="C1104" s="22" t="s">
        <v>42</v>
      </c>
      <c r="D1104" s="51">
        <f>D1106+D1108+D1110+D1112+D1114+D1116+D1118</f>
        <v>48384.94</v>
      </c>
      <c r="E1104" s="51">
        <f>E1106+E1108+E1110+E1112+E1114+E1116+E1118</f>
        <v>48358.42</v>
      </c>
      <c r="F1104" s="51" t="s">
        <v>1158</v>
      </c>
      <c r="G1104" s="51">
        <f>G1106+G1108+G1110+G1112+G1114+G1116+G1118</f>
        <v>48358.42</v>
      </c>
      <c r="H1104" s="6"/>
    </row>
    <row r="1105" spans="1:8" x14ac:dyDescent="0.25">
      <c r="A1105" s="48"/>
      <c r="B1105" s="48"/>
      <c r="C1105" s="22" t="s">
        <v>772</v>
      </c>
      <c r="D1105" s="51"/>
      <c r="E1105" s="51"/>
      <c r="F1105" s="51"/>
      <c r="G1105" s="51"/>
    </row>
    <row r="1106" spans="1:8" x14ac:dyDescent="0.25">
      <c r="A1106" s="48"/>
      <c r="B1106" s="48"/>
      <c r="C1106" s="20" t="s">
        <v>11</v>
      </c>
      <c r="D1106" s="37">
        <v>30694.3</v>
      </c>
      <c r="E1106" s="37">
        <v>30693.67</v>
      </c>
      <c r="F1106" s="37" t="s">
        <v>427</v>
      </c>
      <c r="G1106" s="37">
        <v>30693.67</v>
      </c>
      <c r="H1106" s="6"/>
    </row>
    <row r="1107" spans="1:8" ht="24" x14ac:dyDescent="0.25">
      <c r="A1107" s="48"/>
      <c r="B1107" s="48"/>
      <c r="C1107" s="19" t="s">
        <v>773</v>
      </c>
      <c r="D1107" s="37"/>
      <c r="E1107" s="37"/>
      <c r="F1107" s="37"/>
      <c r="G1107" s="37"/>
    </row>
    <row r="1108" spans="1:8" x14ac:dyDescent="0.25">
      <c r="A1108" s="48"/>
      <c r="B1108" s="48"/>
      <c r="C1108" s="20" t="s">
        <v>26</v>
      </c>
      <c r="D1108" s="37">
        <v>13383</v>
      </c>
      <c r="E1108" s="37">
        <v>13357.12</v>
      </c>
      <c r="F1108" s="37" t="s">
        <v>1040</v>
      </c>
      <c r="G1108" s="37">
        <v>13357.12</v>
      </c>
      <c r="H1108" s="6"/>
    </row>
    <row r="1109" spans="1:8" ht="48" x14ac:dyDescent="0.25">
      <c r="A1109" s="48"/>
      <c r="B1109" s="48"/>
      <c r="C1109" s="19" t="s">
        <v>774</v>
      </c>
      <c r="D1109" s="37"/>
      <c r="E1109" s="37"/>
      <c r="F1109" s="37"/>
      <c r="G1109" s="37"/>
    </row>
    <row r="1110" spans="1:8" ht="12" customHeight="1" x14ac:dyDescent="0.25">
      <c r="A1110" s="48"/>
      <c r="B1110" s="48"/>
      <c r="C1110" s="20" t="s">
        <v>28</v>
      </c>
      <c r="D1110" s="37">
        <v>317.02999999999997</v>
      </c>
      <c r="E1110" s="37">
        <v>317.02999999999997</v>
      </c>
      <c r="F1110" s="37" t="s">
        <v>67</v>
      </c>
      <c r="G1110" s="37">
        <v>317.02999999999997</v>
      </c>
      <c r="H1110" s="6"/>
    </row>
    <row r="1111" spans="1:8" ht="84" x14ac:dyDescent="0.25">
      <c r="A1111" s="48"/>
      <c r="B1111" s="48"/>
      <c r="C1111" s="19" t="s">
        <v>775</v>
      </c>
      <c r="D1111" s="37"/>
      <c r="E1111" s="37"/>
      <c r="F1111" s="37"/>
      <c r="G1111" s="37"/>
    </row>
    <row r="1112" spans="1:8" x14ac:dyDescent="0.25">
      <c r="A1112" s="48"/>
      <c r="B1112" s="48"/>
      <c r="C1112" s="20" t="s">
        <v>13</v>
      </c>
      <c r="D1112" s="37">
        <v>3046.6</v>
      </c>
      <c r="E1112" s="37">
        <v>3046.6</v>
      </c>
      <c r="F1112" s="37" t="s">
        <v>67</v>
      </c>
      <c r="G1112" s="37">
        <v>3046.6</v>
      </c>
      <c r="H1112" s="6"/>
    </row>
    <row r="1113" spans="1:8" ht="48" x14ac:dyDescent="0.25">
      <c r="A1113" s="48"/>
      <c r="B1113" s="48"/>
      <c r="C1113" s="19" t="s">
        <v>776</v>
      </c>
      <c r="D1113" s="37"/>
      <c r="E1113" s="37"/>
      <c r="F1113" s="37"/>
      <c r="G1113" s="37"/>
    </row>
    <row r="1114" spans="1:8" x14ac:dyDescent="0.25">
      <c r="A1114" s="48"/>
      <c r="B1114" s="48"/>
      <c r="C1114" s="20" t="s">
        <v>15</v>
      </c>
      <c r="D1114" s="37">
        <v>944.01</v>
      </c>
      <c r="E1114" s="37">
        <v>944</v>
      </c>
      <c r="F1114" s="37" t="s">
        <v>67</v>
      </c>
      <c r="G1114" s="37">
        <v>944</v>
      </c>
      <c r="H1114" s="6"/>
    </row>
    <row r="1115" spans="1:8" x14ac:dyDescent="0.25">
      <c r="A1115" s="48"/>
      <c r="B1115" s="48"/>
      <c r="C1115" s="19" t="s">
        <v>777</v>
      </c>
      <c r="D1115" s="37"/>
      <c r="E1115" s="37"/>
      <c r="F1115" s="37"/>
      <c r="G1115" s="37"/>
    </row>
    <row r="1116" spans="1:8" x14ac:dyDescent="0.25">
      <c r="A1116" s="48"/>
      <c r="B1116" s="48"/>
      <c r="C1116" s="20" t="s">
        <v>21</v>
      </c>
      <c r="D1116" s="37">
        <v>0</v>
      </c>
      <c r="E1116" s="37">
        <v>0</v>
      </c>
      <c r="F1116" s="37" t="s">
        <v>194</v>
      </c>
      <c r="G1116" s="37">
        <v>0</v>
      </c>
      <c r="H1116" s="6"/>
    </row>
    <row r="1117" spans="1:8" x14ac:dyDescent="0.25">
      <c r="A1117" s="48"/>
      <c r="B1117" s="48"/>
      <c r="C1117" s="19" t="s">
        <v>778</v>
      </c>
      <c r="D1117" s="37"/>
      <c r="E1117" s="37"/>
      <c r="F1117" s="37"/>
      <c r="G1117" s="37"/>
    </row>
    <row r="1118" spans="1:8" x14ac:dyDescent="0.25">
      <c r="A1118" s="48"/>
      <c r="B1118" s="48"/>
      <c r="C1118" s="20" t="s">
        <v>388</v>
      </c>
      <c r="D1118" s="37">
        <v>0</v>
      </c>
      <c r="E1118" s="37">
        <v>0</v>
      </c>
      <c r="F1118" s="37" t="s">
        <v>194</v>
      </c>
      <c r="G1118" s="37">
        <v>0</v>
      </c>
      <c r="H1118" s="6"/>
    </row>
    <row r="1119" spans="1:8" ht="24" x14ac:dyDescent="0.25">
      <c r="A1119" s="48"/>
      <c r="B1119" s="48"/>
      <c r="C1119" s="19" t="s">
        <v>779</v>
      </c>
      <c r="D1119" s="37"/>
      <c r="E1119" s="37"/>
      <c r="F1119" s="37"/>
      <c r="G1119" s="37"/>
    </row>
    <row r="1120" spans="1:8" x14ac:dyDescent="0.25">
      <c r="A1120" s="48"/>
      <c r="B1120" s="48"/>
      <c r="C1120" s="22" t="s">
        <v>56</v>
      </c>
      <c r="D1120" s="51">
        <f>D1122</f>
        <v>0</v>
      </c>
      <c r="E1120" s="51">
        <f>E1122</f>
        <v>0</v>
      </c>
      <c r="F1120" s="51" t="s">
        <v>194</v>
      </c>
      <c r="G1120" s="51">
        <f>G1122</f>
        <v>0</v>
      </c>
      <c r="H1120" s="6"/>
    </row>
    <row r="1121" spans="1:8" x14ac:dyDescent="0.25">
      <c r="A1121" s="48"/>
      <c r="B1121" s="48"/>
      <c r="C1121" s="22" t="s">
        <v>780</v>
      </c>
      <c r="D1121" s="51"/>
      <c r="E1121" s="51"/>
      <c r="F1121" s="51"/>
      <c r="G1121" s="51"/>
    </row>
    <row r="1122" spans="1:8" x14ac:dyDescent="0.25">
      <c r="A1122" s="48"/>
      <c r="B1122" s="48"/>
      <c r="C1122" s="19" t="s">
        <v>11</v>
      </c>
      <c r="D1122" s="37">
        <v>0</v>
      </c>
      <c r="E1122" s="37">
        <v>0</v>
      </c>
      <c r="F1122" s="37" t="s">
        <v>194</v>
      </c>
      <c r="G1122" s="37">
        <v>0</v>
      </c>
      <c r="H1122" s="6"/>
    </row>
    <row r="1123" spans="1:8" ht="36" x14ac:dyDescent="0.25">
      <c r="A1123" s="48"/>
      <c r="B1123" s="48"/>
      <c r="C1123" s="19" t="s">
        <v>781</v>
      </c>
      <c r="D1123" s="37"/>
      <c r="E1123" s="37"/>
      <c r="F1123" s="37"/>
      <c r="G1123" s="37"/>
    </row>
    <row r="1124" spans="1:8" x14ac:dyDescent="0.25">
      <c r="A1124" s="48"/>
      <c r="B1124" s="48"/>
      <c r="C1124" s="24" t="s">
        <v>64</v>
      </c>
      <c r="D1124" s="25">
        <f>D1084+D1094+D1104+D1120</f>
        <v>135085.27000000002</v>
      </c>
      <c r="E1124" s="25">
        <f>E1084+E1094+E1104+E1120</f>
        <v>131493.99</v>
      </c>
      <c r="F1124" s="25" t="s">
        <v>1159</v>
      </c>
      <c r="G1124" s="25">
        <f>G1084+G1094+G1104+G1120</f>
        <v>131493.99</v>
      </c>
      <c r="H1124" s="6"/>
    </row>
    <row r="1125" spans="1:8" x14ac:dyDescent="0.25">
      <c r="A1125" s="48">
        <v>8</v>
      </c>
      <c r="B1125" s="56" t="s">
        <v>782</v>
      </c>
      <c r="C1125" s="11" t="s">
        <v>9</v>
      </c>
      <c r="D1125" s="54">
        <f>D1127</f>
        <v>0</v>
      </c>
      <c r="E1125" s="54">
        <f>E1127</f>
        <v>0</v>
      </c>
      <c r="F1125" s="54" t="s">
        <v>70</v>
      </c>
      <c r="G1125" s="54">
        <f>G1127</f>
        <v>0</v>
      </c>
    </row>
    <row r="1126" spans="1:8" x14ac:dyDescent="0.25">
      <c r="A1126" s="48"/>
      <c r="B1126" s="56"/>
      <c r="C1126" s="11" t="s">
        <v>783</v>
      </c>
      <c r="D1126" s="55"/>
      <c r="E1126" s="55"/>
      <c r="F1126" s="55"/>
      <c r="G1126" s="55"/>
    </row>
    <row r="1127" spans="1:8" ht="12" customHeight="1" x14ac:dyDescent="0.25">
      <c r="A1127" s="48"/>
      <c r="B1127" s="56"/>
      <c r="C1127" s="14" t="s">
        <v>11</v>
      </c>
      <c r="D1127" s="39">
        <f>D1129+D1131+D1133+D1135</f>
        <v>0</v>
      </c>
      <c r="E1127" s="39">
        <f>E1129+E1131+E1133+E1135</f>
        <v>0</v>
      </c>
      <c r="F1127" s="39" t="s">
        <v>194</v>
      </c>
      <c r="G1127" s="39">
        <f>G1129+G1131+G1133+G1135</f>
        <v>0</v>
      </c>
    </row>
    <row r="1128" spans="1:8" ht="48" x14ac:dyDescent="0.25">
      <c r="A1128" s="48"/>
      <c r="B1128" s="56"/>
      <c r="C1128" s="15" t="s">
        <v>784</v>
      </c>
      <c r="D1128" s="40"/>
      <c r="E1128" s="40"/>
      <c r="F1128" s="40"/>
      <c r="G1128" s="40"/>
    </row>
    <row r="1129" spans="1:8" x14ac:dyDescent="0.25">
      <c r="A1129" s="48"/>
      <c r="B1129" s="56"/>
      <c r="C1129" s="16" t="s">
        <v>181</v>
      </c>
      <c r="D1129" s="39">
        <v>0</v>
      </c>
      <c r="E1129" s="39">
        <v>0</v>
      </c>
      <c r="F1129" s="39" t="s">
        <v>194</v>
      </c>
      <c r="G1129" s="39">
        <v>0</v>
      </c>
    </row>
    <row r="1130" spans="1:8" ht="48" x14ac:dyDescent="0.25">
      <c r="A1130" s="48"/>
      <c r="B1130" s="56"/>
      <c r="C1130" s="15" t="s">
        <v>785</v>
      </c>
      <c r="D1130" s="40"/>
      <c r="E1130" s="40"/>
      <c r="F1130" s="40"/>
      <c r="G1130" s="40"/>
    </row>
    <row r="1131" spans="1:8" x14ac:dyDescent="0.25">
      <c r="A1131" s="48"/>
      <c r="B1131" s="56"/>
      <c r="C1131" s="16" t="s">
        <v>183</v>
      </c>
      <c r="D1131" s="39">
        <v>0</v>
      </c>
      <c r="E1131" s="39">
        <v>0</v>
      </c>
      <c r="F1131" s="39" t="s">
        <v>194</v>
      </c>
      <c r="G1131" s="39">
        <v>0</v>
      </c>
    </row>
    <row r="1132" spans="1:8" ht="36" x14ac:dyDescent="0.25">
      <c r="A1132" s="48"/>
      <c r="B1132" s="56"/>
      <c r="C1132" s="15" t="s">
        <v>786</v>
      </c>
      <c r="D1132" s="40"/>
      <c r="E1132" s="40"/>
      <c r="F1132" s="40"/>
      <c r="G1132" s="40"/>
    </row>
    <row r="1133" spans="1:8" x14ac:dyDescent="0.25">
      <c r="A1133" s="48"/>
      <c r="B1133" s="56"/>
      <c r="C1133" s="16" t="s">
        <v>198</v>
      </c>
      <c r="D1133" s="39">
        <v>0</v>
      </c>
      <c r="E1133" s="39">
        <v>0</v>
      </c>
      <c r="F1133" s="39" t="s">
        <v>194</v>
      </c>
      <c r="G1133" s="39">
        <v>0</v>
      </c>
    </row>
    <row r="1134" spans="1:8" ht="36" x14ac:dyDescent="0.25">
      <c r="A1134" s="48"/>
      <c r="B1134" s="56"/>
      <c r="C1134" s="15" t="s">
        <v>787</v>
      </c>
      <c r="D1134" s="40"/>
      <c r="E1134" s="40"/>
      <c r="F1134" s="40"/>
      <c r="G1134" s="40"/>
    </row>
    <row r="1135" spans="1:8" x14ac:dyDescent="0.25">
      <c r="A1135" s="48"/>
      <c r="B1135" s="56"/>
      <c r="C1135" s="16" t="s">
        <v>200</v>
      </c>
      <c r="D1135" s="39">
        <v>0</v>
      </c>
      <c r="E1135" s="39">
        <v>0</v>
      </c>
      <c r="F1135" s="39" t="s">
        <v>194</v>
      </c>
      <c r="G1135" s="39">
        <v>0</v>
      </c>
    </row>
    <row r="1136" spans="1:8" ht="36" x14ac:dyDescent="0.25">
      <c r="A1136" s="48"/>
      <c r="B1136" s="56"/>
      <c r="C1136" s="15" t="s">
        <v>788</v>
      </c>
      <c r="D1136" s="40"/>
      <c r="E1136" s="40"/>
      <c r="F1136" s="40"/>
      <c r="G1136" s="40"/>
    </row>
    <row r="1137" spans="1:7" x14ac:dyDescent="0.25">
      <c r="A1137" s="48"/>
      <c r="B1137" s="56"/>
      <c r="C1137" s="11" t="s">
        <v>23</v>
      </c>
      <c r="D1137" s="54">
        <f>D1139+D1145</f>
        <v>46484.1</v>
      </c>
      <c r="E1137" s="54">
        <f>E1139+E1145</f>
        <v>42655.5</v>
      </c>
      <c r="F1137" s="54" t="s">
        <v>1125</v>
      </c>
      <c r="G1137" s="54">
        <f>G1139+G1145</f>
        <v>42655.5</v>
      </c>
    </row>
    <row r="1138" spans="1:7" ht="36" x14ac:dyDescent="0.25">
      <c r="A1138" s="48"/>
      <c r="B1138" s="56"/>
      <c r="C1138" s="11" t="s">
        <v>789</v>
      </c>
      <c r="D1138" s="55"/>
      <c r="E1138" s="55"/>
      <c r="F1138" s="55"/>
      <c r="G1138" s="55"/>
    </row>
    <row r="1139" spans="1:7" x14ac:dyDescent="0.25">
      <c r="A1139" s="48"/>
      <c r="B1139" s="56"/>
      <c r="C1139" s="14" t="s">
        <v>11</v>
      </c>
      <c r="D1139" s="39">
        <f>D1141+D1143</f>
        <v>46101.9</v>
      </c>
      <c r="E1139" s="39">
        <f>E1141+E1143</f>
        <v>42273.3</v>
      </c>
      <c r="F1139" s="39" t="s">
        <v>1125</v>
      </c>
      <c r="G1139" s="39">
        <f>G1141+G1143</f>
        <v>42273.3</v>
      </c>
    </row>
    <row r="1140" spans="1:7" ht="36" x14ac:dyDescent="0.25">
      <c r="A1140" s="48"/>
      <c r="B1140" s="56"/>
      <c r="C1140" s="15" t="s">
        <v>790</v>
      </c>
      <c r="D1140" s="40"/>
      <c r="E1140" s="40"/>
      <c r="F1140" s="40"/>
      <c r="G1140" s="40"/>
    </row>
    <row r="1141" spans="1:7" x14ac:dyDescent="0.25">
      <c r="A1141" s="48"/>
      <c r="B1141" s="56"/>
      <c r="C1141" s="16" t="s">
        <v>181</v>
      </c>
      <c r="D1141" s="39">
        <v>46101.9</v>
      </c>
      <c r="E1141" s="39">
        <v>42273.3</v>
      </c>
      <c r="F1141" s="39" t="s">
        <v>1124</v>
      </c>
      <c r="G1141" s="39">
        <v>42273.3</v>
      </c>
    </row>
    <row r="1142" spans="1:7" ht="72" x14ac:dyDescent="0.25">
      <c r="A1142" s="48"/>
      <c r="B1142" s="56"/>
      <c r="C1142" s="15" t="s">
        <v>791</v>
      </c>
      <c r="D1142" s="40"/>
      <c r="E1142" s="40"/>
      <c r="F1142" s="40"/>
      <c r="G1142" s="40"/>
    </row>
    <row r="1143" spans="1:7" x14ac:dyDescent="0.25">
      <c r="A1143" s="48"/>
      <c r="B1143" s="56"/>
      <c r="C1143" s="16" t="s">
        <v>183</v>
      </c>
      <c r="D1143" s="39">
        <v>0</v>
      </c>
      <c r="E1143" s="39">
        <v>0</v>
      </c>
      <c r="F1143" s="39" t="s">
        <v>194</v>
      </c>
      <c r="G1143" s="39">
        <v>0</v>
      </c>
    </row>
    <row r="1144" spans="1:7" ht="48" x14ac:dyDescent="0.25">
      <c r="A1144" s="48"/>
      <c r="B1144" s="56"/>
      <c r="C1144" s="15" t="s">
        <v>792</v>
      </c>
      <c r="D1144" s="40"/>
      <c r="E1144" s="40"/>
      <c r="F1144" s="40"/>
      <c r="G1144" s="40"/>
    </row>
    <row r="1145" spans="1:7" x14ac:dyDescent="0.25">
      <c r="A1145" s="48"/>
      <c r="B1145" s="56"/>
      <c r="C1145" s="14" t="s">
        <v>13</v>
      </c>
      <c r="D1145" s="39">
        <v>382.2</v>
      </c>
      <c r="E1145" s="39">
        <v>382.2</v>
      </c>
      <c r="F1145" s="39" t="s">
        <v>67</v>
      </c>
      <c r="G1145" s="39">
        <v>382.2</v>
      </c>
    </row>
    <row r="1146" spans="1:7" ht="72" x14ac:dyDescent="0.25">
      <c r="A1146" s="48"/>
      <c r="B1146" s="56"/>
      <c r="C1146" s="15" t="s">
        <v>793</v>
      </c>
      <c r="D1146" s="40"/>
      <c r="E1146" s="40"/>
      <c r="F1146" s="40"/>
      <c r="G1146" s="40"/>
    </row>
    <row r="1147" spans="1:7" x14ac:dyDescent="0.25">
      <c r="A1147" s="48"/>
      <c r="B1147" s="56"/>
      <c r="C1147" s="11" t="s">
        <v>42</v>
      </c>
      <c r="D1147" s="54">
        <f>D1149</f>
        <v>0</v>
      </c>
      <c r="E1147" s="54">
        <f>E1149</f>
        <v>0</v>
      </c>
      <c r="F1147" s="54" t="s">
        <v>194</v>
      </c>
      <c r="G1147" s="54">
        <f>G1149</f>
        <v>0</v>
      </c>
    </row>
    <row r="1148" spans="1:7" ht="36" x14ac:dyDescent="0.25">
      <c r="A1148" s="48"/>
      <c r="B1148" s="56"/>
      <c r="C1148" s="11" t="s">
        <v>794</v>
      </c>
      <c r="D1148" s="55"/>
      <c r="E1148" s="55"/>
      <c r="F1148" s="55"/>
      <c r="G1148" s="55"/>
    </row>
    <row r="1149" spans="1:7" x14ac:dyDescent="0.25">
      <c r="A1149" s="48"/>
      <c r="B1149" s="56"/>
      <c r="C1149" s="15" t="s">
        <v>11</v>
      </c>
      <c r="D1149" s="39">
        <f>D1151</f>
        <v>0</v>
      </c>
      <c r="E1149" s="39">
        <f>E1151</f>
        <v>0</v>
      </c>
      <c r="F1149" s="39" t="s">
        <v>194</v>
      </c>
      <c r="G1149" s="39">
        <f>G1151</f>
        <v>0</v>
      </c>
    </row>
    <row r="1150" spans="1:7" ht="108" x14ac:dyDescent="0.25">
      <c r="A1150" s="48"/>
      <c r="B1150" s="56"/>
      <c r="C1150" s="15" t="s">
        <v>795</v>
      </c>
      <c r="D1150" s="40"/>
      <c r="E1150" s="40"/>
      <c r="F1150" s="40"/>
      <c r="G1150" s="40"/>
    </row>
    <row r="1151" spans="1:7" x14ac:dyDescent="0.25">
      <c r="A1151" s="48"/>
      <c r="B1151" s="56"/>
      <c r="C1151" s="16" t="s">
        <v>181</v>
      </c>
      <c r="D1151" s="39">
        <v>0</v>
      </c>
      <c r="E1151" s="39">
        <v>0</v>
      </c>
      <c r="F1151" s="39" t="s">
        <v>194</v>
      </c>
      <c r="G1151" s="39">
        <v>0</v>
      </c>
    </row>
    <row r="1152" spans="1:7" ht="72" x14ac:dyDescent="0.25">
      <c r="A1152" s="48"/>
      <c r="B1152" s="56"/>
      <c r="C1152" s="15" t="s">
        <v>796</v>
      </c>
      <c r="D1152" s="40"/>
      <c r="E1152" s="40"/>
      <c r="F1152" s="40"/>
      <c r="G1152" s="40"/>
    </row>
    <row r="1153" spans="1:7" x14ac:dyDescent="0.25">
      <c r="A1153" s="48"/>
      <c r="B1153" s="56"/>
      <c r="C1153" s="11" t="s">
        <v>56</v>
      </c>
      <c r="D1153" s="54">
        <f>D1159+D1155+D1157</f>
        <v>0</v>
      </c>
      <c r="E1153" s="54">
        <f>E1159+E1155+E1157</f>
        <v>0</v>
      </c>
      <c r="F1153" s="54" t="s">
        <v>194</v>
      </c>
      <c r="G1153" s="54">
        <f>G1159+G1155+G1157</f>
        <v>0</v>
      </c>
    </row>
    <row r="1154" spans="1:7" ht="48" x14ac:dyDescent="0.25">
      <c r="A1154" s="48"/>
      <c r="B1154" s="56"/>
      <c r="C1154" s="11" t="s">
        <v>797</v>
      </c>
      <c r="D1154" s="55"/>
      <c r="E1154" s="55"/>
      <c r="F1154" s="55"/>
      <c r="G1154" s="55"/>
    </row>
    <row r="1155" spans="1:7" ht="12.75" customHeight="1" x14ac:dyDescent="0.25">
      <c r="A1155" s="48"/>
      <c r="B1155" s="56"/>
      <c r="C1155" s="15" t="s">
        <v>11</v>
      </c>
      <c r="D1155" s="39">
        <v>0</v>
      </c>
      <c r="E1155" s="39">
        <v>0</v>
      </c>
      <c r="F1155" s="39" t="s">
        <v>194</v>
      </c>
      <c r="G1155" s="39">
        <v>0</v>
      </c>
    </row>
    <row r="1156" spans="1:7" ht="48" x14ac:dyDescent="0.25">
      <c r="A1156" s="48"/>
      <c r="B1156" s="56"/>
      <c r="C1156" s="15" t="s">
        <v>798</v>
      </c>
      <c r="D1156" s="40"/>
      <c r="E1156" s="40"/>
      <c r="F1156" s="40"/>
      <c r="G1156" s="40"/>
    </row>
    <row r="1157" spans="1:7" ht="12.75" customHeight="1" x14ac:dyDescent="0.25">
      <c r="A1157" s="48"/>
      <c r="B1157" s="56"/>
      <c r="C1157" s="15" t="s">
        <v>1126</v>
      </c>
      <c r="D1157" s="39">
        <v>0</v>
      </c>
      <c r="E1157" s="39">
        <v>0</v>
      </c>
      <c r="F1157" s="39" t="s">
        <v>194</v>
      </c>
      <c r="G1157" s="39">
        <v>0</v>
      </c>
    </row>
    <row r="1158" spans="1:7" x14ac:dyDescent="0.25">
      <c r="A1158" s="48"/>
      <c r="B1158" s="56"/>
      <c r="C1158" s="15" t="s">
        <v>1127</v>
      </c>
      <c r="D1158" s="40"/>
      <c r="E1158" s="40"/>
      <c r="F1158" s="40"/>
      <c r="G1158" s="40"/>
    </row>
    <row r="1159" spans="1:7" ht="12.75" customHeight="1" x14ac:dyDescent="0.25">
      <c r="A1159" s="48"/>
      <c r="B1159" s="56"/>
      <c r="C1159" s="15" t="s">
        <v>1128</v>
      </c>
      <c r="D1159" s="39">
        <v>0</v>
      </c>
      <c r="E1159" s="39">
        <v>0</v>
      </c>
      <c r="F1159" s="39" t="s">
        <v>194</v>
      </c>
      <c r="G1159" s="39">
        <v>0</v>
      </c>
    </row>
    <row r="1160" spans="1:7" ht="36" x14ac:dyDescent="0.25">
      <c r="A1160" s="48"/>
      <c r="B1160" s="56"/>
      <c r="C1160" s="15" t="s">
        <v>1129</v>
      </c>
      <c r="D1160" s="40"/>
      <c r="E1160" s="40"/>
      <c r="F1160" s="40"/>
      <c r="G1160" s="40"/>
    </row>
    <row r="1161" spans="1:7" x14ac:dyDescent="0.25">
      <c r="A1161" s="48"/>
      <c r="B1161" s="56"/>
      <c r="C1161" s="17" t="s">
        <v>64</v>
      </c>
      <c r="D1161" s="27">
        <f>D1125+D1137+D1147+D1153</f>
        <v>46484.1</v>
      </c>
      <c r="E1161" s="27">
        <f>E1125+E1137+E1147+E1153</f>
        <v>42655.5</v>
      </c>
      <c r="F1161" s="28" t="s">
        <v>1130</v>
      </c>
      <c r="G1161" s="27">
        <f>G1125+G1137+G1147+G1153</f>
        <v>42655.5</v>
      </c>
    </row>
    <row r="1162" spans="1:7" x14ac:dyDescent="0.25">
      <c r="A1162" s="48">
        <v>9</v>
      </c>
      <c r="B1162" s="48" t="s">
        <v>799</v>
      </c>
      <c r="C1162" s="31" t="s">
        <v>9</v>
      </c>
      <c r="D1162" s="57">
        <f>D1164+D1166+D1168+D1170+D1172+D1174+D1176+D1178+D1180+D1184+D1186+D1182</f>
        <v>5267.2800000000007</v>
      </c>
      <c r="E1162" s="57">
        <f>E1164+E1166+E1168+E1170+E1172+E1174+E1176+E1178+E1180+E1184+E1186+E1182</f>
        <v>5026.59</v>
      </c>
      <c r="F1162" s="57" t="s">
        <v>1133</v>
      </c>
      <c r="G1162" s="57">
        <f>G1164+G1166+G1168+G1170+G1172+G1174+G1176+G1178+G1180+G1184+G1186+G1182</f>
        <v>5026.59</v>
      </c>
    </row>
    <row r="1163" spans="1:7" ht="24" x14ac:dyDescent="0.25">
      <c r="A1163" s="48"/>
      <c r="B1163" s="48"/>
      <c r="C1163" s="31" t="s">
        <v>800</v>
      </c>
      <c r="D1163" s="57"/>
      <c r="E1163" s="57"/>
      <c r="F1163" s="57"/>
      <c r="G1163" s="57"/>
    </row>
    <row r="1164" spans="1:7" x14ac:dyDescent="0.25">
      <c r="A1164" s="48"/>
      <c r="B1164" s="48"/>
      <c r="C1164" s="29" t="s">
        <v>11</v>
      </c>
      <c r="D1164" s="41">
        <v>157.38999999999999</v>
      </c>
      <c r="E1164" s="41">
        <v>157.38</v>
      </c>
      <c r="F1164" s="41" t="s">
        <v>810</v>
      </c>
      <c r="G1164" s="41">
        <v>157.38</v>
      </c>
    </row>
    <row r="1165" spans="1:7" ht="24" x14ac:dyDescent="0.25">
      <c r="A1165" s="48"/>
      <c r="B1165" s="48"/>
      <c r="C1165" s="30" t="s">
        <v>802</v>
      </c>
      <c r="D1165" s="41"/>
      <c r="E1165" s="41"/>
      <c r="F1165" s="41"/>
      <c r="G1165" s="41"/>
    </row>
    <row r="1166" spans="1:7" ht="12" customHeight="1" x14ac:dyDescent="0.25">
      <c r="A1166" s="48"/>
      <c r="B1166" s="48"/>
      <c r="C1166" s="29" t="s">
        <v>26</v>
      </c>
      <c r="D1166" s="41">
        <v>57.7</v>
      </c>
      <c r="E1166" s="41">
        <v>57.7</v>
      </c>
      <c r="F1166" s="41" t="s">
        <v>810</v>
      </c>
      <c r="G1166" s="41">
        <v>57.7</v>
      </c>
    </row>
    <row r="1167" spans="1:7" ht="24" x14ac:dyDescent="0.25">
      <c r="A1167" s="48"/>
      <c r="B1167" s="48"/>
      <c r="C1167" s="30" t="s">
        <v>803</v>
      </c>
      <c r="D1167" s="41"/>
      <c r="E1167" s="41"/>
      <c r="F1167" s="41"/>
      <c r="G1167" s="41"/>
    </row>
    <row r="1168" spans="1:7" ht="12" customHeight="1" x14ac:dyDescent="0.25">
      <c r="A1168" s="48"/>
      <c r="B1168" s="48"/>
      <c r="C1168" s="29" t="s">
        <v>28</v>
      </c>
      <c r="D1168" s="41">
        <v>29.4</v>
      </c>
      <c r="E1168" s="41">
        <v>0</v>
      </c>
      <c r="F1168" s="41" t="s">
        <v>801</v>
      </c>
      <c r="G1168" s="41">
        <v>0</v>
      </c>
    </row>
    <row r="1169" spans="1:7" ht="24" x14ac:dyDescent="0.25">
      <c r="A1169" s="48"/>
      <c r="B1169" s="48"/>
      <c r="C1169" s="30" t="s">
        <v>804</v>
      </c>
      <c r="D1169" s="41"/>
      <c r="E1169" s="41"/>
      <c r="F1169" s="41"/>
      <c r="G1169" s="41"/>
    </row>
    <row r="1170" spans="1:7" ht="12" customHeight="1" x14ac:dyDescent="0.25">
      <c r="A1170" s="48"/>
      <c r="B1170" s="48"/>
      <c r="C1170" s="29" t="s">
        <v>13</v>
      </c>
      <c r="D1170" s="41">
        <v>2.63</v>
      </c>
      <c r="E1170" s="41">
        <v>2.63</v>
      </c>
      <c r="F1170" s="41" t="s">
        <v>810</v>
      </c>
      <c r="G1170" s="41">
        <v>2.63</v>
      </c>
    </row>
    <row r="1171" spans="1:7" ht="36" x14ac:dyDescent="0.25">
      <c r="A1171" s="48"/>
      <c r="B1171" s="48"/>
      <c r="C1171" s="30" t="s">
        <v>805</v>
      </c>
      <c r="D1171" s="41"/>
      <c r="E1171" s="41"/>
      <c r="F1171" s="41"/>
      <c r="G1171" s="41"/>
    </row>
    <row r="1172" spans="1:7" ht="12" customHeight="1" x14ac:dyDescent="0.25">
      <c r="A1172" s="48"/>
      <c r="B1172" s="48"/>
      <c r="C1172" s="29" t="s">
        <v>15</v>
      </c>
      <c r="D1172" s="41">
        <v>0</v>
      </c>
      <c r="E1172" s="41">
        <v>0</v>
      </c>
      <c r="F1172" s="39" t="s">
        <v>194</v>
      </c>
      <c r="G1172" s="41">
        <v>0</v>
      </c>
    </row>
    <row r="1173" spans="1:7" ht="36" x14ac:dyDescent="0.25">
      <c r="A1173" s="48"/>
      <c r="B1173" s="48"/>
      <c r="C1173" s="30" t="s">
        <v>806</v>
      </c>
      <c r="D1173" s="41"/>
      <c r="E1173" s="41"/>
      <c r="F1173" s="40"/>
      <c r="G1173" s="41"/>
    </row>
    <row r="1174" spans="1:7" ht="12" customHeight="1" x14ac:dyDescent="0.25">
      <c r="A1174" s="48"/>
      <c r="B1174" s="48"/>
      <c r="C1174" s="29" t="s">
        <v>18</v>
      </c>
      <c r="D1174" s="41">
        <v>0</v>
      </c>
      <c r="E1174" s="41">
        <v>0</v>
      </c>
      <c r="F1174" s="39" t="s">
        <v>194</v>
      </c>
      <c r="G1174" s="41">
        <v>0</v>
      </c>
    </row>
    <row r="1175" spans="1:7" ht="24" x14ac:dyDescent="0.25">
      <c r="A1175" s="48"/>
      <c r="B1175" s="48"/>
      <c r="C1175" s="30" t="s">
        <v>807</v>
      </c>
      <c r="D1175" s="41"/>
      <c r="E1175" s="41"/>
      <c r="F1175" s="40"/>
      <c r="G1175" s="41"/>
    </row>
    <row r="1176" spans="1:7" ht="12" customHeight="1" x14ac:dyDescent="0.25">
      <c r="A1176" s="48"/>
      <c r="B1176" s="48"/>
      <c r="C1176" s="29" t="s">
        <v>38</v>
      </c>
      <c r="D1176" s="41">
        <v>40</v>
      </c>
      <c r="E1176" s="41">
        <v>40</v>
      </c>
      <c r="F1176" s="41" t="s">
        <v>810</v>
      </c>
      <c r="G1176" s="41">
        <v>40</v>
      </c>
    </row>
    <row r="1177" spans="1:7" ht="36" x14ac:dyDescent="0.25">
      <c r="A1177" s="48"/>
      <c r="B1177" s="48"/>
      <c r="C1177" s="30" t="s">
        <v>808</v>
      </c>
      <c r="D1177" s="41"/>
      <c r="E1177" s="41"/>
      <c r="F1177" s="41"/>
      <c r="G1177" s="41"/>
    </row>
    <row r="1178" spans="1:7" ht="12" customHeight="1" x14ac:dyDescent="0.25">
      <c r="A1178" s="48"/>
      <c r="B1178" s="48"/>
      <c r="C1178" s="29" t="s">
        <v>21</v>
      </c>
      <c r="D1178" s="41">
        <v>39.36</v>
      </c>
      <c r="E1178" s="41">
        <v>39.36</v>
      </c>
      <c r="F1178" s="41" t="s">
        <v>810</v>
      </c>
      <c r="G1178" s="41">
        <v>39.36</v>
      </c>
    </row>
    <row r="1179" spans="1:7" ht="24" x14ac:dyDescent="0.25">
      <c r="A1179" s="48"/>
      <c r="B1179" s="48"/>
      <c r="C1179" s="30" t="s">
        <v>809</v>
      </c>
      <c r="D1179" s="41"/>
      <c r="E1179" s="41"/>
      <c r="F1179" s="41"/>
      <c r="G1179" s="41"/>
    </row>
    <row r="1180" spans="1:7" x14ac:dyDescent="0.25">
      <c r="A1180" s="48"/>
      <c r="B1180" s="48"/>
      <c r="C1180" s="29" t="s">
        <v>388</v>
      </c>
      <c r="D1180" s="41">
        <v>1317.4</v>
      </c>
      <c r="E1180" s="41">
        <v>1106.21</v>
      </c>
      <c r="F1180" s="41" t="s">
        <v>1131</v>
      </c>
      <c r="G1180" s="41">
        <v>1106.21</v>
      </c>
    </row>
    <row r="1181" spans="1:7" x14ac:dyDescent="0.25">
      <c r="A1181" s="48"/>
      <c r="B1181" s="48"/>
      <c r="C1181" s="30" t="s">
        <v>811</v>
      </c>
      <c r="D1181" s="41"/>
      <c r="E1181" s="41"/>
      <c r="F1181" s="41"/>
      <c r="G1181" s="41"/>
    </row>
    <row r="1182" spans="1:7" ht="12" customHeight="1" x14ac:dyDescent="0.25">
      <c r="A1182" s="48"/>
      <c r="B1182" s="48"/>
      <c r="C1182" s="29" t="s">
        <v>390</v>
      </c>
      <c r="D1182" s="41">
        <v>387.6</v>
      </c>
      <c r="E1182" s="41">
        <v>387.6</v>
      </c>
      <c r="F1182" s="41" t="s">
        <v>810</v>
      </c>
      <c r="G1182" s="41">
        <v>387.6</v>
      </c>
    </row>
    <row r="1183" spans="1:7" ht="24" x14ac:dyDescent="0.25">
      <c r="A1183" s="48"/>
      <c r="B1183" s="48"/>
      <c r="C1183" s="30" t="s">
        <v>1132</v>
      </c>
      <c r="D1183" s="41"/>
      <c r="E1183" s="41"/>
      <c r="F1183" s="41"/>
      <c r="G1183" s="41"/>
    </row>
    <row r="1184" spans="1:7" ht="12" customHeight="1" x14ac:dyDescent="0.25">
      <c r="A1184" s="48"/>
      <c r="B1184" s="48"/>
      <c r="C1184" s="29" t="s">
        <v>160</v>
      </c>
      <c r="D1184" s="41">
        <v>3135.8</v>
      </c>
      <c r="E1184" s="41">
        <v>3135.71</v>
      </c>
      <c r="F1184" s="41" t="s">
        <v>810</v>
      </c>
      <c r="G1184" s="41">
        <v>3135.71</v>
      </c>
    </row>
    <row r="1185" spans="1:7" ht="36" x14ac:dyDescent="0.25">
      <c r="A1185" s="48"/>
      <c r="B1185" s="48"/>
      <c r="C1185" s="30" t="s">
        <v>812</v>
      </c>
      <c r="D1185" s="41"/>
      <c r="E1185" s="41"/>
      <c r="F1185" s="41"/>
      <c r="G1185" s="41"/>
    </row>
    <row r="1186" spans="1:7" ht="12" customHeight="1" x14ac:dyDescent="0.25">
      <c r="A1186" s="48"/>
      <c r="B1186" s="48"/>
      <c r="C1186" s="29" t="s">
        <v>168</v>
      </c>
      <c r="D1186" s="41">
        <v>100</v>
      </c>
      <c r="E1186" s="41">
        <v>100</v>
      </c>
      <c r="F1186" s="41" t="s">
        <v>810</v>
      </c>
      <c r="G1186" s="41">
        <v>100</v>
      </c>
    </row>
    <row r="1187" spans="1:7" ht="36" x14ac:dyDescent="0.25">
      <c r="A1187" s="48"/>
      <c r="B1187" s="48"/>
      <c r="C1187" s="30" t="s">
        <v>813</v>
      </c>
      <c r="D1187" s="41"/>
      <c r="E1187" s="41"/>
      <c r="F1187" s="41"/>
      <c r="G1187" s="41"/>
    </row>
    <row r="1188" spans="1:7" x14ac:dyDescent="0.25">
      <c r="A1188" s="48"/>
      <c r="B1188" s="48"/>
      <c r="C1188" s="32" t="s">
        <v>64</v>
      </c>
      <c r="D1188" s="33">
        <f>D1162</f>
        <v>5267.2800000000007</v>
      </c>
      <c r="E1188" s="33">
        <f>E1162</f>
        <v>5026.59</v>
      </c>
      <c r="F1188" s="33" t="s">
        <v>1160</v>
      </c>
      <c r="G1188" s="33">
        <f>G1162</f>
        <v>5026.59</v>
      </c>
    </row>
    <row r="1189" spans="1:7" x14ac:dyDescent="0.25">
      <c r="A1189" s="60">
        <v>10</v>
      </c>
      <c r="B1189" s="60" t="s">
        <v>814</v>
      </c>
      <c r="C1189" s="11" t="s">
        <v>9</v>
      </c>
      <c r="D1189" s="54">
        <f>D1191+D1193+D1195+D1199</f>
        <v>1096.8</v>
      </c>
      <c r="E1189" s="54">
        <f>E1191+E1193+E1195+E1199</f>
        <v>1096.74</v>
      </c>
      <c r="F1189" s="54" t="s">
        <v>67</v>
      </c>
      <c r="G1189" s="54">
        <f>G1191+G1193+G1195+G1199</f>
        <v>1096.74</v>
      </c>
    </row>
    <row r="1190" spans="1:7" ht="24" x14ac:dyDescent="0.25">
      <c r="A1190" s="61"/>
      <c r="B1190" s="61"/>
      <c r="C1190" s="11" t="s">
        <v>815</v>
      </c>
      <c r="D1190" s="55"/>
      <c r="E1190" s="55"/>
      <c r="F1190" s="55"/>
      <c r="G1190" s="55"/>
    </row>
    <row r="1191" spans="1:7" x14ac:dyDescent="0.25">
      <c r="A1191" s="61"/>
      <c r="B1191" s="61"/>
      <c r="C1191" s="15" t="s">
        <v>11</v>
      </c>
      <c r="D1191" s="39">
        <v>0</v>
      </c>
      <c r="E1191" s="39">
        <v>0</v>
      </c>
      <c r="F1191" s="39" t="s">
        <v>194</v>
      </c>
      <c r="G1191" s="39">
        <v>0</v>
      </c>
    </row>
    <row r="1192" spans="1:7" ht="36" x14ac:dyDescent="0.25">
      <c r="A1192" s="61"/>
      <c r="B1192" s="61"/>
      <c r="C1192" s="15" t="s">
        <v>816</v>
      </c>
      <c r="D1192" s="40"/>
      <c r="E1192" s="40"/>
      <c r="F1192" s="40"/>
      <c r="G1192" s="40"/>
    </row>
    <row r="1193" spans="1:7" x14ac:dyDescent="0.25">
      <c r="A1193" s="61"/>
      <c r="B1193" s="61"/>
      <c r="C1193" s="15" t="s">
        <v>13</v>
      </c>
      <c r="D1193" s="39">
        <v>792</v>
      </c>
      <c r="E1193" s="39">
        <v>792</v>
      </c>
      <c r="F1193" s="39" t="s">
        <v>67</v>
      </c>
      <c r="G1193" s="39">
        <v>792</v>
      </c>
    </row>
    <row r="1194" spans="1:7" x14ac:dyDescent="0.25">
      <c r="A1194" s="61"/>
      <c r="B1194" s="61"/>
      <c r="C1194" s="15" t="s">
        <v>817</v>
      </c>
      <c r="D1194" s="40"/>
      <c r="E1194" s="40"/>
      <c r="F1194" s="40"/>
      <c r="G1194" s="40"/>
    </row>
    <row r="1195" spans="1:7" x14ac:dyDescent="0.25">
      <c r="A1195" s="61"/>
      <c r="B1195" s="61"/>
      <c r="C1195" s="15" t="s">
        <v>21</v>
      </c>
      <c r="D1195" s="39">
        <f>D1197</f>
        <v>304.8</v>
      </c>
      <c r="E1195" s="39">
        <f>E1197</f>
        <v>304.74</v>
      </c>
      <c r="F1195" s="39" t="s">
        <v>67</v>
      </c>
      <c r="G1195" s="39">
        <f>G1197</f>
        <v>304.74</v>
      </c>
    </row>
    <row r="1196" spans="1:7" ht="48" x14ac:dyDescent="0.25">
      <c r="A1196" s="61"/>
      <c r="B1196" s="61"/>
      <c r="C1196" s="15" t="s">
        <v>818</v>
      </c>
      <c r="D1196" s="40"/>
      <c r="E1196" s="40"/>
      <c r="F1196" s="40"/>
      <c r="G1196" s="40"/>
    </row>
    <row r="1197" spans="1:7" x14ac:dyDescent="0.25">
      <c r="A1197" s="61"/>
      <c r="B1197" s="61"/>
      <c r="C1197" s="16" t="s">
        <v>153</v>
      </c>
      <c r="D1197" s="39">
        <v>304.8</v>
      </c>
      <c r="E1197" s="39">
        <v>304.74</v>
      </c>
      <c r="F1197" s="39" t="s">
        <v>67</v>
      </c>
      <c r="G1197" s="39">
        <v>304.74</v>
      </c>
    </row>
    <row r="1198" spans="1:7" ht="36" x14ac:dyDescent="0.25">
      <c r="A1198" s="61"/>
      <c r="B1198" s="61"/>
      <c r="C1198" s="15" t="s">
        <v>819</v>
      </c>
      <c r="D1198" s="40"/>
      <c r="E1198" s="40"/>
      <c r="F1198" s="40"/>
      <c r="G1198" s="40"/>
    </row>
    <row r="1199" spans="1:7" x14ac:dyDescent="0.25">
      <c r="A1199" s="61"/>
      <c r="B1199" s="61"/>
      <c r="C1199" s="15" t="s">
        <v>160</v>
      </c>
      <c r="D1199" s="39">
        <v>0</v>
      </c>
      <c r="E1199" s="39">
        <v>0</v>
      </c>
      <c r="F1199" s="39" t="s">
        <v>194</v>
      </c>
      <c r="G1199" s="39">
        <v>0</v>
      </c>
    </row>
    <row r="1200" spans="1:7" ht="24" x14ac:dyDescent="0.25">
      <c r="A1200" s="61"/>
      <c r="B1200" s="61"/>
      <c r="C1200" s="15" t="s">
        <v>820</v>
      </c>
      <c r="D1200" s="40"/>
      <c r="E1200" s="40"/>
      <c r="F1200" s="40"/>
      <c r="G1200" s="40"/>
    </row>
    <row r="1201" spans="1:7" x14ac:dyDescent="0.25">
      <c r="A1201" s="62"/>
      <c r="B1201" s="62"/>
      <c r="C1201" s="32" t="s">
        <v>64</v>
      </c>
      <c r="D1201" s="34">
        <f>D1189</f>
        <v>1096.8</v>
      </c>
      <c r="E1201" s="34">
        <f>E1189</f>
        <v>1096.74</v>
      </c>
      <c r="F1201" s="34" t="s">
        <v>67</v>
      </c>
      <c r="G1201" s="34">
        <f>G1189</f>
        <v>1096.74</v>
      </c>
    </row>
    <row r="1202" spans="1:7" x14ac:dyDescent="0.25">
      <c r="A1202" s="48">
        <v>11</v>
      </c>
      <c r="B1202" s="48" t="s">
        <v>821</v>
      </c>
      <c r="C1202" s="11" t="s">
        <v>9</v>
      </c>
      <c r="D1202" s="49">
        <f>D1204+D1206+D1208+D1210+D1212</f>
        <v>4112.59</v>
      </c>
      <c r="E1202" s="49">
        <f>E1204+E1206+E1208+E1210+E1212</f>
        <v>4094.45</v>
      </c>
      <c r="F1202" s="49" t="s">
        <v>1166</v>
      </c>
      <c r="G1202" s="49">
        <f>G1204+G1206+G1208+G1210+G1212</f>
        <v>4094.45</v>
      </c>
    </row>
    <row r="1203" spans="1:7" ht="24" x14ac:dyDescent="0.25">
      <c r="A1203" s="48"/>
      <c r="B1203" s="48"/>
      <c r="C1203" s="11" t="s">
        <v>822</v>
      </c>
      <c r="D1203" s="49"/>
      <c r="E1203" s="49"/>
      <c r="F1203" s="49"/>
      <c r="G1203" s="49"/>
    </row>
    <row r="1204" spans="1:7" x14ac:dyDescent="0.25">
      <c r="A1204" s="48"/>
      <c r="B1204" s="48"/>
      <c r="C1204" s="14" t="s">
        <v>11</v>
      </c>
      <c r="D1204" s="38">
        <v>1199.1600000000001</v>
      </c>
      <c r="E1204" s="38">
        <v>1199.1600000000001</v>
      </c>
      <c r="F1204" s="38" t="s">
        <v>1034</v>
      </c>
      <c r="G1204" s="38">
        <v>1199.1600000000001</v>
      </c>
    </row>
    <row r="1205" spans="1:7" ht="36" x14ac:dyDescent="0.25">
      <c r="A1205" s="48"/>
      <c r="B1205" s="48"/>
      <c r="C1205" s="15" t="s">
        <v>823</v>
      </c>
      <c r="D1205" s="38"/>
      <c r="E1205" s="38"/>
      <c r="F1205" s="38"/>
      <c r="G1205" s="38"/>
    </row>
    <row r="1206" spans="1:7" ht="12" customHeight="1" x14ac:dyDescent="0.25">
      <c r="A1206" s="48"/>
      <c r="B1206" s="48"/>
      <c r="C1206" s="14" t="s">
        <v>13</v>
      </c>
      <c r="D1206" s="38">
        <v>442.76</v>
      </c>
      <c r="E1206" s="38">
        <v>442.76</v>
      </c>
      <c r="F1206" s="39" t="s">
        <v>67</v>
      </c>
      <c r="G1206" s="38">
        <v>442.76</v>
      </c>
    </row>
    <row r="1207" spans="1:7" ht="48" x14ac:dyDescent="0.25">
      <c r="A1207" s="48"/>
      <c r="B1207" s="48"/>
      <c r="C1207" s="15" t="s">
        <v>824</v>
      </c>
      <c r="D1207" s="38"/>
      <c r="E1207" s="38"/>
      <c r="F1207" s="40"/>
      <c r="G1207" s="38"/>
    </row>
    <row r="1208" spans="1:7" ht="12" customHeight="1" x14ac:dyDescent="0.25">
      <c r="A1208" s="48"/>
      <c r="B1208" s="48"/>
      <c r="C1208" s="14" t="s">
        <v>15</v>
      </c>
      <c r="D1208" s="38">
        <v>2372.5300000000002</v>
      </c>
      <c r="E1208" s="38">
        <v>2354.4299999999998</v>
      </c>
      <c r="F1208" s="39" t="s">
        <v>1134</v>
      </c>
      <c r="G1208" s="38">
        <v>2354.4299999999998</v>
      </c>
    </row>
    <row r="1209" spans="1:7" ht="24" x14ac:dyDescent="0.25">
      <c r="A1209" s="48"/>
      <c r="B1209" s="48"/>
      <c r="C1209" s="15" t="s">
        <v>825</v>
      </c>
      <c r="D1209" s="38"/>
      <c r="E1209" s="38"/>
      <c r="F1209" s="40"/>
      <c r="G1209" s="38"/>
    </row>
    <row r="1210" spans="1:7" ht="12" customHeight="1" x14ac:dyDescent="0.25">
      <c r="A1210" s="48"/>
      <c r="B1210" s="48"/>
      <c r="C1210" s="14" t="s">
        <v>21</v>
      </c>
      <c r="D1210" s="38">
        <v>98.14</v>
      </c>
      <c r="E1210" s="38">
        <v>98.1</v>
      </c>
      <c r="F1210" s="39" t="s">
        <v>67</v>
      </c>
      <c r="G1210" s="38">
        <v>98.1</v>
      </c>
    </row>
    <row r="1211" spans="1:7" ht="60" x14ac:dyDescent="0.25">
      <c r="A1211" s="48"/>
      <c r="B1211" s="48"/>
      <c r="C1211" s="15" t="s">
        <v>826</v>
      </c>
      <c r="D1211" s="38"/>
      <c r="E1211" s="38"/>
      <c r="F1211" s="40"/>
      <c r="G1211" s="38"/>
    </row>
    <row r="1212" spans="1:7" x14ac:dyDescent="0.25">
      <c r="A1212" s="48"/>
      <c r="B1212" s="48"/>
      <c r="C1212" s="14" t="s">
        <v>160</v>
      </c>
      <c r="D1212" s="38">
        <v>0</v>
      </c>
      <c r="E1212" s="38">
        <v>0</v>
      </c>
      <c r="F1212" s="38" t="s">
        <v>194</v>
      </c>
      <c r="G1212" s="38">
        <v>0</v>
      </c>
    </row>
    <row r="1213" spans="1:7" ht="36" x14ac:dyDescent="0.25">
      <c r="A1213" s="48"/>
      <c r="B1213" s="48"/>
      <c r="C1213" s="15" t="s">
        <v>827</v>
      </c>
      <c r="D1213" s="38"/>
      <c r="E1213" s="38"/>
      <c r="F1213" s="38"/>
      <c r="G1213" s="38"/>
    </row>
    <row r="1214" spans="1:7" x14ac:dyDescent="0.25">
      <c r="A1214" s="48"/>
      <c r="B1214" s="48"/>
      <c r="C1214" s="17" t="s">
        <v>64</v>
      </c>
      <c r="D1214" s="12">
        <f>D1202</f>
        <v>4112.59</v>
      </c>
      <c r="E1214" s="12">
        <f>E1202</f>
        <v>4094.45</v>
      </c>
      <c r="F1214" s="12" t="s">
        <v>1165</v>
      </c>
      <c r="G1214" s="12">
        <f>G1202</f>
        <v>4094.45</v>
      </c>
    </row>
    <row r="1215" spans="1:7" x14ac:dyDescent="0.25">
      <c r="A1215" s="48">
        <v>12</v>
      </c>
      <c r="B1215" s="58" t="s">
        <v>828</v>
      </c>
      <c r="C1215" s="22" t="s">
        <v>9</v>
      </c>
      <c r="D1215" s="51">
        <f>D1217+D1237</f>
        <v>22789.499999999996</v>
      </c>
      <c r="E1215" s="51">
        <f>E1217+E1237</f>
        <v>22789.469999999994</v>
      </c>
      <c r="F1215" s="51" t="s">
        <v>1022</v>
      </c>
      <c r="G1215" s="51">
        <f>G1217+G1237</f>
        <v>22789.469999999994</v>
      </c>
    </row>
    <row r="1216" spans="1:7" ht="36" x14ac:dyDescent="0.25">
      <c r="A1216" s="48"/>
      <c r="B1216" s="58"/>
      <c r="C1216" s="22" t="s">
        <v>829</v>
      </c>
      <c r="D1216" s="51"/>
      <c r="E1216" s="51"/>
      <c r="F1216" s="51"/>
      <c r="G1216" s="51"/>
    </row>
    <row r="1217" spans="1:7" x14ac:dyDescent="0.25">
      <c r="A1217" s="48"/>
      <c r="B1217" s="58"/>
      <c r="C1217" s="20" t="s">
        <v>11</v>
      </c>
      <c r="D1217" s="37">
        <f>D1219+D1221+D1223+D1225+D1227+D1229+D1235+D1233+D1231</f>
        <v>22789.499999999996</v>
      </c>
      <c r="E1217" s="37">
        <f>E1219+E1221+E1223+E1225+E1227+E1229+E1235+E1233+E1231</f>
        <v>22789.469999999994</v>
      </c>
      <c r="F1217" s="37" t="s">
        <v>830</v>
      </c>
      <c r="G1217" s="37">
        <f>G1219+G1221+G1223+G1225+G1227+G1229+G1235+G1233+G1231</f>
        <v>22789.469999999994</v>
      </c>
    </row>
    <row r="1218" spans="1:7" ht="72" x14ac:dyDescent="0.25">
      <c r="A1218" s="48"/>
      <c r="B1218" s="58"/>
      <c r="C1218" s="19" t="s">
        <v>831</v>
      </c>
      <c r="D1218" s="37"/>
      <c r="E1218" s="37"/>
      <c r="F1218" s="37"/>
      <c r="G1218" s="37"/>
    </row>
    <row r="1219" spans="1:7" x14ac:dyDescent="0.25">
      <c r="A1219" s="48"/>
      <c r="B1219" s="58"/>
      <c r="C1219" s="21" t="s">
        <v>181</v>
      </c>
      <c r="D1219" s="37">
        <v>2058.1</v>
      </c>
      <c r="E1219" s="37">
        <v>2058.1</v>
      </c>
      <c r="F1219" s="39" t="s">
        <v>67</v>
      </c>
      <c r="G1219" s="37">
        <v>2058.1</v>
      </c>
    </row>
    <row r="1220" spans="1:7" ht="84" x14ac:dyDescent="0.25">
      <c r="A1220" s="48"/>
      <c r="B1220" s="58"/>
      <c r="C1220" s="19" t="s">
        <v>833</v>
      </c>
      <c r="D1220" s="37"/>
      <c r="E1220" s="37"/>
      <c r="F1220" s="40"/>
      <c r="G1220" s="37"/>
    </row>
    <row r="1221" spans="1:7" x14ac:dyDescent="0.25">
      <c r="A1221" s="48"/>
      <c r="B1221" s="58"/>
      <c r="C1221" s="21" t="s">
        <v>183</v>
      </c>
      <c r="D1221" s="37">
        <v>0</v>
      </c>
      <c r="E1221" s="37">
        <v>0</v>
      </c>
      <c r="F1221" s="37" t="s">
        <v>194</v>
      </c>
      <c r="G1221" s="37">
        <v>0</v>
      </c>
    </row>
    <row r="1222" spans="1:7" ht="72" x14ac:dyDescent="0.25">
      <c r="A1222" s="48"/>
      <c r="B1222" s="58"/>
      <c r="C1222" s="19" t="s">
        <v>834</v>
      </c>
      <c r="D1222" s="37"/>
      <c r="E1222" s="37"/>
      <c r="F1222" s="37"/>
      <c r="G1222" s="37"/>
    </row>
    <row r="1223" spans="1:7" x14ac:dyDescent="0.25">
      <c r="A1223" s="48"/>
      <c r="B1223" s="58"/>
      <c r="C1223" s="21" t="s">
        <v>198</v>
      </c>
      <c r="D1223" s="37">
        <v>17280</v>
      </c>
      <c r="E1223" s="37">
        <v>17280</v>
      </c>
      <c r="F1223" s="39" t="s">
        <v>67</v>
      </c>
      <c r="G1223" s="37">
        <v>17280</v>
      </c>
    </row>
    <row r="1224" spans="1:7" ht="72" x14ac:dyDescent="0.25">
      <c r="A1224" s="48"/>
      <c r="B1224" s="58"/>
      <c r="C1224" s="19" t="s">
        <v>835</v>
      </c>
      <c r="D1224" s="37"/>
      <c r="E1224" s="37"/>
      <c r="F1224" s="40"/>
      <c r="G1224" s="37"/>
    </row>
    <row r="1225" spans="1:7" ht="12" customHeight="1" x14ac:dyDescent="0.25">
      <c r="A1225" s="48"/>
      <c r="B1225" s="58"/>
      <c r="C1225" s="21" t="s">
        <v>200</v>
      </c>
      <c r="D1225" s="37">
        <v>20</v>
      </c>
      <c r="E1225" s="37">
        <v>20</v>
      </c>
      <c r="F1225" s="39" t="s">
        <v>67</v>
      </c>
      <c r="G1225" s="37">
        <v>20</v>
      </c>
    </row>
    <row r="1226" spans="1:7" ht="96" x14ac:dyDescent="0.25">
      <c r="A1226" s="48"/>
      <c r="B1226" s="58"/>
      <c r="C1226" s="19" t="s">
        <v>836</v>
      </c>
      <c r="D1226" s="37"/>
      <c r="E1226" s="37"/>
      <c r="F1226" s="40"/>
      <c r="G1226" s="37"/>
    </row>
    <row r="1227" spans="1:7" x14ac:dyDescent="0.25">
      <c r="A1227" s="48"/>
      <c r="B1227" s="58"/>
      <c r="C1227" s="21" t="s">
        <v>507</v>
      </c>
      <c r="D1227" s="37">
        <v>1408.3</v>
      </c>
      <c r="E1227" s="37">
        <v>1408.28</v>
      </c>
      <c r="F1227" s="39" t="s">
        <v>67</v>
      </c>
      <c r="G1227" s="37">
        <v>1408.28</v>
      </c>
    </row>
    <row r="1228" spans="1:7" ht="96" x14ac:dyDescent="0.25">
      <c r="A1228" s="48"/>
      <c r="B1228" s="58"/>
      <c r="C1228" s="19" t="s">
        <v>837</v>
      </c>
      <c r="D1228" s="37"/>
      <c r="E1228" s="37"/>
      <c r="F1228" s="40"/>
      <c r="G1228" s="37"/>
    </row>
    <row r="1229" spans="1:7" x14ac:dyDescent="0.25">
      <c r="A1229" s="48"/>
      <c r="B1229" s="58"/>
      <c r="C1229" s="21" t="s">
        <v>509</v>
      </c>
      <c r="D1229" s="37">
        <v>0</v>
      </c>
      <c r="E1229" s="37">
        <v>0</v>
      </c>
      <c r="F1229" s="37" t="s">
        <v>194</v>
      </c>
      <c r="G1229" s="37">
        <v>0</v>
      </c>
    </row>
    <row r="1230" spans="1:7" ht="48" x14ac:dyDescent="0.25">
      <c r="A1230" s="48"/>
      <c r="B1230" s="58"/>
      <c r="C1230" s="19" t="s">
        <v>838</v>
      </c>
      <c r="D1230" s="37"/>
      <c r="E1230" s="37"/>
      <c r="F1230" s="37"/>
      <c r="G1230" s="37"/>
    </row>
    <row r="1231" spans="1:7" x14ac:dyDescent="0.25">
      <c r="A1231" s="48"/>
      <c r="B1231" s="58"/>
      <c r="C1231" s="21" t="s">
        <v>511</v>
      </c>
      <c r="D1231" s="37">
        <v>784.2</v>
      </c>
      <c r="E1231" s="37">
        <v>784.19</v>
      </c>
      <c r="F1231" s="39" t="s">
        <v>67</v>
      </c>
      <c r="G1231" s="37">
        <v>784.19</v>
      </c>
    </row>
    <row r="1232" spans="1:7" ht="48" x14ac:dyDescent="0.25">
      <c r="A1232" s="48"/>
      <c r="B1232" s="58"/>
      <c r="C1232" s="19" t="s">
        <v>839</v>
      </c>
      <c r="D1232" s="37"/>
      <c r="E1232" s="37"/>
      <c r="F1232" s="40"/>
      <c r="G1232" s="37"/>
    </row>
    <row r="1233" spans="1:7" x14ac:dyDescent="0.25">
      <c r="A1233" s="48"/>
      <c r="B1233" s="58"/>
      <c r="C1233" s="21" t="s">
        <v>513</v>
      </c>
      <c r="D1233" s="37">
        <v>584.1</v>
      </c>
      <c r="E1233" s="37">
        <v>584.1</v>
      </c>
      <c r="F1233" s="39" t="s">
        <v>67</v>
      </c>
      <c r="G1233" s="37">
        <v>584.1</v>
      </c>
    </row>
    <row r="1234" spans="1:7" ht="48" x14ac:dyDescent="0.25">
      <c r="A1234" s="48"/>
      <c r="B1234" s="58"/>
      <c r="C1234" s="19" t="s">
        <v>841</v>
      </c>
      <c r="D1234" s="37"/>
      <c r="E1234" s="37"/>
      <c r="F1234" s="40"/>
      <c r="G1234" s="37"/>
    </row>
    <row r="1235" spans="1:7" x14ac:dyDescent="0.25">
      <c r="A1235" s="48"/>
      <c r="B1235" s="58"/>
      <c r="C1235" s="21" t="s">
        <v>515</v>
      </c>
      <c r="D1235" s="37">
        <v>654.79999999999995</v>
      </c>
      <c r="E1235" s="37">
        <v>654.79999999999995</v>
      </c>
      <c r="F1235" s="39" t="s">
        <v>67</v>
      </c>
      <c r="G1235" s="37">
        <v>654.79999999999995</v>
      </c>
    </row>
    <row r="1236" spans="1:7" ht="108" x14ac:dyDescent="0.25">
      <c r="A1236" s="48"/>
      <c r="B1236" s="58"/>
      <c r="C1236" s="19" t="s">
        <v>840</v>
      </c>
      <c r="D1236" s="37"/>
      <c r="E1236" s="37"/>
      <c r="F1236" s="40"/>
      <c r="G1236" s="37"/>
    </row>
    <row r="1237" spans="1:7" x14ac:dyDescent="0.25">
      <c r="A1237" s="48"/>
      <c r="B1237" s="58"/>
      <c r="C1237" s="20" t="s">
        <v>13</v>
      </c>
      <c r="D1237" s="37">
        <v>0</v>
      </c>
      <c r="E1237" s="37">
        <v>0</v>
      </c>
      <c r="F1237" s="37" t="s">
        <v>194</v>
      </c>
      <c r="G1237" s="37">
        <v>0</v>
      </c>
    </row>
    <row r="1238" spans="1:7" ht="108" x14ac:dyDescent="0.25">
      <c r="A1238" s="48"/>
      <c r="B1238" s="58"/>
      <c r="C1238" s="19" t="s">
        <v>840</v>
      </c>
      <c r="D1238" s="37"/>
      <c r="E1238" s="37"/>
      <c r="F1238" s="37"/>
      <c r="G1238" s="37"/>
    </row>
    <row r="1239" spans="1:7" x14ac:dyDescent="0.25">
      <c r="A1239" s="48"/>
      <c r="B1239" s="58"/>
      <c r="C1239" s="24" t="s">
        <v>64</v>
      </c>
      <c r="D1239" s="25">
        <f>D1215</f>
        <v>22789.499999999996</v>
      </c>
      <c r="E1239" s="25">
        <f>E1215</f>
        <v>22789.469999999994</v>
      </c>
      <c r="F1239" s="25" t="s">
        <v>1031</v>
      </c>
      <c r="G1239" s="25">
        <f>G1215</f>
        <v>22789.469999999994</v>
      </c>
    </row>
    <row r="1240" spans="1:7" x14ac:dyDescent="0.25">
      <c r="A1240" s="48">
        <v>13</v>
      </c>
      <c r="B1240" s="48" t="s">
        <v>842</v>
      </c>
      <c r="C1240" s="22" t="s">
        <v>9</v>
      </c>
      <c r="D1240" s="51">
        <f>D1242+D1244</f>
        <v>164959.74</v>
      </c>
      <c r="E1240" s="51">
        <f>E1242+E1244</f>
        <v>159851.53999999998</v>
      </c>
      <c r="F1240" s="51" t="s">
        <v>1164</v>
      </c>
      <c r="G1240" s="51">
        <f>G1242+G1244</f>
        <v>159851.53999999998</v>
      </c>
    </row>
    <row r="1241" spans="1:7" ht="24" x14ac:dyDescent="0.25">
      <c r="A1241" s="48"/>
      <c r="B1241" s="48"/>
      <c r="C1241" s="22" t="s">
        <v>843</v>
      </c>
      <c r="D1241" s="51"/>
      <c r="E1241" s="51"/>
      <c r="F1241" s="51"/>
      <c r="G1241" s="51"/>
    </row>
    <row r="1242" spans="1:7" ht="12" customHeight="1" x14ac:dyDescent="0.25">
      <c r="A1242" s="48"/>
      <c r="B1242" s="48"/>
      <c r="C1242" s="20" t="s">
        <v>11</v>
      </c>
      <c r="D1242" s="37">
        <v>89283.51</v>
      </c>
      <c r="E1242" s="37">
        <v>89283.51</v>
      </c>
      <c r="F1242" s="39" t="s">
        <v>67</v>
      </c>
      <c r="G1242" s="37">
        <v>89283.51</v>
      </c>
    </row>
    <row r="1243" spans="1:7" ht="24" x14ac:dyDescent="0.25">
      <c r="A1243" s="48"/>
      <c r="B1243" s="48"/>
      <c r="C1243" s="19" t="s">
        <v>844</v>
      </c>
      <c r="D1243" s="37"/>
      <c r="E1243" s="37"/>
      <c r="F1243" s="40"/>
      <c r="G1243" s="37"/>
    </row>
    <row r="1244" spans="1:7" ht="12" customHeight="1" x14ac:dyDescent="0.25">
      <c r="A1244" s="48"/>
      <c r="B1244" s="48"/>
      <c r="C1244" s="20" t="s">
        <v>13</v>
      </c>
      <c r="D1244" s="37">
        <v>75676.23</v>
      </c>
      <c r="E1244" s="37">
        <v>70568.03</v>
      </c>
      <c r="F1244" s="39" t="s">
        <v>67</v>
      </c>
      <c r="G1244" s="37">
        <v>70568.03</v>
      </c>
    </row>
    <row r="1245" spans="1:7" ht="24" x14ac:dyDescent="0.25">
      <c r="A1245" s="48"/>
      <c r="B1245" s="48"/>
      <c r="C1245" s="19" t="s">
        <v>845</v>
      </c>
      <c r="D1245" s="37"/>
      <c r="E1245" s="37"/>
      <c r="F1245" s="40"/>
      <c r="G1245" s="37"/>
    </row>
    <row r="1246" spans="1:7" x14ac:dyDescent="0.25">
      <c r="A1246" s="48"/>
      <c r="B1246" s="48"/>
      <c r="C1246" s="22" t="s">
        <v>23</v>
      </c>
      <c r="D1246" s="51">
        <f>D1248+D1250</f>
        <v>1981</v>
      </c>
      <c r="E1246" s="51">
        <f>E1248+E1250</f>
        <v>1981</v>
      </c>
      <c r="F1246" s="51" t="s">
        <v>1031</v>
      </c>
      <c r="G1246" s="51">
        <f>G1248+G1250</f>
        <v>1981</v>
      </c>
    </row>
    <row r="1247" spans="1:7" ht="24" x14ac:dyDescent="0.25">
      <c r="A1247" s="48"/>
      <c r="B1247" s="48"/>
      <c r="C1247" s="22" t="s">
        <v>846</v>
      </c>
      <c r="D1247" s="51"/>
      <c r="E1247" s="51"/>
      <c r="F1247" s="51"/>
      <c r="G1247" s="51"/>
    </row>
    <row r="1248" spans="1:7" x14ac:dyDescent="0.25">
      <c r="A1248" s="48"/>
      <c r="B1248" s="48"/>
      <c r="C1248" s="20" t="s">
        <v>11</v>
      </c>
      <c r="D1248" s="37">
        <v>1847.7</v>
      </c>
      <c r="E1248" s="37">
        <v>1847.7</v>
      </c>
      <c r="F1248" s="39" t="s">
        <v>67</v>
      </c>
      <c r="G1248" s="37">
        <v>1847.7</v>
      </c>
    </row>
    <row r="1249" spans="1:7" ht="48" x14ac:dyDescent="0.25">
      <c r="A1249" s="48"/>
      <c r="B1249" s="48"/>
      <c r="C1249" s="19" t="s">
        <v>847</v>
      </c>
      <c r="D1249" s="37"/>
      <c r="E1249" s="37"/>
      <c r="F1249" s="40"/>
      <c r="G1249" s="37"/>
    </row>
    <row r="1250" spans="1:7" x14ac:dyDescent="0.25">
      <c r="A1250" s="48"/>
      <c r="B1250" s="48"/>
      <c r="C1250" s="20" t="s">
        <v>26</v>
      </c>
      <c r="D1250" s="37">
        <v>133.30000000000001</v>
      </c>
      <c r="E1250" s="37">
        <v>133.30000000000001</v>
      </c>
      <c r="F1250" s="39" t="s">
        <v>67</v>
      </c>
      <c r="G1250" s="37">
        <v>133.30000000000001</v>
      </c>
    </row>
    <row r="1251" spans="1:7" ht="24" x14ac:dyDescent="0.25">
      <c r="A1251" s="48"/>
      <c r="B1251" s="48"/>
      <c r="C1251" s="19" t="s">
        <v>848</v>
      </c>
      <c r="D1251" s="37"/>
      <c r="E1251" s="37"/>
      <c r="F1251" s="40"/>
      <c r="G1251" s="37"/>
    </row>
    <row r="1252" spans="1:7" x14ac:dyDescent="0.25">
      <c r="A1252" s="48"/>
      <c r="B1252" s="48"/>
      <c r="C1252" s="22" t="s">
        <v>42</v>
      </c>
      <c r="D1252" s="51">
        <f>D1254+D1256+D1258+D1260+D1262+D1264+D1266+D1268+D1270+D1272+D1274+D1276+D1278+D1280+D1282</f>
        <v>5333.3600000000006</v>
      </c>
      <c r="E1252" s="51">
        <f>E1254+E1256+E1258+E1260+E1262+E1264+E1266+E1268+E1270+E1272+E1274+E1276+E1278+E1280+E1282</f>
        <v>5323.1900000000005</v>
      </c>
      <c r="F1252" s="51" t="s">
        <v>1163</v>
      </c>
      <c r="G1252" s="51">
        <f>G1254+G1256+G1258+G1260+G1262+G1264+G1266+G1268+G1270+G1272+G1274+G1276+G1278+G1280+G1282</f>
        <v>5323.1900000000005</v>
      </c>
    </row>
    <row r="1253" spans="1:7" ht="36" x14ac:dyDescent="0.25">
      <c r="A1253" s="48"/>
      <c r="B1253" s="48"/>
      <c r="C1253" s="22" t="s">
        <v>849</v>
      </c>
      <c r="D1253" s="51"/>
      <c r="E1253" s="51"/>
      <c r="F1253" s="51"/>
      <c r="G1253" s="51"/>
    </row>
    <row r="1254" spans="1:7" x14ac:dyDescent="0.25">
      <c r="A1254" s="48"/>
      <c r="B1254" s="48"/>
      <c r="C1254" s="20" t="s">
        <v>11</v>
      </c>
      <c r="D1254" s="37">
        <v>0</v>
      </c>
      <c r="E1254" s="37">
        <v>0</v>
      </c>
      <c r="F1254" s="37" t="s">
        <v>850</v>
      </c>
      <c r="G1254" s="37">
        <v>0</v>
      </c>
    </row>
    <row r="1255" spans="1:7" ht="24" x14ac:dyDescent="0.25">
      <c r="A1255" s="48"/>
      <c r="B1255" s="48"/>
      <c r="C1255" s="19" t="s">
        <v>851</v>
      </c>
      <c r="D1255" s="37"/>
      <c r="E1255" s="37"/>
      <c r="F1255" s="37"/>
      <c r="G1255" s="37"/>
    </row>
    <row r="1256" spans="1:7" x14ac:dyDescent="0.25">
      <c r="A1256" s="48"/>
      <c r="B1256" s="48"/>
      <c r="C1256" s="20" t="s">
        <v>13</v>
      </c>
      <c r="D1256" s="37">
        <v>0</v>
      </c>
      <c r="E1256" s="37">
        <v>0</v>
      </c>
      <c r="F1256" s="37" t="s">
        <v>850</v>
      </c>
      <c r="G1256" s="37">
        <v>0</v>
      </c>
    </row>
    <row r="1257" spans="1:7" ht="24" x14ac:dyDescent="0.25">
      <c r="A1257" s="48"/>
      <c r="B1257" s="48"/>
      <c r="C1257" s="19" t="s">
        <v>852</v>
      </c>
      <c r="D1257" s="37"/>
      <c r="E1257" s="37"/>
      <c r="F1257" s="37"/>
      <c r="G1257" s="37"/>
    </row>
    <row r="1258" spans="1:7" x14ac:dyDescent="0.25">
      <c r="A1258" s="48"/>
      <c r="B1258" s="48"/>
      <c r="C1258" s="20" t="s">
        <v>15</v>
      </c>
      <c r="D1258" s="37">
        <v>0</v>
      </c>
      <c r="E1258" s="37">
        <v>0</v>
      </c>
      <c r="F1258" s="37" t="s">
        <v>850</v>
      </c>
      <c r="G1258" s="37">
        <v>0</v>
      </c>
    </row>
    <row r="1259" spans="1:7" ht="180" x14ac:dyDescent="0.25">
      <c r="A1259" s="48"/>
      <c r="B1259" s="48"/>
      <c r="C1259" s="19" t="s">
        <v>853</v>
      </c>
      <c r="D1259" s="37"/>
      <c r="E1259" s="37"/>
      <c r="F1259" s="37"/>
      <c r="G1259" s="37"/>
    </row>
    <row r="1260" spans="1:7" x14ac:dyDescent="0.25">
      <c r="A1260" s="48"/>
      <c r="B1260" s="48"/>
      <c r="C1260" s="20" t="s">
        <v>18</v>
      </c>
      <c r="D1260" s="37">
        <v>0</v>
      </c>
      <c r="E1260" s="37">
        <v>0</v>
      </c>
      <c r="F1260" s="37" t="s">
        <v>850</v>
      </c>
      <c r="G1260" s="37">
        <v>0</v>
      </c>
    </row>
    <row r="1261" spans="1:7" ht="48" x14ac:dyDescent="0.25">
      <c r="A1261" s="48"/>
      <c r="B1261" s="48"/>
      <c r="C1261" s="19" t="s">
        <v>854</v>
      </c>
      <c r="D1261" s="37"/>
      <c r="E1261" s="37"/>
      <c r="F1261" s="37"/>
      <c r="G1261" s="37"/>
    </row>
    <row r="1262" spans="1:7" x14ac:dyDescent="0.25">
      <c r="A1262" s="48"/>
      <c r="B1262" s="48"/>
      <c r="C1262" s="20" t="s">
        <v>21</v>
      </c>
      <c r="D1262" s="37">
        <v>0</v>
      </c>
      <c r="E1262" s="37">
        <v>0</v>
      </c>
      <c r="F1262" s="37" t="s">
        <v>850</v>
      </c>
      <c r="G1262" s="37">
        <v>0</v>
      </c>
    </row>
    <row r="1263" spans="1:7" ht="24" x14ac:dyDescent="0.25">
      <c r="A1263" s="48"/>
      <c r="B1263" s="48"/>
      <c r="C1263" s="19" t="s">
        <v>855</v>
      </c>
      <c r="D1263" s="37"/>
      <c r="E1263" s="37"/>
      <c r="F1263" s="37"/>
      <c r="G1263" s="37"/>
    </row>
    <row r="1264" spans="1:7" x14ac:dyDescent="0.25">
      <c r="A1264" s="48"/>
      <c r="B1264" s="48"/>
      <c r="C1264" s="20" t="s">
        <v>388</v>
      </c>
      <c r="D1264" s="37">
        <v>0</v>
      </c>
      <c r="E1264" s="37">
        <v>0</v>
      </c>
      <c r="F1264" s="37" t="s">
        <v>850</v>
      </c>
      <c r="G1264" s="37">
        <v>0</v>
      </c>
    </row>
    <row r="1265" spans="1:7" ht="24" x14ac:dyDescent="0.25">
      <c r="A1265" s="48"/>
      <c r="B1265" s="48"/>
      <c r="C1265" s="19" t="s">
        <v>856</v>
      </c>
      <c r="D1265" s="37"/>
      <c r="E1265" s="37"/>
      <c r="F1265" s="37"/>
      <c r="G1265" s="37"/>
    </row>
    <row r="1266" spans="1:7" x14ac:dyDescent="0.25">
      <c r="A1266" s="48"/>
      <c r="B1266" s="48"/>
      <c r="C1266" s="20" t="s">
        <v>390</v>
      </c>
      <c r="D1266" s="37">
        <v>0</v>
      </c>
      <c r="E1266" s="37">
        <v>0</v>
      </c>
      <c r="F1266" s="37" t="s">
        <v>850</v>
      </c>
      <c r="G1266" s="37">
        <v>0</v>
      </c>
    </row>
    <row r="1267" spans="1:7" x14ac:dyDescent="0.25">
      <c r="A1267" s="48"/>
      <c r="B1267" s="48"/>
      <c r="C1267" s="19" t="s">
        <v>857</v>
      </c>
      <c r="D1267" s="37"/>
      <c r="E1267" s="37"/>
      <c r="F1267" s="37"/>
      <c r="G1267" s="37"/>
    </row>
    <row r="1268" spans="1:7" x14ac:dyDescent="0.25">
      <c r="A1268" s="48"/>
      <c r="B1268" s="48"/>
      <c r="C1268" s="20" t="s">
        <v>392</v>
      </c>
      <c r="D1268" s="37">
        <v>0</v>
      </c>
      <c r="E1268" s="37">
        <v>0</v>
      </c>
      <c r="F1268" s="37" t="s">
        <v>850</v>
      </c>
      <c r="G1268" s="37">
        <v>0</v>
      </c>
    </row>
    <row r="1269" spans="1:7" ht="36" x14ac:dyDescent="0.25">
      <c r="A1269" s="48"/>
      <c r="B1269" s="48"/>
      <c r="C1269" s="19" t="s">
        <v>858</v>
      </c>
      <c r="D1269" s="37"/>
      <c r="E1269" s="37"/>
      <c r="F1269" s="37"/>
      <c r="G1269" s="37"/>
    </row>
    <row r="1270" spans="1:7" ht="15" customHeight="1" x14ac:dyDescent="0.25">
      <c r="A1270" s="48"/>
      <c r="B1270" s="48"/>
      <c r="C1270" s="20" t="s">
        <v>394</v>
      </c>
      <c r="D1270" s="37">
        <v>0</v>
      </c>
      <c r="E1270" s="37">
        <v>0</v>
      </c>
      <c r="F1270" s="37" t="s">
        <v>850</v>
      </c>
      <c r="G1270" s="42">
        <v>0</v>
      </c>
    </row>
    <row r="1271" spans="1:7" ht="36" x14ac:dyDescent="0.25">
      <c r="A1271" s="48"/>
      <c r="B1271" s="48"/>
      <c r="C1271" s="19" t="s">
        <v>859</v>
      </c>
      <c r="D1271" s="37"/>
      <c r="E1271" s="37"/>
      <c r="F1271" s="37"/>
      <c r="G1271" s="43"/>
    </row>
    <row r="1272" spans="1:7" x14ac:dyDescent="0.25">
      <c r="A1272" s="48"/>
      <c r="B1272" s="48"/>
      <c r="C1272" s="20" t="s">
        <v>860</v>
      </c>
      <c r="D1272" s="37">
        <v>0</v>
      </c>
      <c r="E1272" s="37">
        <v>0</v>
      </c>
      <c r="F1272" s="37" t="s">
        <v>850</v>
      </c>
      <c r="G1272" s="37">
        <v>0</v>
      </c>
    </row>
    <row r="1273" spans="1:7" ht="24" x14ac:dyDescent="0.25">
      <c r="A1273" s="48"/>
      <c r="B1273" s="48"/>
      <c r="C1273" s="19" t="s">
        <v>861</v>
      </c>
      <c r="D1273" s="37"/>
      <c r="E1273" s="37"/>
      <c r="F1273" s="37"/>
      <c r="G1273" s="37"/>
    </row>
    <row r="1274" spans="1:7" x14ac:dyDescent="0.25">
      <c r="A1274" s="48"/>
      <c r="B1274" s="48"/>
      <c r="C1274" s="20" t="s">
        <v>862</v>
      </c>
      <c r="D1274" s="37">
        <v>0</v>
      </c>
      <c r="E1274" s="37">
        <v>0</v>
      </c>
      <c r="F1274" s="37" t="s">
        <v>850</v>
      </c>
      <c r="G1274" s="37">
        <v>0</v>
      </c>
    </row>
    <row r="1275" spans="1:7" ht="24" x14ac:dyDescent="0.25">
      <c r="A1275" s="48"/>
      <c r="B1275" s="48"/>
      <c r="C1275" s="19" t="s">
        <v>863</v>
      </c>
      <c r="D1275" s="37"/>
      <c r="E1275" s="37"/>
      <c r="F1275" s="37"/>
      <c r="G1275" s="37"/>
    </row>
    <row r="1276" spans="1:7" x14ac:dyDescent="0.25">
      <c r="A1276" s="48"/>
      <c r="B1276" s="48"/>
      <c r="C1276" s="20" t="s">
        <v>160</v>
      </c>
      <c r="D1276" s="37">
        <v>0</v>
      </c>
      <c r="E1276" s="37">
        <v>0</v>
      </c>
      <c r="F1276" s="37" t="s">
        <v>850</v>
      </c>
      <c r="G1276" s="37">
        <v>0</v>
      </c>
    </row>
    <row r="1277" spans="1:7" x14ac:dyDescent="0.25">
      <c r="A1277" s="48"/>
      <c r="B1277" s="48"/>
      <c r="C1277" s="19" t="s">
        <v>864</v>
      </c>
      <c r="D1277" s="37"/>
      <c r="E1277" s="37"/>
      <c r="F1277" s="37"/>
      <c r="G1277" s="37"/>
    </row>
    <row r="1278" spans="1:7" x14ac:dyDescent="0.25">
      <c r="A1278" s="48"/>
      <c r="B1278" s="48"/>
      <c r="C1278" s="20" t="s">
        <v>403</v>
      </c>
      <c r="D1278" s="37">
        <v>5163.1000000000004</v>
      </c>
      <c r="E1278" s="37">
        <v>5163.0600000000004</v>
      </c>
      <c r="F1278" s="37" t="s">
        <v>1135</v>
      </c>
      <c r="G1278" s="37">
        <v>5163.0600000000004</v>
      </c>
    </row>
    <row r="1279" spans="1:7" ht="36" x14ac:dyDescent="0.25">
      <c r="A1279" s="48"/>
      <c r="B1279" s="48"/>
      <c r="C1279" s="19" t="s">
        <v>865</v>
      </c>
      <c r="D1279" s="37"/>
      <c r="E1279" s="37"/>
      <c r="F1279" s="37"/>
      <c r="G1279" s="37"/>
    </row>
    <row r="1280" spans="1:7" x14ac:dyDescent="0.25">
      <c r="A1280" s="48"/>
      <c r="B1280" s="48"/>
      <c r="C1280" s="20" t="s">
        <v>866</v>
      </c>
      <c r="D1280" s="37">
        <v>0</v>
      </c>
      <c r="E1280" s="37">
        <v>0</v>
      </c>
      <c r="F1280" s="37" t="s">
        <v>850</v>
      </c>
      <c r="G1280" s="37">
        <v>0</v>
      </c>
    </row>
    <row r="1281" spans="1:7" ht="24" x14ac:dyDescent="0.25">
      <c r="A1281" s="48"/>
      <c r="B1281" s="48"/>
      <c r="C1281" s="19" t="s">
        <v>867</v>
      </c>
      <c r="D1281" s="37"/>
      <c r="E1281" s="37"/>
      <c r="F1281" s="37"/>
      <c r="G1281" s="37"/>
    </row>
    <row r="1282" spans="1:7" ht="12" customHeight="1" x14ac:dyDescent="0.25">
      <c r="A1282" s="48"/>
      <c r="B1282" s="48"/>
      <c r="C1282" s="20" t="s">
        <v>168</v>
      </c>
      <c r="D1282" s="37">
        <v>170.26</v>
      </c>
      <c r="E1282" s="37">
        <v>160.13</v>
      </c>
      <c r="F1282" s="37" t="s">
        <v>1135</v>
      </c>
      <c r="G1282" s="37">
        <v>160.13</v>
      </c>
    </row>
    <row r="1283" spans="1:7" ht="24" x14ac:dyDescent="0.25">
      <c r="A1283" s="48"/>
      <c r="B1283" s="48"/>
      <c r="C1283" s="19" t="s">
        <v>868</v>
      </c>
      <c r="D1283" s="37"/>
      <c r="E1283" s="37"/>
      <c r="F1283" s="37"/>
      <c r="G1283" s="37"/>
    </row>
    <row r="1284" spans="1:7" x14ac:dyDescent="0.25">
      <c r="A1284" s="48"/>
      <c r="B1284" s="48"/>
      <c r="C1284" s="22" t="s">
        <v>56</v>
      </c>
      <c r="D1284" s="51">
        <f>D1286+D1288+D1290+D1292+D1294+D1296+D1298+D1300+D1302+D1304</f>
        <v>0</v>
      </c>
      <c r="E1284" s="51">
        <f>E1286+E1288+E1290+E1292+E1294+E1296+E1298+E1300+E1302+E1304</f>
        <v>0</v>
      </c>
      <c r="F1284" s="51" t="s">
        <v>869</v>
      </c>
      <c r="G1284" s="51">
        <f>G1286+G1288+G1290+G1292+G1294+G1296+G1298+G1300+G1302+G1304</f>
        <v>0</v>
      </c>
    </row>
    <row r="1285" spans="1:7" ht="24" x14ac:dyDescent="0.25">
      <c r="A1285" s="48"/>
      <c r="B1285" s="48"/>
      <c r="C1285" s="22" t="s">
        <v>870</v>
      </c>
      <c r="D1285" s="51"/>
      <c r="E1285" s="51"/>
      <c r="F1285" s="51"/>
      <c r="G1285" s="51"/>
    </row>
    <row r="1286" spans="1:7" x14ac:dyDescent="0.25">
      <c r="A1286" s="48"/>
      <c r="B1286" s="48"/>
      <c r="C1286" s="20" t="s">
        <v>11</v>
      </c>
      <c r="D1286" s="37">
        <v>0</v>
      </c>
      <c r="E1286" s="37">
        <v>0</v>
      </c>
      <c r="F1286" s="37" t="s">
        <v>194</v>
      </c>
      <c r="G1286" s="37">
        <v>0</v>
      </c>
    </row>
    <row r="1287" spans="1:7" ht="36" x14ac:dyDescent="0.25">
      <c r="A1287" s="48"/>
      <c r="B1287" s="48"/>
      <c r="C1287" s="19" t="s">
        <v>871</v>
      </c>
      <c r="D1287" s="37"/>
      <c r="E1287" s="37"/>
      <c r="F1287" s="37"/>
      <c r="G1287" s="37"/>
    </row>
    <row r="1288" spans="1:7" x14ac:dyDescent="0.25">
      <c r="A1288" s="48"/>
      <c r="B1288" s="48"/>
      <c r="C1288" s="20" t="s">
        <v>26</v>
      </c>
      <c r="D1288" s="37">
        <v>0</v>
      </c>
      <c r="E1288" s="37">
        <v>0</v>
      </c>
      <c r="F1288" s="37" t="s">
        <v>194</v>
      </c>
      <c r="G1288" s="37">
        <v>0</v>
      </c>
    </row>
    <row r="1289" spans="1:7" ht="48" x14ac:dyDescent="0.25">
      <c r="A1289" s="48"/>
      <c r="B1289" s="48"/>
      <c r="C1289" s="19" t="s">
        <v>872</v>
      </c>
      <c r="D1289" s="37"/>
      <c r="E1289" s="37"/>
      <c r="F1289" s="37"/>
      <c r="G1289" s="37"/>
    </row>
    <row r="1290" spans="1:7" x14ac:dyDescent="0.25">
      <c r="A1290" s="48"/>
      <c r="B1290" s="48"/>
      <c r="C1290" s="20" t="s">
        <v>28</v>
      </c>
      <c r="D1290" s="37">
        <v>0</v>
      </c>
      <c r="E1290" s="37">
        <v>0</v>
      </c>
      <c r="F1290" s="37" t="s">
        <v>194</v>
      </c>
      <c r="G1290" s="37">
        <v>0</v>
      </c>
    </row>
    <row r="1291" spans="1:7" ht="36" x14ac:dyDescent="0.25">
      <c r="A1291" s="48"/>
      <c r="B1291" s="48"/>
      <c r="C1291" s="19" t="s">
        <v>873</v>
      </c>
      <c r="D1291" s="37"/>
      <c r="E1291" s="37"/>
      <c r="F1291" s="37"/>
      <c r="G1291" s="37"/>
    </row>
    <row r="1292" spans="1:7" x14ac:dyDescent="0.25">
      <c r="A1292" s="48"/>
      <c r="B1292" s="48"/>
      <c r="C1292" s="20" t="s">
        <v>13</v>
      </c>
      <c r="D1292" s="37">
        <v>0</v>
      </c>
      <c r="E1292" s="37">
        <v>0</v>
      </c>
      <c r="F1292" s="37" t="s">
        <v>194</v>
      </c>
      <c r="G1292" s="37">
        <v>0</v>
      </c>
    </row>
    <row r="1293" spans="1:7" ht="24" x14ac:dyDescent="0.25">
      <c r="A1293" s="48"/>
      <c r="B1293" s="48"/>
      <c r="C1293" s="19" t="s">
        <v>874</v>
      </c>
      <c r="D1293" s="37"/>
      <c r="E1293" s="37"/>
      <c r="F1293" s="37"/>
      <c r="G1293" s="37"/>
    </row>
    <row r="1294" spans="1:7" x14ac:dyDescent="0.25">
      <c r="A1294" s="48"/>
      <c r="B1294" s="48"/>
      <c r="C1294" s="20" t="s">
        <v>15</v>
      </c>
      <c r="D1294" s="37">
        <v>0</v>
      </c>
      <c r="E1294" s="37">
        <v>0</v>
      </c>
      <c r="F1294" s="37" t="s">
        <v>194</v>
      </c>
      <c r="G1294" s="37">
        <v>0</v>
      </c>
    </row>
    <row r="1295" spans="1:7" ht="24" x14ac:dyDescent="0.25">
      <c r="A1295" s="48"/>
      <c r="B1295" s="48"/>
      <c r="C1295" s="19" t="s">
        <v>875</v>
      </c>
      <c r="D1295" s="37"/>
      <c r="E1295" s="37"/>
      <c r="F1295" s="37"/>
      <c r="G1295" s="37"/>
    </row>
    <row r="1296" spans="1:7" x14ac:dyDescent="0.25">
      <c r="A1296" s="48"/>
      <c r="B1296" s="48"/>
      <c r="C1296" s="20" t="s">
        <v>21</v>
      </c>
      <c r="D1296" s="37">
        <v>0</v>
      </c>
      <c r="E1296" s="37">
        <v>0</v>
      </c>
      <c r="F1296" s="37" t="s">
        <v>869</v>
      </c>
      <c r="G1296" s="37">
        <v>0</v>
      </c>
    </row>
    <row r="1297" spans="1:7" ht="24" x14ac:dyDescent="0.25">
      <c r="A1297" s="48"/>
      <c r="B1297" s="48"/>
      <c r="C1297" s="19" t="s">
        <v>876</v>
      </c>
      <c r="D1297" s="37"/>
      <c r="E1297" s="37"/>
      <c r="F1297" s="37"/>
      <c r="G1297" s="37"/>
    </row>
    <row r="1298" spans="1:7" x14ac:dyDescent="0.25">
      <c r="A1298" s="48"/>
      <c r="B1298" s="48"/>
      <c r="C1298" s="20" t="s">
        <v>388</v>
      </c>
      <c r="D1298" s="37">
        <v>0</v>
      </c>
      <c r="E1298" s="37">
        <v>0</v>
      </c>
      <c r="F1298" s="37" t="s">
        <v>194</v>
      </c>
      <c r="G1298" s="37">
        <v>0</v>
      </c>
    </row>
    <row r="1299" spans="1:7" ht="60" x14ac:dyDescent="0.25">
      <c r="A1299" s="48"/>
      <c r="B1299" s="48"/>
      <c r="C1299" s="19" t="s">
        <v>877</v>
      </c>
      <c r="D1299" s="37"/>
      <c r="E1299" s="37"/>
      <c r="F1299" s="37"/>
      <c r="G1299" s="37"/>
    </row>
    <row r="1300" spans="1:7" x14ac:dyDescent="0.25">
      <c r="A1300" s="48"/>
      <c r="B1300" s="48"/>
      <c r="C1300" s="20" t="s">
        <v>390</v>
      </c>
      <c r="D1300" s="37">
        <v>0</v>
      </c>
      <c r="E1300" s="37">
        <v>0</v>
      </c>
      <c r="F1300" s="37" t="s">
        <v>194</v>
      </c>
      <c r="G1300" s="37">
        <v>0</v>
      </c>
    </row>
    <row r="1301" spans="1:7" ht="48" x14ac:dyDescent="0.25">
      <c r="A1301" s="48"/>
      <c r="B1301" s="48"/>
      <c r="C1301" s="19" t="s">
        <v>878</v>
      </c>
      <c r="D1301" s="37"/>
      <c r="E1301" s="37"/>
      <c r="F1301" s="37"/>
      <c r="G1301" s="37"/>
    </row>
    <row r="1302" spans="1:7" x14ac:dyDescent="0.25">
      <c r="A1302" s="48"/>
      <c r="B1302" s="48"/>
      <c r="C1302" s="20" t="s">
        <v>392</v>
      </c>
      <c r="D1302" s="37">
        <v>0</v>
      </c>
      <c r="E1302" s="37">
        <v>0</v>
      </c>
      <c r="F1302" s="37" t="s">
        <v>194</v>
      </c>
      <c r="G1302" s="37">
        <v>0</v>
      </c>
    </row>
    <row r="1303" spans="1:7" ht="24" x14ac:dyDescent="0.25">
      <c r="A1303" s="48"/>
      <c r="B1303" s="48"/>
      <c r="C1303" s="19" t="s">
        <v>879</v>
      </c>
      <c r="D1303" s="37"/>
      <c r="E1303" s="37"/>
      <c r="F1303" s="37"/>
      <c r="G1303" s="37"/>
    </row>
    <row r="1304" spans="1:7" x14ac:dyDescent="0.25">
      <c r="A1304" s="48"/>
      <c r="B1304" s="48"/>
      <c r="C1304" s="20" t="s">
        <v>394</v>
      </c>
      <c r="D1304" s="37">
        <v>0</v>
      </c>
      <c r="E1304" s="37">
        <v>0</v>
      </c>
      <c r="F1304" s="37" t="s">
        <v>194</v>
      </c>
      <c r="G1304" s="37">
        <v>0</v>
      </c>
    </row>
    <row r="1305" spans="1:7" ht="48" x14ac:dyDescent="0.25">
      <c r="A1305" s="48"/>
      <c r="B1305" s="48"/>
      <c r="C1305" s="19" t="s">
        <v>880</v>
      </c>
      <c r="D1305" s="37"/>
      <c r="E1305" s="37"/>
      <c r="F1305" s="37"/>
      <c r="G1305" s="37"/>
    </row>
    <row r="1306" spans="1:7" x14ac:dyDescent="0.25">
      <c r="A1306" s="48"/>
      <c r="B1306" s="48"/>
      <c r="C1306" s="22" t="s">
        <v>172</v>
      </c>
      <c r="D1306" s="51">
        <f>D1308+D1310+D1312</f>
        <v>73383.489999999991</v>
      </c>
      <c r="E1306" s="51">
        <f>E1308+E1310+E1312</f>
        <v>72781.070000000007</v>
      </c>
      <c r="F1306" s="51" t="s">
        <v>1138</v>
      </c>
      <c r="G1306" s="51">
        <f>G1308+G1310+G1312</f>
        <v>72781.070000000007</v>
      </c>
    </row>
    <row r="1307" spans="1:7" ht="36" x14ac:dyDescent="0.25">
      <c r="A1307" s="48"/>
      <c r="B1307" s="48"/>
      <c r="C1307" s="22" t="s">
        <v>881</v>
      </c>
      <c r="D1307" s="51"/>
      <c r="E1307" s="51"/>
      <c r="F1307" s="51"/>
      <c r="G1307" s="51"/>
    </row>
    <row r="1308" spans="1:7" ht="12" customHeight="1" x14ac:dyDescent="0.25">
      <c r="A1308" s="48"/>
      <c r="B1308" s="48"/>
      <c r="C1308" s="20" t="s">
        <v>11</v>
      </c>
      <c r="D1308" s="37">
        <v>9913.5</v>
      </c>
      <c r="E1308" s="37">
        <v>9762.4599999999991</v>
      </c>
      <c r="F1308" s="37" t="s">
        <v>1136</v>
      </c>
      <c r="G1308" s="37">
        <v>9762.4599999999991</v>
      </c>
    </row>
    <row r="1309" spans="1:7" x14ac:dyDescent="0.25">
      <c r="A1309" s="48"/>
      <c r="B1309" s="48"/>
      <c r="C1309" s="19" t="s">
        <v>882</v>
      </c>
      <c r="D1309" s="37"/>
      <c r="E1309" s="37"/>
      <c r="F1309" s="37"/>
      <c r="G1309" s="37"/>
    </row>
    <row r="1310" spans="1:7" ht="12" customHeight="1" x14ac:dyDescent="0.25">
      <c r="A1310" s="48"/>
      <c r="B1310" s="48"/>
      <c r="C1310" s="20" t="s">
        <v>26</v>
      </c>
      <c r="D1310" s="37">
        <v>36985.99</v>
      </c>
      <c r="E1310" s="37">
        <v>36668.57</v>
      </c>
      <c r="F1310" s="37" t="s">
        <v>1137</v>
      </c>
      <c r="G1310" s="37">
        <v>36668.57</v>
      </c>
    </row>
    <row r="1311" spans="1:7" ht="24" x14ac:dyDescent="0.25">
      <c r="A1311" s="48"/>
      <c r="B1311" s="48"/>
      <c r="C1311" s="19" t="s">
        <v>883</v>
      </c>
      <c r="D1311" s="37"/>
      <c r="E1311" s="37"/>
      <c r="F1311" s="37"/>
      <c r="G1311" s="37"/>
    </row>
    <row r="1312" spans="1:7" ht="12" customHeight="1" x14ac:dyDescent="0.25">
      <c r="A1312" s="48"/>
      <c r="B1312" s="48"/>
      <c r="C1312" s="20" t="s">
        <v>28</v>
      </c>
      <c r="D1312" s="37">
        <v>26484</v>
      </c>
      <c r="E1312" s="37">
        <v>26350.04</v>
      </c>
      <c r="F1312" s="37" t="s">
        <v>1135</v>
      </c>
      <c r="G1312" s="37">
        <v>26350.04</v>
      </c>
    </row>
    <row r="1313" spans="1:7" ht="36" x14ac:dyDescent="0.25">
      <c r="A1313" s="48"/>
      <c r="B1313" s="48"/>
      <c r="C1313" s="19" t="s">
        <v>884</v>
      </c>
      <c r="D1313" s="37"/>
      <c r="E1313" s="37"/>
      <c r="F1313" s="37"/>
      <c r="G1313" s="37"/>
    </row>
    <row r="1314" spans="1:7" x14ac:dyDescent="0.25">
      <c r="A1314" s="48"/>
      <c r="B1314" s="48"/>
      <c r="C1314" s="22" t="s">
        <v>178</v>
      </c>
      <c r="D1314" s="51">
        <f>D1316+D1318+D1320+D1322+D1324+D1326+D1358+D1380+D1382</f>
        <v>89</v>
      </c>
      <c r="E1314" s="51">
        <f>E1316+E1318+E1320+E1322+E1324+E1326+E1358+E1380+E1382</f>
        <v>89</v>
      </c>
      <c r="F1314" s="51" t="s">
        <v>1140</v>
      </c>
      <c r="G1314" s="51">
        <f>G1316+G1318+G1320+G1322+G1324+G1326+G1358+G1380+G1382</f>
        <v>89</v>
      </c>
    </row>
    <row r="1315" spans="1:7" ht="24" x14ac:dyDescent="0.25">
      <c r="A1315" s="48"/>
      <c r="B1315" s="48"/>
      <c r="C1315" s="22" t="s">
        <v>885</v>
      </c>
      <c r="D1315" s="51"/>
      <c r="E1315" s="51"/>
      <c r="F1315" s="51"/>
      <c r="G1315" s="51"/>
    </row>
    <row r="1316" spans="1:7" x14ac:dyDescent="0.25">
      <c r="A1316" s="48"/>
      <c r="B1316" s="48"/>
      <c r="C1316" s="20" t="s">
        <v>11</v>
      </c>
      <c r="D1316" s="37">
        <v>0</v>
      </c>
      <c r="E1316" s="37">
        <v>0</v>
      </c>
      <c r="F1316" s="37" t="s">
        <v>194</v>
      </c>
      <c r="G1316" s="37">
        <v>0</v>
      </c>
    </row>
    <row r="1317" spans="1:7" ht="24" x14ac:dyDescent="0.25">
      <c r="A1317" s="48"/>
      <c r="B1317" s="48"/>
      <c r="C1317" s="19" t="s">
        <v>886</v>
      </c>
      <c r="D1317" s="37"/>
      <c r="E1317" s="37"/>
      <c r="F1317" s="37"/>
      <c r="G1317" s="37"/>
    </row>
    <row r="1318" spans="1:7" x14ac:dyDescent="0.25">
      <c r="A1318" s="48"/>
      <c r="B1318" s="48"/>
      <c r="C1318" s="20" t="s">
        <v>26</v>
      </c>
      <c r="D1318" s="37">
        <v>0</v>
      </c>
      <c r="E1318" s="37">
        <v>0</v>
      </c>
      <c r="F1318" s="37" t="s">
        <v>194</v>
      </c>
      <c r="G1318" s="37">
        <v>0</v>
      </c>
    </row>
    <row r="1319" spans="1:7" ht="36" x14ac:dyDescent="0.25">
      <c r="A1319" s="48"/>
      <c r="B1319" s="48"/>
      <c r="C1319" s="19" t="s">
        <v>887</v>
      </c>
      <c r="D1319" s="37"/>
      <c r="E1319" s="37"/>
      <c r="F1319" s="37"/>
      <c r="G1319" s="37"/>
    </row>
    <row r="1320" spans="1:7" x14ac:dyDescent="0.25">
      <c r="A1320" s="48"/>
      <c r="B1320" s="48"/>
      <c r="C1320" s="20" t="s">
        <v>28</v>
      </c>
      <c r="D1320" s="37">
        <v>0</v>
      </c>
      <c r="E1320" s="37">
        <v>0</v>
      </c>
      <c r="F1320" s="37" t="s">
        <v>194</v>
      </c>
      <c r="G1320" s="37">
        <v>0</v>
      </c>
    </row>
    <row r="1321" spans="1:7" ht="36" x14ac:dyDescent="0.25">
      <c r="A1321" s="48"/>
      <c r="B1321" s="48"/>
      <c r="C1321" s="19" t="s">
        <v>888</v>
      </c>
      <c r="D1321" s="37"/>
      <c r="E1321" s="37"/>
      <c r="F1321" s="37"/>
      <c r="G1321" s="37"/>
    </row>
    <row r="1322" spans="1:7" x14ac:dyDescent="0.25">
      <c r="A1322" s="48"/>
      <c r="B1322" s="48"/>
      <c r="C1322" s="20" t="s">
        <v>30</v>
      </c>
      <c r="D1322" s="37">
        <v>0</v>
      </c>
      <c r="E1322" s="37">
        <v>0</v>
      </c>
      <c r="F1322" s="37" t="s">
        <v>194</v>
      </c>
      <c r="G1322" s="37">
        <v>0</v>
      </c>
    </row>
    <row r="1323" spans="1:7" ht="36" x14ac:dyDescent="0.25">
      <c r="A1323" s="48"/>
      <c r="B1323" s="48"/>
      <c r="C1323" s="19" t="s">
        <v>889</v>
      </c>
      <c r="D1323" s="37"/>
      <c r="E1323" s="37"/>
      <c r="F1323" s="37"/>
      <c r="G1323" s="37"/>
    </row>
    <row r="1324" spans="1:7" x14ac:dyDescent="0.25">
      <c r="A1324" s="48"/>
      <c r="B1324" s="48"/>
      <c r="C1324" s="20" t="s">
        <v>32</v>
      </c>
      <c r="D1324" s="37">
        <v>0</v>
      </c>
      <c r="E1324" s="37">
        <v>0</v>
      </c>
      <c r="F1324" s="37" t="s">
        <v>194</v>
      </c>
      <c r="G1324" s="37">
        <v>0</v>
      </c>
    </row>
    <row r="1325" spans="1:7" ht="24" x14ac:dyDescent="0.25">
      <c r="A1325" s="48"/>
      <c r="B1325" s="48"/>
      <c r="C1325" s="19" t="s">
        <v>890</v>
      </c>
      <c r="D1325" s="37"/>
      <c r="E1325" s="37"/>
      <c r="F1325" s="37"/>
      <c r="G1325" s="37"/>
    </row>
    <row r="1326" spans="1:7" ht="12" customHeight="1" x14ac:dyDescent="0.25">
      <c r="A1326" s="48"/>
      <c r="B1326" s="48"/>
      <c r="C1326" s="20" t="s">
        <v>13</v>
      </c>
      <c r="D1326" s="37">
        <f>D1328+D1338+D1348</f>
        <v>89</v>
      </c>
      <c r="E1326" s="37">
        <f>E1328+E1338+E1348</f>
        <v>89</v>
      </c>
      <c r="F1326" s="42" t="s">
        <v>1140</v>
      </c>
      <c r="G1326" s="37">
        <f>G1328+G1338+G1348</f>
        <v>89</v>
      </c>
    </row>
    <row r="1327" spans="1:7" ht="24" x14ac:dyDescent="0.25">
      <c r="A1327" s="48"/>
      <c r="B1327" s="48"/>
      <c r="C1327" s="19" t="s">
        <v>891</v>
      </c>
      <c r="D1327" s="37"/>
      <c r="E1327" s="37"/>
      <c r="F1327" s="43"/>
      <c r="G1327" s="37"/>
    </row>
    <row r="1328" spans="1:7" ht="15" customHeight="1" x14ac:dyDescent="0.25">
      <c r="A1328" s="48"/>
      <c r="B1328" s="48"/>
      <c r="C1328" s="21" t="s">
        <v>147</v>
      </c>
      <c r="D1328" s="37">
        <f>D1330+D1332+D1334+D1336</f>
        <v>89</v>
      </c>
      <c r="E1328" s="37">
        <f>E1330+E1332+E1334+E1336</f>
        <v>89</v>
      </c>
      <c r="F1328" s="42" t="s">
        <v>1139</v>
      </c>
      <c r="G1328" s="37">
        <f>G1330+G1332+G1334+G1336</f>
        <v>89</v>
      </c>
    </row>
    <row r="1329" spans="1:7" ht="36" x14ac:dyDescent="0.25">
      <c r="A1329" s="48"/>
      <c r="B1329" s="48"/>
      <c r="C1329" s="19" t="s">
        <v>892</v>
      </c>
      <c r="D1329" s="37"/>
      <c r="E1329" s="37"/>
      <c r="F1329" s="43"/>
      <c r="G1329" s="37"/>
    </row>
    <row r="1330" spans="1:7" ht="15" customHeight="1" x14ac:dyDescent="0.25">
      <c r="A1330" s="48"/>
      <c r="B1330" s="48"/>
      <c r="C1330" s="21" t="s">
        <v>360</v>
      </c>
      <c r="D1330" s="37">
        <v>89</v>
      </c>
      <c r="E1330" s="37">
        <v>89</v>
      </c>
      <c r="F1330" s="42" t="s">
        <v>1139</v>
      </c>
      <c r="G1330" s="37">
        <v>89</v>
      </c>
    </row>
    <row r="1331" spans="1:7" ht="36" x14ac:dyDescent="0.25">
      <c r="A1331" s="48"/>
      <c r="B1331" s="48"/>
      <c r="C1331" s="19" t="s">
        <v>893</v>
      </c>
      <c r="D1331" s="37"/>
      <c r="E1331" s="37"/>
      <c r="F1331" s="43"/>
      <c r="G1331" s="37"/>
    </row>
    <row r="1332" spans="1:7" x14ac:dyDescent="0.25">
      <c r="A1332" s="48"/>
      <c r="B1332" s="48"/>
      <c r="C1332" s="21" t="s">
        <v>361</v>
      </c>
      <c r="D1332" s="37">
        <v>0</v>
      </c>
      <c r="E1332" s="37">
        <v>0</v>
      </c>
      <c r="F1332" s="37" t="s">
        <v>194</v>
      </c>
      <c r="G1332" s="37">
        <v>0</v>
      </c>
    </row>
    <row r="1333" spans="1:7" ht="24" x14ac:dyDescent="0.25">
      <c r="A1333" s="48"/>
      <c r="B1333" s="48"/>
      <c r="C1333" s="19" t="s">
        <v>894</v>
      </c>
      <c r="D1333" s="37"/>
      <c r="E1333" s="37"/>
      <c r="F1333" s="37"/>
      <c r="G1333" s="37"/>
    </row>
    <row r="1334" spans="1:7" x14ac:dyDescent="0.25">
      <c r="A1334" s="48"/>
      <c r="B1334" s="48"/>
      <c r="C1334" s="21" t="s">
        <v>363</v>
      </c>
      <c r="D1334" s="37">
        <v>0</v>
      </c>
      <c r="E1334" s="37">
        <v>0</v>
      </c>
      <c r="F1334" s="37" t="s">
        <v>194</v>
      </c>
      <c r="G1334" s="37">
        <v>0</v>
      </c>
    </row>
    <row r="1335" spans="1:7" ht="24" x14ac:dyDescent="0.25">
      <c r="A1335" s="48"/>
      <c r="B1335" s="48"/>
      <c r="C1335" s="19" t="s">
        <v>895</v>
      </c>
      <c r="D1335" s="37"/>
      <c r="E1335" s="37"/>
      <c r="F1335" s="37"/>
      <c r="G1335" s="37"/>
    </row>
    <row r="1336" spans="1:7" x14ac:dyDescent="0.25">
      <c r="A1336" s="48"/>
      <c r="B1336" s="48"/>
      <c r="C1336" s="21" t="s">
        <v>896</v>
      </c>
      <c r="D1336" s="37">
        <v>0</v>
      </c>
      <c r="E1336" s="37">
        <v>0</v>
      </c>
      <c r="F1336" s="37" t="s">
        <v>194</v>
      </c>
      <c r="G1336" s="37">
        <v>0</v>
      </c>
    </row>
    <row r="1337" spans="1:7" ht="36" x14ac:dyDescent="0.25">
      <c r="A1337" s="48"/>
      <c r="B1337" s="48"/>
      <c r="C1337" s="19" t="s">
        <v>897</v>
      </c>
      <c r="D1337" s="37"/>
      <c r="E1337" s="37"/>
      <c r="F1337" s="37"/>
      <c r="G1337" s="37"/>
    </row>
    <row r="1338" spans="1:7" x14ac:dyDescent="0.25">
      <c r="A1338" s="48"/>
      <c r="B1338" s="48"/>
      <c r="C1338" s="21" t="s">
        <v>149</v>
      </c>
      <c r="D1338" s="37">
        <f>D1340+D1342+D1344+D1346</f>
        <v>0</v>
      </c>
      <c r="E1338" s="37">
        <v>0</v>
      </c>
      <c r="F1338" s="37" t="s">
        <v>194</v>
      </c>
      <c r="G1338" s="37">
        <v>0</v>
      </c>
    </row>
    <row r="1339" spans="1:7" ht="24" x14ac:dyDescent="0.25">
      <c r="A1339" s="48"/>
      <c r="B1339" s="48"/>
      <c r="C1339" s="19" t="s">
        <v>898</v>
      </c>
      <c r="D1339" s="37"/>
      <c r="E1339" s="37"/>
      <c r="F1339" s="37"/>
      <c r="G1339" s="37"/>
    </row>
    <row r="1340" spans="1:7" x14ac:dyDescent="0.25">
      <c r="A1340" s="48"/>
      <c r="B1340" s="48"/>
      <c r="C1340" s="21" t="s">
        <v>899</v>
      </c>
      <c r="D1340" s="37">
        <v>0</v>
      </c>
      <c r="E1340" s="37">
        <v>0</v>
      </c>
      <c r="F1340" s="37" t="s">
        <v>194</v>
      </c>
      <c r="G1340" s="37">
        <v>0</v>
      </c>
    </row>
    <row r="1341" spans="1:7" ht="36" x14ac:dyDescent="0.25">
      <c r="A1341" s="48"/>
      <c r="B1341" s="48"/>
      <c r="C1341" s="19" t="s">
        <v>893</v>
      </c>
      <c r="D1341" s="37"/>
      <c r="E1341" s="37"/>
      <c r="F1341" s="37"/>
      <c r="G1341" s="37"/>
    </row>
    <row r="1342" spans="1:7" x14ac:dyDescent="0.25">
      <c r="A1342" s="48"/>
      <c r="B1342" s="48"/>
      <c r="C1342" s="21" t="s">
        <v>900</v>
      </c>
      <c r="D1342" s="37">
        <v>0</v>
      </c>
      <c r="E1342" s="37">
        <v>0</v>
      </c>
      <c r="F1342" s="37" t="s">
        <v>194</v>
      </c>
      <c r="G1342" s="37">
        <v>0</v>
      </c>
    </row>
    <row r="1343" spans="1:7" ht="24" x14ac:dyDescent="0.25">
      <c r="A1343" s="48"/>
      <c r="B1343" s="48"/>
      <c r="C1343" s="19" t="s">
        <v>901</v>
      </c>
      <c r="D1343" s="37"/>
      <c r="E1343" s="37"/>
      <c r="F1343" s="37"/>
      <c r="G1343" s="37"/>
    </row>
    <row r="1344" spans="1:7" x14ac:dyDescent="0.25">
      <c r="A1344" s="48"/>
      <c r="B1344" s="48"/>
      <c r="C1344" s="21" t="s">
        <v>902</v>
      </c>
      <c r="D1344" s="37">
        <v>0</v>
      </c>
      <c r="E1344" s="37">
        <v>0</v>
      </c>
      <c r="F1344" s="37" t="s">
        <v>194</v>
      </c>
      <c r="G1344" s="37">
        <v>0</v>
      </c>
    </row>
    <row r="1345" spans="1:7" ht="24" x14ac:dyDescent="0.25">
      <c r="A1345" s="48"/>
      <c r="B1345" s="48"/>
      <c r="C1345" s="19" t="s">
        <v>895</v>
      </c>
      <c r="D1345" s="37"/>
      <c r="E1345" s="37"/>
      <c r="F1345" s="37"/>
      <c r="G1345" s="37"/>
    </row>
    <row r="1346" spans="1:7" x14ac:dyDescent="0.25">
      <c r="A1346" s="48"/>
      <c r="B1346" s="48"/>
      <c r="C1346" s="21" t="s">
        <v>903</v>
      </c>
      <c r="D1346" s="37">
        <v>0</v>
      </c>
      <c r="E1346" s="37">
        <v>0</v>
      </c>
      <c r="F1346" s="37" t="s">
        <v>194</v>
      </c>
      <c r="G1346" s="37">
        <v>0</v>
      </c>
    </row>
    <row r="1347" spans="1:7" ht="36" x14ac:dyDescent="0.25">
      <c r="A1347" s="48"/>
      <c r="B1347" s="48"/>
      <c r="C1347" s="19" t="s">
        <v>904</v>
      </c>
      <c r="D1347" s="37"/>
      <c r="E1347" s="37"/>
      <c r="F1347" s="37"/>
      <c r="G1347" s="37"/>
    </row>
    <row r="1348" spans="1:7" x14ac:dyDescent="0.25">
      <c r="A1348" s="48"/>
      <c r="B1348" s="48"/>
      <c r="C1348" s="21" t="s">
        <v>213</v>
      </c>
      <c r="D1348" s="37">
        <f>D1350+D1352+D1354+D1356</f>
        <v>0</v>
      </c>
      <c r="E1348" s="37">
        <v>0</v>
      </c>
      <c r="F1348" s="37" t="s">
        <v>194</v>
      </c>
      <c r="G1348" s="37">
        <v>0</v>
      </c>
    </row>
    <row r="1349" spans="1:7" x14ac:dyDescent="0.25">
      <c r="A1349" s="48"/>
      <c r="B1349" s="48"/>
      <c r="C1349" s="19" t="s">
        <v>905</v>
      </c>
      <c r="D1349" s="37"/>
      <c r="E1349" s="37"/>
      <c r="F1349" s="37"/>
      <c r="G1349" s="37"/>
    </row>
    <row r="1350" spans="1:7" x14ac:dyDescent="0.25">
      <c r="A1350" s="48"/>
      <c r="B1350" s="48"/>
      <c r="C1350" s="21" t="s">
        <v>906</v>
      </c>
      <c r="D1350" s="37">
        <v>0</v>
      </c>
      <c r="E1350" s="37">
        <v>0</v>
      </c>
      <c r="F1350" s="37" t="s">
        <v>194</v>
      </c>
      <c r="G1350" s="37">
        <v>0</v>
      </c>
    </row>
    <row r="1351" spans="1:7" ht="24" x14ac:dyDescent="0.25">
      <c r="A1351" s="48"/>
      <c r="B1351" s="48"/>
      <c r="C1351" s="19" t="s">
        <v>907</v>
      </c>
      <c r="D1351" s="37"/>
      <c r="E1351" s="37"/>
      <c r="F1351" s="37"/>
      <c r="G1351" s="37"/>
    </row>
    <row r="1352" spans="1:7" x14ac:dyDescent="0.25">
      <c r="A1352" s="48"/>
      <c r="B1352" s="48"/>
      <c r="C1352" s="21" t="s">
        <v>908</v>
      </c>
      <c r="D1352" s="37">
        <v>0</v>
      </c>
      <c r="E1352" s="37">
        <v>0</v>
      </c>
      <c r="F1352" s="37" t="s">
        <v>194</v>
      </c>
      <c r="G1352" s="37">
        <v>0</v>
      </c>
    </row>
    <row r="1353" spans="1:7" ht="24" x14ac:dyDescent="0.25">
      <c r="A1353" s="48"/>
      <c r="B1353" s="48"/>
      <c r="C1353" s="19" t="s">
        <v>909</v>
      </c>
      <c r="D1353" s="37"/>
      <c r="E1353" s="37"/>
      <c r="F1353" s="37"/>
      <c r="G1353" s="37"/>
    </row>
    <row r="1354" spans="1:7" x14ac:dyDescent="0.25">
      <c r="A1354" s="48"/>
      <c r="B1354" s="48"/>
      <c r="C1354" s="21" t="s">
        <v>910</v>
      </c>
      <c r="D1354" s="37">
        <v>0</v>
      </c>
      <c r="E1354" s="37">
        <v>0</v>
      </c>
      <c r="F1354" s="37" t="s">
        <v>194</v>
      </c>
      <c r="G1354" s="37">
        <v>0</v>
      </c>
    </row>
    <row r="1355" spans="1:7" ht="24" x14ac:dyDescent="0.25">
      <c r="A1355" s="48"/>
      <c r="B1355" s="48"/>
      <c r="C1355" s="19" t="s">
        <v>895</v>
      </c>
      <c r="D1355" s="37"/>
      <c r="E1355" s="37"/>
      <c r="F1355" s="37"/>
      <c r="G1355" s="37"/>
    </row>
    <row r="1356" spans="1:7" x14ac:dyDescent="0.25">
      <c r="A1356" s="48"/>
      <c r="B1356" s="48"/>
      <c r="C1356" s="21" t="s">
        <v>911</v>
      </c>
      <c r="D1356" s="37">
        <v>0</v>
      </c>
      <c r="E1356" s="37">
        <v>0</v>
      </c>
      <c r="F1356" s="37" t="s">
        <v>194</v>
      </c>
      <c r="G1356" s="37">
        <v>0</v>
      </c>
    </row>
    <row r="1357" spans="1:7" ht="36" x14ac:dyDescent="0.25">
      <c r="A1357" s="48"/>
      <c r="B1357" s="48"/>
      <c r="C1357" s="19" t="s">
        <v>912</v>
      </c>
      <c r="D1357" s="37"/>
      <c r="E1357" s="37"/>
      <c r="F1357" s="37"/>
      <c r="G1357" s="37"/>
    </row>
    <row r="1358" spans="1:7" x14ac:dyDescent="0.25">
      <c r="A1358" s="48"/>
      <c r="B1358" s="48"/>
      <c r="C1358" s="20" t="s">
        <v>15</v>
      </c>
      <c r="D1358" s="37">
        <v>0</v>
      </c>
      <c r="E1358" s="37">
        <v>0</v>
      </c>
      <c r="F1358" s="37" t="s">
        <v>194</v>
      </c>
      <c r="G1358" s="37">
        <v>0</v>
      </c>
    </row>
    <row r="1359" spans="1:7" ht="24" x14ac:dyDescent="0.25">
      <c r="A1359" s="48"/>
      <c r="B1359" s="48"/>
      <c r="C1359" s="19" t="s">
        <v>913</v>
      </c>
      <c r="D1359" s="37"/>
      <c r="E1359" s="37"/>
      <c r="F1359" s="37"/>
      <c r="G1359" s="37"/>
    </row>
    <row r="1360" spans="1:7" x14ac:dyDescent="0.25">
      <c r="A1360" s="48"/>
      <c r="B1360" s="48"/>
      <c r="C1360" s="21" t="s">
        <v>216</v>
      </c>
      <c r="D1360" s="37">
        <v>0</v>
      </c>
      <c r="E1360" s="37">
        <v>0</v>
      </c>
      <c r="F1360" s="37" t="s">
        <v>194</v>
      </c>
      <c r="G1360" s="37">
        <v>0</v>
      </c>
    </row>
    <row r="1361" spans="1:7" ht="36" x14ac:dyDescent="0.25">
      <c r="A1361" s="48"/>
      <c r="B1361" s="48"/>
      <c r="C1361" s="19" t="s">
        <v>914</v>
      </c>
      <c r="D1361" s="37"/>
      <c r="E1361" s="37"/>
      <c r="F1361" s="37"/>
      <c r="G1361" s="37"/>
    </row>
    <row r="1362" spans="1:7" x14ac:dyDescent="0.25">
      <c r="A1362" s="48"/>
      <c r="B1362" s="48"/>
      <c r="C1362" s="21" t="s">
        <v>219</v>
      </c>
      <c r="D1362" s="37">
        <v>0</v>
      </c>
      <c r="E1362" s="37">
        <v>0</v>
      </c>
      <c r="F1362" s="37" t="s">
        <v>194</v>
      </c>
      <c r="G1362" s="37">
        <v>0</v>
      </c>
    </row>
    <row r="1363" spans="1:7" ht="48" x14ac:dyDescent="0.25">
      <c r="A1363" s="48"/>
      <c r="B1363" s="48"/>
      <c r="C1363" s="19" t="s">
        <v>915</v>
      </c>
      <c r="D1363" s="37"/>
      <c r="E1363" s="37"/>
      <c r="F1363" s="37"/>
      <c r="G1363" s="37"/>
    </row>
    <row r="1364" spans="1:7" x14ac:dyDescent="0.25">
      <c r="A1364" s="48"/>
      <c r="B1364" s="48"/>
      <c r="C1364" s="21" t="s">
        <v>221</v>
      </c>
      <c r="D1364" s="37">
        <v>0</v>
      </c>
      <c r="E1364" s="37">
        <v>0</v>
      </c>
      <c r="F1364" s="37" t="s">
        <v>194</v>
      </c>
      <c r="G1364" s="37">
        <v>0</v>
      </c>
    </row>
    <row r="1365" spans="1:7" ht="48" x14ac:dyDescent="0.25">
      <c r="A1365" s="48"/>
      <c r="B1365" s="48"/>
      <c r="C1365" s="19" t="s">
        <v>916</v>
      </c>
      <c r="D1365" s="37"/>
      <c r="E1365" s="37"/>
      <c r="F1365" s="37"/>
      <c r="G1365" s="37"/>
    </row>
    <row r="1366" spans="1:7" x14ac:dyDescent="0.25">
      <c r="A1366" s="48"/>
      <c r="B1366" s="48"/>
      <c r="C1366" s="21" t="s">
        <v>917</v>
      </c>
      <c r="D1366" s="37">
        <v>0</v>
      </c>
      <c r="E1366" s="37">
        <v>0</v>
      </c>
      <c r="F1366" s="37" t="s">
        <v>194</v>
      </c>
      <c r="G1366" s="37">
        <v>0</v>
      </c>
    </row>
    <row r="1367" spans="1:7" ht="48" x14ac:dyDescent="0.25">
      <c r="A1367" s="48"/>
      <c r="B1367" s="48"/>
      <c r="C1367" s="19" t="s">
        <v>918</v>
      </c>
      <c r="D1367" s="37"/>
      <c r="E1367" s="37"/>
      <c r="F1367" s="37"/>
      <c r="G1367" s="37"/>
    </row>
    <row r="1368" spans="1:7" x14ac:dyDescent="0.25">
      <c r="A1368" s="48"/>
      <c r="B1368" s="48"/>
      <c r="C1368" s="21" t="s">
        <v>919</v>
      </c>
      <c r="D1368" s="37">
        <v>0</v>
      </c>
      <c r="E1368" s="37">
        <v>0</v>
      </c>
      <c r="F1368" s="37" t="s">
        <v>194</v>
      </c>
      <c r="G1368" s="37">
        <v>0</v>
      </c>
    </row>
    <row r="1369" spans="1:7" ht="48" x14ac:dyDescent="0.25">
      <c r="A1369" s="48"/>
      <c r="B1369" s="48"/>
      <c r="C1369" s="19" t="s">
        <v>920</v>
      </c>
      <c r="D1369" s="37"/>
      <c r="E1369" s="37"/>
      <c r="F1369" s="37"/>
      <c r="G1369" s="37"/>
    </row>
    <row r="1370" spans="1:7" x14ac:dyDescent="0.25">
      <c r="A1370" s="48"/>
      <c r="B1370" s="48"/>
      <c r="C1370" s="21" t="s">
        <v>223</v>
      </c>
      <c r="D1370" s="37">
        <v>0</v>
      </c>
      <c r="E1370" s="37">
        <v>0</v>
      </c>
      <c r="F1370" s="37" t="s">
        <v>194</v>
      </c>
      <c r="G1370" s="37">
        <v>0</v>
      </c>
    </row>
    <row r="1371" spans="1:7" ht="36" x14ac:dyDescent="0.25">
      <c r="A1371" s="48"/>
      <c r="B1371" s="48"/>
      <c r="C1371" s="19" t="s">
        <v>921</v>
      </c>
      <c r="D1371" s="37"/>
      <c r="E1371" s="37"/>
      <c r="F1371" s="37"/>
      <c r="G1371" s="37"/>
    </row>
    <row r="1372" spans="1:7" x14ac:dyDescent="0.25">
      <c r="A1372" s="48"/>
      <c r="B1372" s="48"/>
      <c r="C1372" s="21" t="s">
        <v>225</v>
      </c>
      <c r="D1372" s="37">
        <v>0</v>
      </c>
      <c r="E1372" s="37">
        <v>0</v>
      </c>
      <c r="F1372" s="37" t="s">
        <v>194</v>
      </c>
      <c r="G1372" s="37">
        <v>0</v>
      </c>
    </row>
    <row r="1373" spans="1:7" ht="48" x14ac:dyDescent="0.25">
      <c r="A1373" s="48"/>
      <c r="B1373" s="48"/>
      <c r="C1373" s="19" t="s">
        <v>922</v>
      </c>
      <c r="D1373" s="37"/>
      <c r="E1373" s="37"/>
      <c r="F1373" s="37"/>
      <c r="G1373" s="37"/>
    </row>
    <row r="1374" spans="1:7" x14ac:dyDescent="0.25">
      <c r="A1374" s="48"/>
      <c r="B1374" s="48"/>
      <c r="C1374" s="21" t="s">
        <v>227</v>
      </c>
      <c r="D1374" s="37">
        <v>0</v>
      </c>
      <c r="E1374" s="37">
        <v>0</v>
      </c>
      <c r="F1374" s="37" t="s">
        <v>194</v>
      </c>
      <c r="G1374" s="37">
        <v>0</v>
      </c>
    </row>
    <row r="1375" spans="1:7" ht="48" x14ac:dyDescent="0.25">
      <c r="A1375" s="48"/>
      <c r="B1375" s="48"/>
      <c r="C1375" s="19" t="s">
        <v>923</v>
      </c>
      <c r="D1375" s="37"/>
      <c r="E1375" s="37"/>
      <c r="F1375" s="37"/>
      <c r="G1375" s="37"/>
    </row>
    <row r="1376" spans="1:7" x14ac:dyDescent="0.25">
      <c r="A1376" s="48"/>
      <c r="B1376" s="48"/>
      <c r="C1376" s="21" t="s">
        <v>924</v>
      </c>
      <c r="D1376" s="37">
        <v>0</v>
      </c>
      <c r="E1376" s="37">
        <v>0</v>
      </c>
      <c r="F1376" s="37" t="s">
        <v>194</v>
      </c>
      <c r="G1376" s="37">
        <v>0</v>
      </c>
    </row>
    <row r="1377" spans="1:7" ht="48" x14ac:dyDescent="0.25">
      <c r="A1377" s="48"/>
      <c r="B1377" s="48"/>
      <c r="C1377" s="19" t="s">
        <v>925</v>
      </c>
      <c r="D1377" s="37"/>
      <c r="E1377" s="37"/>
      <c r="F1377" s="37"/>
      <c r="G1377" s="37"/>
    </row>
    <row r="1378" spans="1:7" x14ac:dyDescent="0.25">
      <c r="A1378" s="48"/>
      <c r="B1378" s="48"/>
      <c r="C1378" s="21" t="s">
        <v>926</v>
      </c>
      <c r="D1378" s="37">
        <v>0</v>
      </c>
      <c r="E1378" s="37">
        <v>0</v>
      </c>
      <c r="F1378" s="37" t="s">
        <v>194</v>
      </c>
      <c r="G1378" s="37">
        <v>0</v>
      </c>
    </row>
    <row r="1379" spans="1:7" ht="48" x14ac:dyDescent="0.25">
      <c r="A1379" s="48"/>
      <c r="B1379" s="48"/>
      <c r="C1379" s="19" t="s">
        <v>927</v>
      </c>
      <c r="D1379" s="37"/>
      <c r="E1379" s="37"/>
      <c r="F1379" s="37"/>
      <c r="G1379" s="37"/>
    </row>
    <row r="1380" spans="1:7" x14ac:dyDescent="0.25">
      <c r="A1380" s="48"/>
      <c r="B1380" s="48"/>
      <c r="C1380" s="20" t="s">
        <v>21</v>
      </c>
      <c r="D1380" s="37">
        <v>0</v>
      </c>
      <c r="E1380" s="37">
        <v>0</v>
      </c>
      <c r="F1380" s="37" t="s">
        <v>194</v>
      </c>
      <c r="G1380" s="37">
        <v>0</v>
      </c>
    </row>
    <row r="1381" spans="1:7" ht="24" x14ac:dyDescent="0.25">
      <c r="A1381" s="48"/>
      <c r="B1381" s="48"/>
      <c r="C1381" s="19" t="s">
        <v>928</v>
      </c>
      <c r="D1381" s="37"/>
      <c r="E1381" s="37"/>
      <c r="F1381" s="37"/>
      <c r="G1381" s="37"/>
    </row>
    <row r="1382" spans="1:7" x14ac:dyDescent="0.25">
      <c r="A1382" s="48"/>
      <c r="B1382" s="48"/>
      <c r="C1382" s="20" t="s">
        <v>160</v>
      </c>
      <c r="D1382" s="37">
        <v>0</v>
      </c>
      <c r="E1382" s="37">
        <v>0</v>
      </c>
      <c r="F1382" s="37" t="s">
        <v>194</v>
      </c>
      <c r="G1382" s="37">
        <v>0</v>
      </c>
    </row>
    <row r="1383" spans="1:7" x14ac:dyDescent="0.25">
      <c r="A1383" s="48"/>
      <c r="B1383" s="48"/>
      <c r="C1383" s="19" t="s">
        <v>929</v>
      </c>
      <c r="D1383" s="37"/>
      <c r="E1383" s="37"/>
      <c r="F1383" s="37"/>
      <c r="G1383" s="37"/>
    </row>
    <row r="1384" spans="1:7" x14ac:dyDescent="0.25">
      <c r="A1384" s="48"/>
      <c r="B1384" s="48"/>
      <c r="C1384" s="24" t="s">
        <v>64</v>
      </c>
      <c r="D1384" s="25">
        <f>D1240+D1246+D1252+D1284+D1306+D1314</f>
        <v>245746.58999999997</v>
      </c>
      <c r="E1384" s="25">
        <f>E1240+E1246+E1252+E1284+E1306+E1314</f>
        <v>240025.8</v>
      </c>
      <c r="F1384" s="25" t="s">
        <v>1162</v>
      </c>
      <c r="G1384" s="25">
        <f>G1240+G1246+G1252+G1284+G1306+G1314</f>
        <v>240025.8</v>
      </c>
    </row>
    <row r="1385" spans="1:7" x14ac:dyDescent="0.25">
      <c r="A1385" s="48">
        <v>14</v>
      </c>
      <c r="B1385" s="59" t="s">
        <v>930</v>
      </c>
      <c r="C1385" s="22" t="s">
        <v>9</v>
      </c>
      <c r="D1385" s="51">
        <f>D1387</f>
        <v>6738.8</v>
      </c>
      <c r="E1385" s="51">
        <f>E1387</f>
        <v>6738.8</v>
      </c>
      <c r="F1385" s="51" t="s">
        <v>67</v>
      </c>
      <c r="G1385" s="51">
        <f>G1387</f>
        <v>6738.8</v>
      </c>
    </row>
    <row r="1386" spans="1:7" ht="36" x14ac:dyDescent="0.25">
      <c r="A1386" s="48"/>
      <c r="B1386" s="59"/>
      <c r="C1386" s="22" t="s">
        <v>931</v>
      </c>
      <c r="D1386" s="51"/>
      <c r="E1386" s="51"/>
      <c r="F1386" s="51"/>
      <c r="G1386" s="51"/>
    </row>
    <row r="1387" spans="1:7" x14ac:dyDescent="0.25">
      <c r="A1387" s="48"/>
      <c r="B1387" s="59"/>
      <c r="C1387" s="20" t="s">
        <v>11</v>
      </c>
      <c r="D1387" s="37">
        <f>D1389+D1391+D1393</f>
        <v>6738.8</v>
      </c>
      <c r="E1387" s="37">
        <f>E1389+E1391+E1393</f>
        <v>6738.8</v>
      </c>
      <c r="F1387" s="37" t="s">
        <v>1031</v>
      </c>
      <c r="G1387" s="37">
        <f>G1389+G1391+G1393</f>
        <v>6738.8</v>
      </c>
    </row>
    <row r="1388" spans="1:7" ht="24" x14ac:dyDescent="0.25">
      <c r="A1388" s="48"/>
      <c r="B1388" s="59"/>
      <c r="C1388" s="19" t="s">
        <v>932</v>
      </c>
      <c r="D1388" s="37"/>
      <c r="E1388" s="37"/>
      <c r="F1388" s="37"/>
      <c r="G1388" s="37"/>
    </row>
    <row r="1389" spans="1:7" x14ac:dyDescent="0.25">
      <c r="A1389" s="48"/>
      <c r="B1389" s="59"/>
      <c r="C1389" s="21" t="s">
        <v>181</v>
      </c>
      <c r="D1389" s="37">
        <v>6738.8</v>
      </c>
      <c r="E1389" s="37">
        <v>6738.8</v>
      </c>
      <c r="F1389" s="37" t="s">
        <v>1031</v>
      </c>
      <c r="G1389" s="37">
        <v>6738.8</v>
      </c>
    </row>
    <row r="1390" spans="1:7" ht="24" x14ac:dyDescent="0.25">
      <c r="A1390" s="48"/>
      <c r="B1390" s="59"/>
      <c r="C1390" s="19" t="s">
        <v>933</v>
      </c>
      <c r="D1390" s="37"/>
      <c r="E1390" s="37"/>
      <c r="F1390" s="37"/>
      <c r="G1390" s="37"/>
    </row>
    <row r="1391" spans="1:7" x14ac:dyDescent="0.25">
      <c r="A1391" s="48"/>
      <c r="B1391" s="59"/>
      <c r="C1391" s="21" t="s">
        <v>183</v>
      </c>
      <c r="D1391" s="37">
        <v>0</v>
      </c>
      <c r="E1391" s="37">
        <v>0</v>
      </c>
      <c r="F1391" s="37" t="s">
        <v>194</v>
      </c>
      <c r="G1391" s="37">
        <v>0</v>
      </c>
    </row>
    <row r="1392" spans="1:7" ht="24" x14ac:dyDescent="0.25">
      <c r="A1392" s="48"/>
      <c r="B1392" s="59"/>
      <c r="C1392" s="19" t="s">
        <v>934</v>
      </c>
      <c r="D1392" s="37"/>
      <c r="E1392" s="37"/>
      <c r="F1392" s="37"/>
      <c r="G1392" s="37"/>
    </row>
    <row r="1393" spans="1:7" x14ac:dyDescent="0.25">
      <c r="A1393" s="48"/>
      <c r="B1393" s="59"/>
      <c r="C1393" s="21" t="s">
        <v>198</v>
      </c>
      <c r="D1393" s="37">
        <v>0</v>
      </c>
      <c r="E1393" s="37">
        <v>0</v>
      </c>
      <c r="F1393" s="37" t="s">
        <v>194</v>
      </c>
      <c r="G1393" s="37">
        <v>0</v>
      </c>
    </row>
    <row r="1394" spans="1:7" ht="36" x14ac:dyDescent="0.25">
      <c r="A1394" s="48"/>
      <c r="B1394" s="59"/>
      <c r="C1394" s="19" t="s">
        <v>935</v>
      </c>
      <c r="D1394" s="37"/>
      <c r="E1394" s="37"/>
      <c r="F1394" s="37"/>
      <c r="G1394" s="37"/>
    </row>
    <row r="1395" spans="1:7" x14ac:dyDescent="0.25">
      <c r="A1395" s="48"/>
      <c r="B1395" s="59"/>
      <c r="C1395" s="22" t="s">
        <v>23</v>
      </c>
      <c r="D1395" s="51">
        <f>D1397</f>
        <v>26139.3</v>
      </c>
      <c r="E1395" s="51">
        <f>E1397</f>
        <v>26139.25</v>
      </c>
      <c r="F1395" s="51" t="s">
        <v>1022</v>
      </c>
      <c r="G1395" s="51">
        <f>G1397</f>
        <v>26139.25</v>
      </c>
    </row>
    <row r="1396" spans="1:7" ht="24" x14ac:dyDescent="0.25">
      <c r="A1396" s="48"/>
      <c r="B1396" s="59"/>
      <c r="C1396" s="22" t="s">
        <v>937</v>
      </c>
      <c r="D1396" s="51"/>
      <c r="E1396" s="51"/>
      <c r="F1396" s="51"/>
      <c r="G1396" s="51"/>
    </row>
    <row r="1397" spans="1:7" x14ac:dyDescent="0.25">
      <c r="A1397" s="48"/>
      <c r="B1397" s="59"/>
      <c r="C1397" s="20" t="s">
        <v>11</v>
      </c>
      <c r="D1397" s="37">
        <f>D1399+D1401</f>
        <v>26139.3</v>
      </c>
      <c r="E1397" s="37">
        <f>E1399+E1401</f>
        <v>26139.25</v>
      </c>
      <c r="F1397" s="37" t="s">
        <v>936</v>
      </c>
      <c r="G1397" s="37">
        <f>G1399+G1401</f>
        <v>26139.25</v>
      </c>
    </row>
    <row r="1398" spans="1:7" ht="36" x14ac:dyDescent="0.25">
      <c r="A1398" s="48"/>
      <c r="B1398" s="59"/>
      <c r="C1398" s="19" t="s">
        <v>938</v>
      </c>
      <c r="D1398" s="37"/>
      <c r="E1398" s="37"/>
      <c r="F1398" s="37"/>
      <c r="G1398" s="37"/>
    </row>
    <row r="1399" spans="1:7" ht="12" customHeight="1" x14ac:dyDescent="0.25">
      <c r="A1399" s="48"/>
      <c r="B1399" s="59"/>
      <c r="C1399" s="21" t="s">
        <v>181</v>
      </c>
      <c r="D1399" s="37">
        <v>25998.2</v>
      </c>
      <c r="E1399" s="42">
        <v>25998.2</v>
      </c>
      <c r="F1399" s="37" t="s">
        <v>1022</v>
      </c>
      <c r="G1399" s="37">
        <v>25998.2</v>
      </c>
    </row>
    <row r="1400" spans="1:7" ht="36" x14ac:dyDescent="0.25">
      <c r="A1400" s="48"/>
      <c r="B1400" s="59"/>
      <c r="C1400" s="19" t="s">
        <v>939</v>
      </c>
      <c r="D1400" s="37"/>
      <c r="E1400" s="43"/>
      <c r="F1400" s="37"/>
      <c r="G1400" s="37"/>
    </row>
    <row r="1401" spans="1:7" x14ac:dyDescent="0.25">
      <c r="A1401" s="48"/>
      <c r="B1401" s="59"/>
      <c r="C1401" s="21" t="s">
        <v>183</v>
      </c>
      <c r="D1401" s="37">
        <v>141.1</v>
      </c>
      <c r="E1401" s="37">
        <v>141.05000000000001</v>
      </c>
      <c r="F1401" s="37" t="s">
        <v>1022</v>
      </c>
      <c r="G1401" s="37">
        <v>141.05000000000001</v>
      </c>
    </row>
    <row r="1402" spans="1:7" ht="24" x14ac:dyDescent="0.25">
      <c r="A1402" s="48"/>
      <c r="B1402" s="59"/>
      <c r="C1402" s="19" t="s">
        <v>940</v>
      </c>
      <c r="D1402" s="37"/>
      <c r="E1402" s="37"/>
      <c r="F1402" s="37"/>
      <c r="G1402" s="37"/>
    </row>
    <row r="1403" spans="1:7" x14ac:dyDescent="0.25">
      <c r="A1403" s="48"/>
      <c r="B1403" s="59"/>
      <c r="C1403" s="22" t="s">
        <v>42</v>
      </c>
      <c r="D1403" s="51">
        <f>D1405</f>
        <v>62103.93</v>
      </c>
      <c r="E1403" s="51">
        <f>E1405</f>
        <v>62103.82</v>
      </c>
      <c r="F1403" s="51" t="s">
        <v>1031</v>
      </c>
      <c r="G1403" s="51">
        <f>G1405</f>
        <v>62103.82</v>
      </c>
    </row>
    <row r="1404" spans="1:7" ht="36" x14ac:dyDescent="0.25">
      <c r="A1404" s="48"/>
      <c r="B1404" s="59"/>
      <c r="C1404" s="22" t="s">
        <v>941</v>
      </c>
      <c r="D1404" s="51"/>
      <c r="E1404" s="51"/>
      <c r="F1404" s="51"/>
      <c r="G1404" s="51"/>
    </row>
    <row r="1405" spans="1:7" x14ac:dyDescent="0.25">
      <c r="A1405" s="48"/>
      <c r="B1405" s="59"/>
      <c r="C1405" s="20" t="s">
        <v>11</v>
      </c>
      <c r="D1405" s="37">
        <f>D1407+D1409+D1411</f>
        <v>62103.93</v>
      </c>
      <c r="E1405" s="37">
        <f>E1407+E1409+E1411</f>
        <v>62103.82</v>
      </c>
      <c r="F1405" s="37" t="s">
        <v>67</v>
      </c>
      <c r="G1405" s="37">
        <f>G1407+G1409+G1411</f>
        <v>62103.82</v>
      </c>
    </row>
    <row r="1406" spans="1:7" ht="48" x14ac:dyDescent="0.25">
      <c r="A1406" s="48"/>
      <c r="B1406" s="59"/>
      <c r="C1406" s="19" t="s">
        <v>942</v>
      </c>
      <c r="D1406" s="37"/>
      <c r="E1406" s="37"/>
      <c r="F1406" s="37"/>
      <c r="G1406" s="37"/>
    </row>
    <row r="1407" spans="1:7" x14ac:dyDescent="0.25">
      <c r="A1407" s="48"/>
      <c r="B1407" s="59"/>
      <c r="C1407" s="21" t="s">
        <v>181</v>
      </c>
      <c r="D1407" s="37">
        <v>32049.1</v>
      </c>
      <c r="E1407" s="37">
        <v>32049.1</v>
      </c>
      <c r="F1407" s="37" t="s">
        <v>1022</v>
      </c>
      <c r="G1407" s="37">
        <v>32049.1</v>
      </c>
    </row>
    <row r="1408" spans="1:7" ht="48" x14ac:dyDescent="0.25">
      <c r="A1408" s="48"/>
      <c r="B1408" s="59"/>
      <c r="C1408" s="19" t="s">
        <v>943</v>
      </c>
      <c r="D1408" s="37"/>
      <c r="E1408" s="37"/>
      <c r="F1408" s="37"/>
      <c r="G1408" s="37"/>
    </row>
    <row r="1409" spans="1:7" x14ac:dyDescent="0.25">
      <c r="A1409" s="48"/>
      <c r="B1409" s="59"/>
      <c r="C1409" s="21" t="s">
        <v>183</v>
      </c>
      <c r="D1409" s="37">
        <v>30054.83</v>
      </c>
      <c r="E1409" s="37">
        <v>30054.720000000001</v>
      </c>
      <c r="F1409" s="37" t="s">
        <v>1022</v>
      </c>
      <c r="G1409" s="37">
        <v>30054.720000000001</v>
      </c>
    </row>
    <row r="1410" spans="1:7" ht="24" x14ac:dyDescent="0.25">
      <c r="A1410" s="48"/>
      <c r="B1410" s="59"/>
      <c r="C1410" s="19" t="s">
        <v>944</v>
      </c>
      <c r="D1410" s="37"/>
      <c r="E1410" s="37"/>
      <c r="F1410" s="37"/>
      <c r="G1410" s="37"/>
    </row>
    <row r="1411" spans="1:7" x14ac:dyDescent="0.25">
      <c r="A1411" s="48"/>
      <c r="B1411" s="59"/>
      <c r="C1411" s="21" t="s">
        <v>198</v>
      </c>
      <c r="D1411" s="37">
        <v>0</v>
      </c>
      <c r="E1411" s="37">
        <v>0</v>
      </c>
      <c r="F1411" s="37" t="s">
        <v>194</v>
      </c>
      <c r="G1411" s="37">
        <v>0</v>
      </c>
    </row>
    <row r="1412" spans="1:7" ht="24" x14ac:dyDescent="0.25">
      <c r="A1412" s="48"/>
      <c r="B1412" s="59"/>
      <c r="C1412" s="19" t="s">
        <v>945</v>
      </c>
      <c r="D1412" s="37"/>
      <c r="E1412" s="37"/>
      <c r="F1412" s="37"/>
      <c r="G1412" s="37"/>
    </row>
    <row r="1413" spans="1:7" x14ac:dyDescent="0.25">
      <c r="A1413" s="48"/>
      <c r="B1413" s="59"/>
      <c r="C1413" s="22" t="s">
        <v>56</v>
      </c>
      <c r="D1413" s="51">
        <f>D1415</f>
        <v>54512.1</v>
      </c>
      <c r="E1413" s="51">
        <f>E1415</f>
        <v>54512.1</v>
      </c>
      <c r="F1413" s="51" t="s">
        <v>67</v>
      </c>
      <c r="G1413" s="51">
        <f>G1415</f>
        <v>54512.1</v>
      </c>
    </row>
    <row r="1414" spans="1:7" ht="24" x14ac:dyDescent="0.25">
      <c r="A1414" s="48"/>
      <c r="B1414" s="59"/>
      <c r="C1414" s="22" t="s">
        <v>946</v>
      </c>
      <c r="D1414" s="51"/>
      <c r="E1414" s="51"/>
      <c r="F1414" s="51"/>
      <c r="G1414" s="51"/>
    </row>
    <row r="1415" spans="1:7" x14ac:dyDescent="0.25">
      <c r="A1415" s="48"/>
      <c r="B1415" s="59"/>
      <c r="C1415" s="20" t="s">
        <v>11</v>
      </c>
      <c r="D1415" s="37">
        <f>D1417+D1419</f>
        <v>54512.1</v>
      </c>
      <c r="E1415" s="37">
        <f>E1417+E1419</f>
        <v>54512.1</v>
      </c>
      <c r="F1415" s="37" t="s">
        <v>67</v>
      </c>
      <c r="G1415" s="37">
        <f>G1417+G1419</f>
        <v>54512.1</v>
      </c>
    </row>
    <row r="1416" spans="1:7" ht="48" x14ac:dyDescent="0.25">
      <c r="A1416" s="48"/>
      <c r="B1416" s="59"/>
      <c r="C1416" s="19" t="s">
        <v>947</v>
      </c>
      <c r="D1416" s="37"/>
      <c r="E1416" s="37"/>
      <c r="F1416" s="37"/>
      <c r="G1416" s="37"/>
    </row>
    <row r="1417" spans="1:7" x14ac:dyDescent="0.25">
      <c r="A1417" s="48"/>
      <c r="B1417" s="59"/>
      <c r="C1417" s="21" t="s">
        <v>181</v>
      </c>
      <c r="D1417" s="37">
        <v>34512.1</v>
      </c>
      <c r="E1417" s="37">
        <v>34512.1</v>
      </c>
      <c r="F1417" s="37" t="s">
        <v>67</v>
      </c>
      <c r="G1417" s="37">
        <v>34512.1</v>
      </c>
    </row>
    <row r="1418" spans="1:7" ht="24" x14ac:dyDescent="0.25">
      <c r="A1418" s="48"/>
      <c r="B1418" s="59"/>
      <c r="C1418" s="19" t="s">
        <v>948</v>
      </c>
      <c r="D1418" s="37"/>
      <c r="E1418" s="37"/>
      <c r="F1418" s="37"/>
      <c r="G1418" s="37"/>
    </row>
    <row r="1419" spans="1:7" ht="12" customHeight="1" x14ac:dyDescent="0.25">
      <c r="A1419" s="48"/>
      <c r="B1419" s="59"/>
      <c r="C1419" s="21" t="s">
        <v>183</v>
      </c>
      <c r="D1419" s="37">
        <v>20000</v>
      </c>
      <c r="E1419" s="37">
        <v>20000</v>
      </c>
      <c r="F1419" s="37" t="s">
        <v>67</v>
      </c>
      <c r="G1419" s="37">
        <v>20000</v>
      </c>
    </row>
    <row r="1420" spans="1:7" ht="24" x14ac:dyDescent="0.25">
      <c r="A1420" s="48"/>
      <c r="B1420" s="59"/>
      <c r="C1420" s="19" t="s">
        <v>949</v>
      </c>
      <c r="D1420" s="37"/>
      <c r="E1420" s="37"/>
      <c r="F1420" s="37"/>
      <c r="G1420" s="37"/>
    </row>
    <row r="1421" spans="1:7" x14ac:dyDescent="0.25">
      <c r="A1421" s="48"/>
      <c r="B1421" s="59"/>
      <c r="C1421" s="22" t="s">
        <v>172</v>
      </c>
      <c r="D1421" s="51">
        <f>D1423+D1429</f>
        <v>13419.19</v>
      </c>
      <c r="E1421" s="51">
        <f>E1423+E1429</f>
        <v>11859.58</v>
      </c>
      <c r="F1421" s="51" t="s">
        <v>1143</v>
      </c>
      <c r="G1421" s="51">
        <f>G1423+G1429</f>
        <v>11859.58</v>
      </c>
    </row>
    <row r="1422" spans="1:7" ht="36" x14ac:dyDescent="0.25">
      <c r="A1422" s="48"/>
      <c r="B1422" s="59"/>
      <c r="C1422" s="22" t="s">
        <v>950</v>
      </c>
      <c r="D1422" s="51"/>
      <c r="E1422" s="51"/>
      <c r="F1422" s="51"/>
      <c r="G1422" s="51"/>
    </row>
    <row r="1423" spans="1:7" x14ac:dyDescent="0.25">
      <c r="A1423" s="48"/>
      <c r="B1423" s="59"/>
      <c r="C1423" s="20" t="s">
        <v>11</v>
      </c>
      <c r="D1423" s="37">
        <f>D1427+D1425</f>
        <v>11545</v>
      </c>
      <c r="E1423" s="37">
        <f>E1427+E1425</f>
        <v>9985.48</v>
      </c>
      <c r="F1423" s="37" t="s">
        <v>1142</v>
      </c>
      <c r="G1423" s="37">
        <f>G1427+G1425</f>
        <v>9985.48</v>
      </c>
    </row>
    <row r="1424" spans="1:7" ht="36" x14ac:dyDescent="0.25">
      <c r="A1424" s="48"/>
      <c r="B1424" s="59"/>
      <c r="C1424" s="19" t="s">
        <v>951</v>
      </c>
      <c r="D1424" s="37"/>
      <c r="E1424" s="37"/>
      <c r="F1424" s="37"/>
      <c r="G1424" s="37"/>
    </row>
    <row r="1425" spans="1:7" x14ac:dyDescent="0.25">
      <c r="A1425" s="48"/>
      <c r="B1425" s="59"/>
      <c r="C1425" s="21" t="s">
        <v>181</v>
      </c>
      <c r="D1425" s="37">
        <v>11500</v>
      </c>
      <c r="E1425" s="37">
        <v>9940.48</v>
      </c>
      <c r="F1425" s="37" t="s">
        <v>1142</v>
      </c>
      <c r="G1425" s="37">
        <v>9940.48</v>
      </c>
    </row>
    <row r="1426" spans="1:7" ht="36" x14ac:dyDescent="0.25">
      <c r="A1426" s="48"/>
      <c r="B1426" s="59"/>
      <c r="C1426" s="19" t="s">
        <v>952</v>
      </c>
      <c r="D1426" s="37"/>
      <c r="E1426" s="37"/>
      <c r="F1426" s="37"/>
      <c r="G1426" s="37"/>
    </row>
    <row r="1427" spans="1:7" x14ac:dyDescent="0.25">
      <c r="A1427" s="48"/>
      <c r="B1427" s="59"/>
      <c r="C1427" s="21" t="s">
        <v>183</v>
      </c>
      <c r="D1427" s="37">
        <v>45</v>
      </c>
      <c r="E1427" s="37">
        <v>45</v>
      </c>
      <c r="F1427" s="37" t="s">
        <v>67</v>
      </c>
      <c r="G1427" s="37">
        <v>45</v>
      </c>
    </row>
    <row r="1428" spans="1:7" ht="60" x14ac:dyDescent="0.25">
      <c r="A1428" s="48"/>
      <c r="B1428" s="59"/>
      <c r="C1428" s="19" t="s">
        <v>1141</v>
      </c>
      <c r="D1428" s="37"/>
      <c r="E1428" s="37"/>
      <c r="F1428" s="37"/>
      <c r="G1428" s="37"/>
    </row>
    <row r="1429" spans="1:7" x14ac:dyDescent="0.25">
      <c r="A1429" s="48"/>
      <c r="B1429" s="59"/>
      <c r="C1429" s="20" t="s">
        <v>26</v>
      </c>
      <c r="D1429" s="37">
        <f>D1431</f>
        <v>1874.19</v>
      </c>
      <c r="E1429" s="37">
        <f>E1431</f>
        <v>1874.1</v>
      </c>
      <c r="F1429" s="37" t="s">
        <v>67</v>
      </c>
      <c r="G1429" s="37">
        <f>G1431</f>
        <v>1874.1</v>
      </c>
    </row>
    <row r="1430" spans="1:7" ht="36" x14ac:dyDescent="0.25">
      <c r="A1430" s="48"/>
      <c r="B1430" s="59"/>
      <c r="C1430" s="19" t="s">
        <v>953</v>
      </c>
      <c r="D1430" s="37"/>
      <c r="E1430" s="37"/>
      <c r="F1430" s="37"/>
      <c r="G1430" s="37"/>
    </row>
    <row r="1431" spans="1:7" x14ac:dyDescent="0.25">
      <c r="A1431" s="48"/>
      <c r="B1431" s="59"/>
      <c r="C1431" s="21" t="s">
        <v>203</v>
      </c>
      <c r="D1431" s="37">
        <v>1874.19</v>
      </c>
      <c r="E1431" s="37">
        <v>1874.1</v>
      </c>
      <c r="F1431" s="37" t="s">
        <v>67</v>
      </c>
      <c r="G1431" s="37">
        <v>1874.1</v>
      </c>
    </row>
    <row r="1432" spans="1:7" ht="48" x14ac:dyDescent="0.25">
      <c r="A1432" s="48"/>
      <c r="B1432" s="59"/>
      <c r="C1432" s="19" t="s">
        <v>954</v>
      </c>
      <c r="D1432" s="37"/>
      <c r="E1432" s="37"/>
      <c r="F1432" s="37"/>
      <c r="G1432" s="37"/>
    </row>
    <row r="1433" spans="1:7" x14ac:dyDescent="0.25">
      <c r="A1433" s="48"/>
      <c r="B1433" s="59"/>
      <c r="C1433" s="22" t="s">
        <v>178</v>
      </c>
      <c r="D1433" s="51">
        <f>D1435+D1439</f>
        <v>0</v>
      </c>
      <c r="E1433" s="51">
        <f>E1435+E1439</f>
        <v>0</v>
      </c>
      <c r="F1433" s="51" t="s">
        <v>194</v>
      </c>
      <c r="G1433" s="51">
        <f>G1435+G1439</f>
        <v>0</v>
      </c>
    </row>
    <row r="1434" spans="1:7" x14ac:dyDescent="0.25">
      <c r="A1434" s="48"/>
      <c r="B1434" s="59"/>
      <c r="C1434" s="22" t="s">
        <v>955</v>
      </c>
      <c r="D1434" s="51"/>
      <c r="E1434" s="51"/>
      <c r="F1434" s="51"/>
      <c r="G1434" s="51"/>
    </row>
    <row r="1435" spans="1:7" x14ac:dyDescent="0.25">
      <c r="A1435" s="48"/>
      <c r="B1435" s="59"/>
      <c r="C1435" s="20" t="s">
        <v>11</v>
      </c>
      <c r="D1435" s="37">
        <f>D1437</f>
        <v>0</v>
      </c>
      <c r="E1435" s="37">
        <f>E1437</f>
        <v>0</v>
      </c>
      <c r="F1435" s="37" t="s">
        <v>194</v>
      </c>
      <c r="G1435" s="37">
        <f>G1437</f>
        <v>0</v>
      </c>
    </row>
    <row r="1436" spans="1:7" ht="36" x14ac:dyDescent="0.25">
      <c r="A1436" s="48"/>
      <c r="B1436" s="59"/>
      <c r="C1436" s="19" t="s">
        <v>956</v>
      </c>
      <c r="D1436" s="37"/>
      <c r="E1436" s="37"/>
      <c r="F1436" s="37"/>
      <c r="G1436" s="37"/>
    </row>
    <row r="1437" spans="1:7" x14ac:dyDescent="0.25">
      <c r="A1437" s="48"/>
      <c r="B1437" s="59"/>
      <c r="C1437" s="21" t="s">
        <v>181</v>
      </c>
      <c r="D1437" s="37">
        <v>0</v>
      </c>
      <c r="E1437" s="37">
        <v>0</v>
      </c>
      <c r="F1437" s="37" t="s">
        <v>194</v>
      </c>
      <c r="G1437" s="37">
        <v>0</v>
      </c>
    </row>
    <row r="1438" spans="1:7" ht="36" x14ac:dyDescent="0.25">
      <c r="A1438" s="48"/>
      <c r="B1438" s="59"/>
      <c r="C1438" s="19" t="s">
        <v>956</v>
      </c>
      <c r="D1438" s="37"/>
      <c r="E1438" s="37"/>
      <c r="F1438" s="37"/>
      <c r="G1438" s="37"/>
    </row>
    <row r="1439" spans="1:7" x14ac:dyDescent="0.25">
      <c r="A1439" s="48"/>
      <c r="B1439" s="59"/>
      <c r="C1439" s="20" t="s">
        <v>26</v>
      </c>
      <c r="D1439" s="37">
        <f>D1441</f>
        <v>0</v>
      </c>
      <c r="E1439" s="37">
        <f>E1441</f>
        <v>0</v>
      </c>
      <c r="F1439" s="37" t="s">
        <v>194</v>
      </c>
      <c r="G1439" s="37">
        <f>G1441</f>
        <v>0</v>
      </c>
    </row>
    <row r="1440" spans="1:7" x14ac:dyDescent="0.25">
      <c r="A1440" s="48"/>
      <c r="B1440" s="59"/>
      <c r="C1440" s="19" t="s">
        <v>957</v>
      </c>
      <c r="D1440" s="37"/>
      <c r="E1440" s="37"/>
      <c r="F1440" s="37"/>
      <c r="G1440" s="37"/>
    </row>
    <row r="1441" spans="1:7" x14ac:dyDescent="0.25">
      <c r="A1441" s="48"/>
      <c r="B1441" s="59"/>
      <c r="C1441" s="21" t="s">
        <v>203</v>
      </c>
      <c r="D1441" s="37">
        <v>0</v>
      </c>
      <c r="E1441" s="37">
        <v>0</v>
      </c>
      <c r="F1441" s="37" t="s">
        <v>194</v>
      </c>
      <c r="G1441" s="37">
        <v>0</v>
      </c>
    </row>
    <row r="1442" spans="1:7" x14ac:dyDescent="0.25">
      <c r="A1442" s="48"/>
      <c r="B1442" s="59"/>
      <c r="C1442" s="19" t="s">
        <v>958</v>
      </c>
      <c r="D1442" s="37"/>
      <c r="E1442" s="37"/>
      <c r="F1442" s="37"/>
      <c r="G1442" s="37"/>
    </row>
    <row r="1443" spans="1:7" x14ac:dyDescent="0.25">
      <c r="A1443" s="48"/>
      <c r="B1443" s="59"/>
      <c r="C1443" s="22" t="s">
        <v>185</v>
      </c>
      <c r="D1443" s="51">
        <f>D1445</f>
        <v>11771.8</v>
      </c>
      <c r="E1443" s="51">
        <f>E1445</f>
        <v>11771.8</v>
      </c>
      <c r="F1443" s="51" t="s">
        <v>959</v>
      </c>
      <c r="G1443" s="51">
        <f>G1445</f>
        <v>11771.8</v>
      </c>
    </row>
    <row r="1444" spans="1:7" ht="72" x14ac:dyDescent="0.25">
      <c r="A1444" s="48"/>
      <c r="B1444" s="59"/>
      <c r="C1444" s="22" t="s">
        <v>960</v>
      </c>
      <c r="D1444" s="51"/>
      <c r="E1444" s="51"/>
      <c r="F1444" s="51"/>
      <c r="G1444" s="51"/>
    </row>
    <row r="1445" spans="1:7" x14ac:dyDescent="0.25">
      <c r="A1445" s="48"/>
      <c r="B1445" s="59"/>
      <c r="C1445" s="20" t="s">
        <v>11</v>
      </c>
      <c r="D1445" s="37">
        <f>D1447</f>
        <v>11771.8</v>
      </c>
      <c r="E1445" s="37">
        <f>E1447</f>
        <v>11771.8</v>
      </c>
      <c r="F1445" s="37" t="s">
        <v>67</v>
      </c>
      <c r="G1445" s="37">
        <f>G1447</f>
        <v>11771.8</v>
      </c>
    </row>
    <row r="1446" spans="1:7" ht="72" x14ac:dyDescent="0.25">
      <c r="A1446" s="48"/>
      <c r="B1446" s="59"/>
      <c r="C1446" s="19" t="s">
        <v>961</v>
      </c>
      <c r="D1446" s="37"/>
      <c r="E1446" s="37"/>
      <c r="F1446" s="37"/>
      <c r="G1446" s="37"/>
    </row>
    <row r="1447" spans="1:7" x14ac:dyDescent="0.25">
      <c r="A1447" s="48"/>
      <c r="B1447" s="59"/>
      <c r="C1447" s="21" t="s">
        <v>181</v>
      </c>
      <c r="D1447" s="37">
        <v>11771.8</v>
      </c>
      <c r="E1447" s="37">
        <v>11771.8</v>
      </c>
      <c r="F1447" s="37" t="s">
        <v>67</v>
      </c>
      <c r="G1447" s="37">
        <v>11771.8</v>
      </c>
    </row>
    <row r="1448" spans="1:7" ht="72" x14ac:dyDescent="0.25">
      <c r="A1448" s="48"/>
      <c r="B1448" s="59"/>
      <c r="C1448" s="19" t="s">
        <v>961</v>
      </c>
      <c r="D1448" s="37"/>
      <c r="E1448" s="37"/>
      <c r="F1448" s="37"/>
      <c r="G1448" s="37"/>
    </row>
    <row r="1449" spans="1:7" x14ac:dyDescent="0.25">
      <c r="A1449" s="48"/>
      <c r="B1449" s="59"/>
      <c r="C1449" s="22" t="s">
        <v>962</v>
      </c>
      <c r="D1449" s="51">
        <f>D1451+D1459+D1461</f>
        <v>4875.5</v>
      </c>
      <c r="E1449" s="51">
        <f>E1451+E1459+E1461</f>
        <v>4862.43</v>
      </c>
      <c r="F1449" s="51" t="s">
        <v>1031</v>
      </c>
      <c r="G1449" s="51">
        <f>G1451+G1459+G1461</f>
        <v>4862.43</v>
      </c>
    </row>
    <row r="1450" spans="1:7" x14ac:dyDescent="0.25">
      <c r="A1450" s="48"/>
      <c r="B1450" s="59"/>
      <c r="C1450" s="22" t="s">
        <v>396</v>
      </c>
      <c r="D1450" s="51"/>
      <c r="E1450" s="51"/>
      <c r="F1450" s="51"/>
      <c r="G1450" s="51"/>
    </row>
    <row r="1451" spans="1:7" x14ac:dyDescent="0.25">
      <c r="A1451" s="48"/>
      <c r="B1451" s="59"/>
      <c r="C1451" s="20" t="s">
        <v>11</v>
      </c>
      <c r="D1451" s="37">
        <f>D1453+D1455+D1457</f>
        <v>3900.5</v>
      </c>
      <c r="E1451" s="37">
        <f>E1453+E1455+E1457</f>
        <v>3887.43</v>
      </c>
      <c r="F1451" s="37" t="s">
        <v>67</v>
      </c>
      <c r="G1451" s="37">
        <f>G1453+G1455+G1457</f>
        <v>3887.43</v>
      </c>
    </row>
    <row r="1452" spans="1:7" ht="24" x14ac:dyDescent="0.25">
      <c r="A1452" s="48"/>
      <c r="B1452" s="59"/>
      <c r="C1452" s="19" t="s">
        <v>963</v>
      </c>
      <c r="D1452" s="37"/>
      <c r="E1452" s="37"/>
      <c r="F1452" s="37"/>
      <c r="G1452" s="37"/>
    </row>
    <row r="1453" spans="1:7" x14ac:dyDescent="0.25">
      <c r="A1453" s="48"/>
      <c r="B1453" s="59"/>
      <c r="C1453" s="21" t="s">
        <v>181</v>
      </c>
      <c r="D1453" s="37">
        <v>3900.5</v>
      </c>
      <c r="E1453" s="37">
        <v>3887.43</v>
      </c>
      <c r="F1453" s="37" t="s">
        <v>67</v>
      </c>
      <c r="G1453" s="37">
        <v>3887.43</v>
      </c>
    </row>
    <row r="1454" spans="1:7" ht="48" x14ac:dyDescent="0.25">
      <c r="A1454" s="48"/>
      <c r="B1454" s="59"/>
      <c r="C1454" s="19" t="s">
        <v>964</v>
      </c>
      <c r="D1454" s="37"/>
      <c r="E1454" s="37"/>
      <c r="F1454" s="37"/>
      <c r="G1454" s="37"/>
    </row>
    <row r="1455" spans="1:7" x14ac:dyDescent="0.25">
      <c r="A1455" s="48"/>
      <c r="B1455" s="59"/>
      <c r="C1455" s="21" t="s">
        <v>183</v>
      </c>
      <c r="D1455" s="37">
        <v>0</v>
      </c>
      <c r="E1455" s="37">
        <v>0</v>
      </c>
      <c r="F1455" s="37" t="s">
        <v>194</v>
      </c>
      <c r="G1455" s="37">
        <v>0</v>
      </c>
    </row>
    <row r="1456" spans="1:7" ht="48" x14ac:dyDescent="0.25">
      <c r="A1456" s="48"/>
      <c r="B1456" s="59"/>
      <c r="C1456" s="19" t="s">
        <v>965</v>
      </c>
      <c r="D1456" s="37"/>
      <c r="E1456" s="37"/>
      <c r="F1456" s="37"/>
      <c r="G1456" s="37"/>
    </row>
    <row r="1457" spans="1:7" x14ac:dyDescent="0.25">
      <c r="A1457" s="48"/>
      <c r="B1457" s="59"/>
      <c r="C1457" s="21" t="s">
        <v>198</v>
      </c>
      <c r="D1457" s="37">
        <v>0</v>
      </c>
      <c r="E1457" s="37">
        <v>0</v>
      </c>
      <c r="F1457" s="37" t="s">
        <v>194</v>
      </c>
      <c r="G1457" s="37">
        <v>0</v>
      </c>
    </row>
    <row r="1458" spans="1:7" ht="96.75" customHeight="1" x14ac:dyDescent="0.25">
      <c r="A1458" s="48"/>
      <c r="B1458" s="59"/>
      <c r="C1458" s="19" t="s">
        <v>966</v>
      </c>
      <c r="D1458" s="37"/>
      <c r="E1458" s="37"/>
      <c r="F1458" s="37"/>
      <c r="G1458" s="37"/>
    </row>
    <row r="1459" spans="1:7" x14ac:dyDescent="0.25">
      <c r="A1459" s="48"/>
      <c r="B1459" s="59"/>
      <c r="C1459" s="20" t="s">
        <v>26</v>
      </c>
      <c r="D1459" s="37">
        <v>975</v>
      </c>
      <c r="E1459" s="37">
        <v>975</v>
      </c>
      <c r="F1459" s="37" t="s">
        <v>67</v>
      </c>
      <c r="G1459" s="37">
        <v>975</v>
      </c>
    </row>
    <row r="1460" spans="1:7" ht="24" x14ac:dyDescent="0.25">
      <c r="A1460" s="48"/>
      <c r="B1460" s="59"/>
      <c r="C1460" s="19" t="s">
        <v>1144</v>
      </c>
      <c r="D1460" s="37"/>
      <c r="E1460" s="37"/>
      <c r="F1460" s="37"/>
      <c r="G1460" s="37"/>
    </row>
    <row r="1461" spans="1:7" x14ac:dyDescent="0.25">
      <c r="A1461" s="48"/>
      <c r="B1461" s="59"/>
      <c r="C1461" s="20" t="s">
        <v>28</v>
      </c>
      <c r="D1461" s="37">
        <v>0</v>
      </c>
      <c r="E1461" s="37">
        <v>0</v>
      </c>
      <c r="F1461" s="37" t="s">
        <v>194</v>
      </c>
      <c r="G1461" s="37">
        <v>0</v>
      </c>
    </row>
    <row r="1462" spans="1:7" ht="24" x14ac:dyDescent="0.25">
      <c r="A1462" s="48"/>
      <c r="B1462" s="59"/>
      <c r="C1462" s="19" t="s">
        <v>1145</v>
      </c>
      <c r="D1462" s="37"/>
      <c r="E1462" s="37"/>
      <c r="F1462" s="37"/>
      <c r="G1462" s="37"/>
    </row>
    <row r="1463" spans="1:7" x14ac:dyDescent="0.25">
      <c r="A1463" s="48"/>
      <c r="B1463" s="59"/>
      <c r="C1463" s="35" t="s">
        <v>64</v>
      </c>
      <c r="D1463" s="34">
        <f>D1385+D1395+D1403+D1413+D1421+D1433+D1443+D1449</f>
        <v>179560.62</v>
      </c>
      <c r="E1463" s="34">
        <f>E1385+E1395+E1403+E1413+E1421+E1433+E1443+E1449</f>
        <v>177987.77999999997</v>
      </c>
      <c r="F1463" s="36" t="s">
        <v>1146</v>
      </c>
      <c r="G1463" s="34">
        <f>G1385+G1395+G1403+G1413+G1421+G1433+G1443+G1449</f>
        <v>177987.77999999997</v>
      </c>
    </row>
    <row r="1464" spans="1:7" x14ac:dyDescent="0.25">
      <c r="A1464" s="48">
        <v>15</v>
      </c>
      <c r="B1464" s="48" t="s">
        <v>967</v>
      </c>
      <c r="C1464" s="11" t="s">
        <v>9</v>
      </c>
      <c r="D1464" s="49">
        <f>D1466+D1474+D1486+D1490+D1498+D1504+D1510+D1518</f>
        <v>6880.63</v>
      </c>
      <c r="E1464" s="49">
        <f>E1466+E1474+E1486+E1490+E1498+E1504+E1510+E1518</f>
        <v>6356.4399999999987</v>
      </c>
      <c r="F1464" s="49" t="s">
        <v>1149</v>
      </c>
      <c r="G1464" s="49">
        <f>G1466+G1474+G1486+G1490+G1498+G1504+G1510+G1518</f>
        <v>5527.7799999999988</v>
      </c>
    </row>
    <row r="1465" spans="1:7" ht="60" x14ac:dyDescent="0.25">
      <c r="A1465" s="48"/>
      <c r="B1465" s="48"/>
      <c r="C1465" s="11" t="s">
        <v>968</v>
      </c>
      <c r="D1465" s="49"/>
      <c r="E1465" s="49"/>
      <c r="F1465" s="49"/>
      <c r="G1465" s="49"/>
    </row>
    <row r="1466" spans="1:7" ht="12" customHeight="1" x14ac:dyDescent="0.25">
      <c r="A1466" s="48"/>
      <c r="B1466" s="48"/>
      <c r="C1466" s="14" t="s">
        <v>11</v>
      </c>
      <c r="D1466" s="38">
        <f>D1468+D1470+D1472</f>
        <v>1522.54</v>
      </c>
      <c r="E1466" s="38">
        <f>E1468+E1470+E1472</f>
        <v>1522.54</v>
      </c>
      <c r="F1466" s="37" t="s">
        <v>67</v>
      </c>
      <c r="G1466" s="38">
        <f>G1468+G1470+G1472</f>
        <v>693.88</v>
      </c>
    </row>
    <row r="1467" spans="1:7" ht="48" x14ac:dyDescent="0.25">
      <c r="A1467" s="48"/>
      <c r="B1467" s="48"/>
      <c r="C1467" s="15" t="s">
        <v>969</v>
      </c>
      <c r="D1467" s="38"/>
      <c r="E1467" s="38"/>
      <c r="F1467" s="37"/>
      <c r="G1467" s="38"/>
    </row>
    <row r="1468" spans="1:7" x14ac:dyDescent="0.25">
      <c r="A1468" s="48"/>
      <c r="B1468" s="48"/>
      <c r="C1468" s="16" t="s">
        <v>181</v>
      </c>
      <c r="D1468" s="38">
        <v>1216.04</v>
      </c>
      <c r="E1468" s="38">
        <v>1216.04</v>
      </c>
      <c r="F1468" s="37" t="s">
        <v>67</v>
      </c>
      <c r="G1468" s="38">
        <v>387.38</v>
      </c>
    </row>
    <row r="1469" spans="1:7" ht="108" x14ac:dyDescent="0.25">
      <c r="A1469" s="48"/>
      <c r="B1469" s="48"/>
      <c r="C1469" s="15" t="s">
        <v>970</v>
      </c>
      <c r="D1469" s="38"/>
      <c r="E1469" s="38"/>
      <c r="F1469" s="37"/>
      <c r="G1469" s="38"/>
    </row>
    <row r="1470" spans="1:7" ht="12" customHeight="1" x14ac:dyDescent="0.25">
      <c r="A1470" s="48"/>
      <c r="B1470" s="48"/>
      <c r="C1470" s="16" t="s">
        <v>183</v>
      </c>
      <c r="D1470" s="38">
        <v>306.5</v>
      </c>
      <c r="E1470" s="38">
        <v>306.5</v>
      </c>
      <c r="F1470" s="37" t="s">
        <v>67</v>
      </c>
      <c r="G1470" s="38">
        <v>306.5</v>
      </c>
    </row>
    <row r="1471" spans="1:7" ht="84" x14ac:dyDescent="0.25">
      <c r="A1471" s="48"/>
      <c r="B1471" s="48"/>
      <c r="C1471" s="15" t="s">
        <v>971</v>
      </c>
      <c r="D1471" s="38"/>
      <c r="E1471" s="38"/>
      <c r="F1471" s="37"/>
      <c r="G1471" s="38"/>
    </row>
    <row r="1472" spans="1:7" x14ac:dyDescent="0.25">
      <c r="A1472" s="48"/>
      <c r="B1472" s="48"/>
      <c r="C1472" s="16" t="s">
        <v>198</v>
      </c>
      <c r="D1472" s="38">
        <v>0</v>
      </c>
      <c r="E1472" s="38">
        <v>0</v>
      </c>
      <c r="F1472" s="38" t="s">
        <v>194</v>
      </c>
      <c r="G1472" s="38">
        <v>0</v>
      </c>
    </row>
    <row r="1473" spans="1:7" ht="48" x14ac:dyDescent="0.25">
      <c r="A1473" s="48"/>
      <c r="B1473" s="48"/>
      <c r="C1473" s="15" t="s">
        <v>972</v>
      </c>
      <c r="D1473" s="38"/>
      <c r="E1473" s="38"/>
      <c r="F1473" s="38"/>
      <c r="G1473" s="38"/>
    </row>
    <row r="1474" spans="1:7" x14ac:dyDescent="0.25">
      <c r="A1474" s="48"/>
      <c r="B1474" s="48"/>
      <c r="C1474" s="14" t="s">
        <v>13</v>
      </c>
      <c r="D1474" s="38">
        <f>D1476+D1478+D1480+D1482+D1484</f>
        <v>3488.87</v>
      </c>
      <c r="E1474" s="38">
        <f>E1476+E1478+E1480+E1482+E1484</f>
        <v>3196.43</v>
      </c>
      <c r="F1474" s="38" t="s">
        <v>1148</v>
      </c>
      <c r="G1474" s="38">
        <f>G1476+G1478+G1480+G1482+G1484</f>
        <v>3196.43</v>
      </c>
    </row>
    <row r="1475" spans="1:7" ht="48" x14ac:dyDescent="0.25">
      <c r="A1475" s="48"/>
      <c r="B1475" s="48"/>
      <c r="C1475" s="15" t="s">
        <v>973</v>
      </c>
      <c r="D1475" s="38"/>
      <c r="E1475" s="38"/>
      <c r="F1475" s="38"/>
      <c r="G1475" s="38"/>
    </row>
    <row r="1476" spans="1:7" x14ac:dyDescent="0.25">
      <c r="A1476" s="48"/>
      <c r="B1476" s="48"/>
      <c r="C1476" s="16" t="s">
        <v>147</v>
      </c>
      <c r="D1476" s="38">
        <v>0</v>
      </c>
      <c r="E1476" s="38">
        <v>0</v>
      </c>
      <c r="F1476" s="38" t="s">
        <v>194</v>
      </c>
      <c r="G1476" s="38">
        <v>0</v>
      </c>
    </row>
    <row r="1477" spans="1:7" ht="72" x14ac:dyDescent="0.25">
      <c r="A1477" s="48"/>
      <c r="B1477" s="48"/>
      <c r="C1477" s="15" t="s">
        <v>974</v>
      </c>
      <c r="D1477" s="38"/>
      <c r="E1477" s="38"/>
      <c r="F1477" s="38"/>
      <c r="G1477" s="38"/>
    </row>
    <row r="1478" spans="1:7" x14ac:dyDescent="0.25">
      <c r="A1478" s="48"/>
      <c r="B1478" s="48"/>
      <c r="C1478" s="16" t="s">
        <v>149</v>
      </c>
      <c r="D1478" s="38">
        <v>0</v>
      </c>
      <c r="E1478" s="38">
        <v>0</v>
      </c>
      <c r="F1478" s="38" t="s">
        <v>194</v>
      </c>
      <c r="G1478" s="38">
        <v>0</v>
      </c>
    </row>
    <row r="1479" spans="1:7" ht="108" x14ac:dyDescent="0.25">
      <c r="A1479" s="48"/>
      <c r="B1479" s="48"/>
      <c r="C1479" s="15" t="s">
        <v>975</v>
      </c>
      <c r="D1479" s="38"/>
      <c r="E1479" s="38"/>
      <c r="F1479" s="38"/>
      <c r="G1479" s="38"/>
    </row>
    <row r="1480" spans="1:7" x14ac:dyDescent="0.25">
      <c r="A1480" s="48"/>
      <c r="B1480" s="48"/>
      <c r="C1480" s="16" t="s">
        <v>213</v>
      </c>
      <c r="D1480" s="38">
        <v>400</v>
      </c>
      <c r="E1480" s="38">
        <v>107.56</v>
      </c>
      <c r="F1480" s="38" t="s">
        <v>1147</v>
      </c>
      <c r="G1480" s="38">
        <v>107.56</v>
      </c>
    </row>
    <row r="1481" spans="1:7" ht="24" x14ac:dyDescent="0.25">
      <c r="A1481" s="48"/>
      <c r="B1481" s="48"/>
      <c r="C1481" s="15" t="s">
        <v>976</v>
      </c>
      <c r="D1481" s="38"/>
      <c r="E1481" s="38"/>
      <c r="F1481" s="38"/>
      <c r="G1481" s="38"/>
    </row>
    <row r="1482" spans="1:7" x14ac:dyDescent="0.25">
      <c r="A1482" s="48"/>
      <c r="B1482" s="48"/>
      <c r="C1482" s="16" t="s">
        <v>366</v>
      </c>
      <c r="D1482" s="38">
        <v>1804.8</v>
      </c>
      <c r="E1482" s="38">
        <v>1804.8</v>
      </c>
      <c r="F1482" s="38" t="s">
        <v>1121</v>
      </c>
      <c r="G1482" s="38">
        <v>1804.8</v>
      </c>
    </row>
    <row r="1483" spans="1:7" ht="24" x14ac:dyDescent="0.25">
      <c r="A1483" s="48"/>
      <c r="B1483" s="48"/>
      <c r="C1483" s="15" t="s">
        <v>977</v>
      </c>
      <c r="D1483" s="38"/>
      <c r="E1483" s="38"/>
      <c r="F1483" s="38"/>
      <c r="G1483" s="38"/>
    </row>
    <row r="1484" spans="1:7" ht="12" customHeight="1" x14ac:dyDescent="0.25">
      <c r="A1484" s="48"/>
      <c r="B1484" s="48"/>
      <c r="C1484" s="16" t="s">
        <v>368</v>
      </c>
      <c r="D1484" s="38">
        <v>1284.07</v>
      </c>
      <c r="E1484" s="38">
        <v>1284.07</v>
      </c>
      <c r="F1484" s="38" t="s">
        <v>1121</v>
      </c>
      <c r="G1484" s="38">
        <v>1284.07</v>
      </c>
    </row>
    <row r="1485" spans="1:7" ht="24" x14ac:dyDescent="0.25">
      <c r="A1485" s="48"/>
      <c r="B1485" s="48"/>
      <c r="C1485" s="15" t="s">
        <v>978</v>
      </c>
      <c r="D1485" s="38"/>
      <c r="E1485" s="38"/>
      <c r="F1485" s="38"/>
      <c r="G1485" s="38"/>
    </row>
    <row r="1486" spans="1:7" ht="12" customHeight="1" x14ac:dyDescent="0.25">
      <c r="A1486" s="48"/>
      <c r="B1486" s="48"/>
      <c r="C1486" s="14" t="s">
        <v>21</v>
      </c>
      <c r="D1486" s="38">
        <f>D1488</f>
        <v>423.67</v>
      </c>
      <c r="E1486" s="38">
        <f>E1488</f>
        <v>423.67</v>
      </c>
      <c r="F1486" s="38" t="s">
        <v>1120</v>
      </c>
      <c r="G1486" s="38">
        <f>G1488</f>
        <v>423.67</v>
      </c>
    </row>
    <row r="1487" spans="1:7" ht="48" x14ac:dyDescent="0.25">
      <c r="A1487" s="48"/>
      <c r="B1487" s="48"/>
      <c r="C1487" s="15" t="s">
        <v>979</v>
      </c>
      <c r="D1487" s="38"/>
      <c r="E1487" s="38"/>
      <c r="F1487" s="38"/>
      <c r="G1487" s="38"/>
    </row>
    <row r="1488" spans="1:7" x14ac:dyDescent="0.25">
      <c r="A1488" s="48"/>
      <c r="B1488" s="48"/>
      <c r="C1488" s="16" t="s">
        <v>153</v>
      </c>
      <c r="D1488" s="38">
        <v>423.67</v>
      </c>
      <c r="E1488" s="38">
        <v>423.67</v>
      </c>
      <c r="F1488" s="38" t="s">
        <v>1120</v>
      </c>
      <c r="G1488" s="38">
        <v>423.67</v>
      </c>
    </row>
    <row r="1489" spans="1:7" ht="120" x14ac:dyDescent="0.25">
      <c r="A1489" s="48"/>
      <c r="B1489" s="48"/>
      <c r="C1489" s="15" t="s">
        <v>980</v>
      </c>
      <c r="D1489" s="38"/>
      <c r="E1489" s="38"/>
      <c r="F1489" s="38"/>
      <c r="G1489" s="38"/>
    </row>
    <row r="1490" spans="1:7" x14ac:dyDescent="0.25">
      <c r="A1490" s="48"/>
      <c r="B1490" s="48"/>
      <c r="C1490" s="14" t="s">
        <v>160</v>
      </c>
      <c r="D1490" s="38">
        <f>D1492+D1494+D1496</f>
        <v>991.16000000000008</v>
      </c>
      <c r="E1490" s="38">
        <f>E1492+E1494+E1496</f>
        <v>991.15</v>
      </c>
      <c r="F1490" s="38" t="s">
        <v>1034</v>
      </c>
      <c r="G1490" s="38">
        <f>G1492+G1494+G1496</f>
        <v>991.15</v>
      </c>
    </row>
    <row r="1491" spans="1:7" ht="48" x14ac:dyDescent="0.25">
      <c r="A1491" s="48"/>
      <c r="B1491" s="48"/>
      <c r="C1491" s="15" t="s">
        <v>981</v>
      </c>
      <c r="D1491" s="38"/>
      <c r="E1491" s="38"/>
      <c r="F1491" s="38"/>
      <c r="G1491" s="38"/>
    </row>
    <row r="1492" spans="1:7" ht="12" customHeight="1" x14ac:dyDescent="0.25">
      <c r="A1492" s="48"/>
      <c r="B1492" s="48"/>
      <c r="C1492" s="16" t="s">
        <v>162</v>
      </c>
      <c r="D1492" s="38">
        <v>397</v>
      </c>
      <c r="E1492" s="38">
        <v>397</v>
      </c>
      <c r="F1492" s="38" t="s">
        <v>1120</v>
      </c>
      <c r="G1492" s="38">
        <v>397</v>
      </c>
    </row>
    <row r="1493" spans="1:7" ht="48" x14ac:dyDescent="0.25">
      <c r="A1493" s="48"/>
      <c r="B1493" s="48"/>
      <c r="C1493" s="15" t="s">
        <v>982</v>
      </c>
      <c r="D1493" s="38"/>
      <c r="E1493" s="38"/>
      <c r="F1493" s="38"/>
      <c r="G1493" s="38"/>
    </row>
    <row r="1494" spans="1:7" ht="12" customHeight="1" x14ac:dyDescent="0.25">
      <c r="A1494" s="48"/>
      <c r="B1494" s="48"/>
      <c r="C1494" s="16" t="s">
        <v>164</v>
      </c>
      <c r="D1494" s="38">
        <v>115.5</v>
      </c>
      <c r="E1494" s="38">
        <v>115.5</v>
      </c>
      <c r="F1494" s="38" t="s">
        <v>1120</v>
      </c>
      <c r="G1494" s="38">
        <v>115.5</v>
      </c>
    </row>
    <row r="1495" spans="1:7" ht="60" x14ac:dyDescent="0.25">
      <c r="A1495" s="48"/>
      <c r="B1495" s="48"/>
      <c r="C1495" s="15" t="s">
        <v>983</v>
      </c>
      <c r="D1495" s="38"/>
      <c r="E1495" s="38"/>
      <c r="F1495" s="38"/>
      <c r="G1495" s="38"/>
    </row>
    <row r="1496" spans="1:7" ht="12" customHeight="1" x14ac:dyDescent="0.25">
      <c r="A1496" s="48"/>
      <c r="B1496" s="48"/>
      <c r="C1496" s="16" t="s">
        <v>166</v>
      </c>
      <c r="D1496" s="38">
        <v>478.66</v>
      </c>
      <c r="E1496" s="38">
        <v>478.65</v>
      </c>
      <c r="F1496" s="38" t="s">
        <v>1120</v>
      </c>
      <c r="G1496" s="38">
        <v>478.65</v>
      </c>
    </row>
    <row r="1497" spans="1:7" ht="48" x14ac:dyDescent="0.25">
      <c r="A1497" s="48"/>
      <c r="B1497" s="48"/>
      <c r="C1497" s="15" t="s">
        <v>984</v>
      </c>
      <c r="D1497" s="38"/>
      <c r="E1497" s="38"/>
      <c r="F1497" s="38"/>
      <c r="G1497" s="38"/>
    </row>
    <row r="1498" spans="1:7" x14ac:dyDescent="0.25">
      <c r="A1498" s="48"/>
      <c r="B1498" s="48"/>
      <c r="C1498" s="14" t="s">
        <v>168</v>
      </c>
      <c r="D1498" s="38">
        <f>D1500+D1502</f>
        <v>0</v>
      </c>
      <c r="E1498" s="38">
        <f>E1500+E1502</f>
        <v>0</v>
      </c>
      <c r="F1498" s="38" t="s">
        <v>194</v>
      </c>
      <c r="G1498" s="38">
        <f>G1500+G1502</f>
        <v>0</v>
      </c>
    </row>
    <row r="1499" spans="1:7" ht="36" x14ac:dyDescent="0.25">
      <c r="A1499" s="48"/>
      <c r="B1499" s="48"/>
      <c r="C1499" s="15" t="s">
        <v>985</v>
      </c>
      <c r="D1499" s="38"/>
      <c r="E1499" s="38"/>
      <c r="F1499" s="38"/>
      <c r="G1499" s="38"/>
    </row>
    <row r="1500" spans="1:7" x14ac:dyDescent="0.25">
      <c r="A1500" s="48"/>
      <c r="B1500" s="48"/>
      <c r="C1500" s="16" t="s">
        <v>170</v>
      </c>
      <c r="D1500" s="38">
        <v>0</v>
      </c>
      <c r="E1500" s="38">
        <v>0</v>
      </c>
      <c r="F1500" s="38" t="s">
        <v>194</v>
      </c>
      <c r="G1500" s="38">
        <v>0</v>
      </c>
    </row>
    <row r="1501" spans="1:7" ht="60" x14ac:dyDescent="0.25">
      <c r="A1501" s="48"/>
      <c r="B1501" s="48"/>
      <c r="C1501" s="15" t="s">
        <v>986</v>
      </c>
      <c r="D1501" s="38"/>
      <c r="E1501" s="38"/>
      <c r="F1501" s="38"/>
      <c r="G1501" s="38"/>
    </row>
    <row r="1502" spans="1:7" x14ac:dyDescent="0.25">
      <c r="A1502" s="48"/>
      <c r="B1502" s="48"/>
      <c r="C1502" s="16" t="s">
        <v>987</v>
      </c>
      <c r="D1502" s="38">
        <v>0</v>
      </c>
      <c r="E1502" s="38">
        <v>0</v>
      </c>
      <c r="F1502" s="38" t="s">
        <v>194</v>
      </c>
      <c r="G1502" s="38">
        <v>0</v>
      </c>
    </row>
    <row r="1503" spans="1:7" ht="48" x14ac:dyDescent="0.25">
      <c r="A1503" s="48"/>
      <c r="B1503" s="48"/>
      <c r="C1503" s="15" t="s">
        <v>988</v>
      </c>
      <c r="D1503" s="38"/>
      <c r="E1503" s="38"/>
      <c r="F1503" s="38"/>
      <c r="G1503" s="38"/>
    </row>
    <row r="1504" spans="1:7" x14ac:dyDescent="0.25">
      <c r="A1504" s="48"/>
      <c r="B1504" s="48"/>
      <c r="C1504" s="14" t="s">
        <v>989</v>
      </c>
      <c r="D1504" s="38">
        <f>D1506+D1508</f>
        <v>0</v>
      </c>
      <c r="E1504" s="38">
        <f>E1506+E1508</f>
        <v>0</v>
      </c>
      <c r="F1504" s="38" t="s">
        <v>194</v>
      </c>
      <c r="G1504" s="38">
        <f>G1506+G1508</f>
        <v>0</v>
      </c>
    </row>
    <row r="1505" spans="1:7" ht="48" x14ac:dyDescent="0.25">
      <c r="A1505" s="48"/>
      <c r="B1505" s="48"/>
      <c r="C1505" s="15" t="s">
        <v>990</v>
      </c>
      <c r="D1505" s="38"/>
      <c r="E1505" s="38"/>
      <c r="F1505" s="38"/>
      <c r="G1505" s="38"/>
    </row>
    <row r="1506" spans="1:7" x14ac:dyDescent="0.25">
      <c r="A1506" s="48"/>
      <c r="B1506" s="48"/>
      <c r="C1506" s="16" t="s">
        <v>991</v>
      </c>
      <c r="D1506" s="38">
        <v>0</v>
      </c>
      <c r="E1506" s="38">
        <v>0</v>
      </c>
      <c r="F1506" s="38" t="s">
        <v>194</v>
      </c>
      <c r="G1506" s="38">
        <v>0</v>
      </c>
    </row>
    <row r="1507" spans="1:7" ht="36" x14ac:dyDescent="0.25">
      <c r="A1507" s="48"/>
      <c r="B1507" s="48"/>
      <c r="C1507" s="15" t="s">
        <v>992</v>
      </c>
      <c r="D1507" s="38"/>
      <c r="E1507" s="38"/>
      <c r="F1507" s="38"/>
      <c r="G1507" s="38"/>
    </row>
    <row r="1508" spans="1:7" x14ac:dyDescent="0.25">
      <c r="A1508" s="48"/>
      <c r="B1508" s="48"/>
      <c r="C1508" s="16" t="s">
        <v>993</v>
      </c>
      <c r="D1508" s="38">
        <v>0</v>
      </c>
      <c r="E1508" s="38">
        <v>0</v>
      </c>
      <c r="F1508" s="38" t="s">
        <v>194</v>
      </c>
      <c r="G1508" s="38">
        <v>0</v>
      </c>
    </row>
    <row r="1509" spans="1:7" ht="36" x14ac:dyDescent="0.25">
      <c r="A1509" s="48"/>
      <c r="B1509" s="48"/>
      <c r="C1509" s="15" t="s">
        <v>994</v>
      </c>
      <c r="D1509" s="38"/>
      <c r="E1509" s="38"/>
      <c r="F1509" s="38"/>
      <c r="G1509" s="38"/>
    </row>
    <row r="1510" spans="1:7" x14ac:dyDescent="0.25">
      <c r="A1510" s="48"/>
      <c r="B1510" s="48"/>
      <c r="C1510" s="14" t="s">
        <v>995</v>
      </c>
      <c r="D1510" s="38">
        <f>D1512+D1514+D1516</f>
        <v>0</v>
      </c>
      <c r="E1510" s="38">
        <f>E1512+E1514+E1516</f>
        <v>0</v>
      </c>
      <c r="F1510" s="38" t="s">
        <v>194</v>
      </c>
      <c r="G1510" s="38">
        <f>G1512+G1514+G1516</f>
        <v>0</v>
      </c>
    </row>
    <row r="1511" spans="1:7" ht="84" x14ac:dyDescent="0.25">
      <c r="A1511" s="48"/>
      <c r="B1511" s="48"/>
      <c r="C1511" s="15" t="s">
        <v>996</v>
      </c>
      <c r="D1511" s="38"/>
      <c r="E1511" s="38"/>
      <c r="F1511" s="38"/>
      <c r="G1511" s="38"/>
    </row>
    <row r="1512" spans="1:7" x14ac:dyDescent="0.25">
      <c r="A1512" s="48"/>
      <c r="B1512" s="48"/>
      <c r="C1512" s="16" t="s">
        <v>997</v>
      </c>
      <c r="D1512" s="38">
        <v>0</v>
      </c>
      <c r="E1512" s="38">
        <v>0</v>
      </c>
      <c r="F1512" s="38" t="s">
        <v>194</v>
      </c>
      <c r="G1512" s="38">
        <v>0</v>
      </c>
    </row>
    <row r="1513" spans="1:7" ht="36" x14ac:dyDescent="0.25">
      <c r="A1513" s="48"/>
      <c r="B1513" s="48"/>
      <c r="C1513" s="15" t="s">
        <v>998</v>
      </c>
      <c r="D1513" s="38"/>
      <c r="E1513" s="38"/>
      <c r="F1513" s="38"/>
      <c r="G1513" s="38"/>
    </row>
    <row r="1514" spans="1:7" x14ac:dyDescent="0.25">
      <c r="A1514" s="48"/>
      <c r="B1514" s="48"/>
      <c r="C1514" s="16" t="s">
        <v>999</v>
      </c>
      <c r="D1514" s="38">
        <v>0</v>
      </c>
      <c r="E1514" s="38">
        <v>0</v>
      </c>
      <c r="F1514" s="38" t="s">
        <v>194</v>
      </c>
      <c r="G1514" s="38">
        <v>0</v>
      </c>
    </row>
    <row r="1515" spans="1:7" ht="36" x14ac:dyDescent="0.25">
      <c r="A1515" s="48"/>
      <c r="B1515" s="48"/>
      <c r="C1515" s="15" t="s">
        <v>1000</v>
      </c>
      <c r="D1515" s="38"/>
      <c r="E1515" s="38"/>
      <c r="F1515" s="38"/>
      <c r="G1515" s="38"/>
    </row>
    <row r="1516" spans="1:7" x14ac:dyDescent="0.25">
      <c r="A1516" s="48"/>
      <c r="B1516" s="48"/>
      <c r="C1516" s="16" t="s">
        <v>1001</v>
      </c>
      <c r="D1516" s="38">
        <v>0</v>
      </c>
      <c r="E1516" s="38">
        <v>0</v>
      </c>
      <c r="F1516" s="38" t="s">
        <v>194</v>
      </c>
      <c r="G1516" s="38">
        <v>0</v>
      </c>
    </row>
    <row r="1517" spans="1:7" ht="60" x14ac:dyDescent="0.25">
      <c r="A1517" s="48"/>
      <c r="B1517" s="48"/>
      <c r="C1517" s="15" t="s">
        <v>1002</v>
      </c>
      <c r="D1517" s="38"/>
      <c r="E1517" s="38"/>
      <c r="F1517" s="38"/>
      <c r="G1517" s="38"/>
    </row>
    <row r="1518" spans="1:7" x14ac:dyDescent="0.25">
      <c r="A1518" s="48"/>
      <c r="B1518" s="48"/>
      <c r="C1518" s="14" t="s">
        <v>1003</v>
      </c>
      <c r="D1518" s="38">
        <f>D1520+D1522</f>
        <v>454.39</v>
      </c>
      <c r="E1518" s="38">
        <f>E1520+E1522</f>
        <v>222.65</v>
      </c>
      <c r="F1518" s="38" t="s">
        <v>67</v>
      </c>
      <c r="G1518" s="38">
        <f>G1520+G1522</f>
        <v>222.65</v>
      </c>
    </row>
    <row r="1519" spans="1:7" ht="36" x14ac:dyDescent="0.25">
      <c r="A1519" s="48"/>
      <c r="B1519" s="48"/>
      <c r="C1519" s="15" t="s">
        <v>1004</v>
      </c>
      <c r="D1519" s="38"/>
      <c r="E1519" s="38"/>
      <c r="F1519" s="38"/>
      <c r="G1519" s="38"/>
    </row>
    <row r="1520" spans="1:7" x14ac:dyDescent="0.25">
      <c r="A1520" s="48"/>
      <c r="B1520" s="48"/>
      <c r="C1520" s="16" t="s">
        <v>1005</v>
      </c>
      <c r="D1520" s="38">
        <v>0</v>
      </c>
      <c r="E1520" s="38">
        <v>0</v>
      </c>
      <c r="F1520" s="38" t="s">
        <v>194</v>
      </c>
      <c r="G1520" s="38">
        <v>0</v>
      </c>
    </row>
    <row r="1521" spans="1:7" ht="36" x14ac:dyDescent="0.25">
      <c r="A1521" s="48"/>
      <c r="B1521" s="48"/>
      <c r="C1521" s="15" t="s">
        <v>1006</v>
      </c>
      <c r="D1521" s="38"/>
      <c r="E1521" s="38"/>
      <c r="F1521" s="38"/>
      <c r="G1521" s="38"/>
    </row>
    <row r="1522" spans="1:7" ht="12" customHeight="1" x14ac:dyDescent="0.25">
      <c r="A1522" s="48"/>
      <c r="B1522" s="48"/>
      <c r="C1522" s="16" t="s">
        <v>1007</v>
      </c>
      <c r="D1522" s="38">
        <v>454.39</v>
      </c>
      <c r="E1522" s="38">
        <v>222.65</v>
      </c>
      <c r="F1522" s="38" t="s">
        <v>67</v>
      </c>
      <c r="G1522" s="38">
        <v>222.65</v>
      </c>
    </row>
    <row r="1523" spans="1:7" ht="72" x14ac:dyDescent="0.25">
      <c r="A1523" s="48"/>
      <c r="B1523" s="48"/>
      <c r="C1523" s="15" t="s">
        <v>1008</v>
      </c>
      <c r="D1523" s="38"/>
      <c r="E1523" s="38"/>
      <c r="F1523" s="38"/>
      <c r="G1523" s="38"/>
    </row>
    <row r="1524" spans="1:7" x14ac:dyDescent="0.25">
      <c r="A1524" s="48"/>
      <c r="B1524" s="48"/>
      <c r="C1524" s="11" t="s">
        <v>23</v>
      </c>
      <c r="D1524" s="49">
        <f>D1526+D1532+D1540</f>
        <v>35685.040000000001</v>
      </c>
      <c r="E1524" s="49">
        <f>E1526+E1532+E1540</f>
        <v>34673.79</v>
      </c>
      <c r="F1524" s="49" t="s">
        <v>1154</v>
      </c>
      <c r="G1524" s="49">
        <f>G1526+G1532+G1540</f>
        <v>34673.79</v>
      </c>
    </row>
    <row r="1525" spans="1:7" ht="72" x14ac:dyDescent="0.25">
      <c r="A1525" s="48"/>
      <c r="B1525" s="48"/>
      <c r="C1525" s="11" t="s">
        <v>1009</v>
      </c>
      <c r="D1525" s="49"/>
      <c r="E1525" s="49"/>
      <c r="F1525" s="49"/>
      <c r="G1525" s="49"/>
    </row>
    <row r="1526" spans="1:7" x14ac:dyDescent="0.25">
      <c r="A1526" s="48"/>
      <c r="B1526" s="48"/>
      <c r="C1526" s="14" t="s">
        <v>11</v>
      </c>
      <c r="D1526" s="38">
        <f>D1528+D1530</f>
        <v>0</v>
      </c>
      <c r="E1526" s="38">
        <f>E1528+E1530</f>
        <v>0</v>
      </c>
      <c r="F1526" s="38" t="s">
        <v>194</v>
      </c>
      <c r="G1526" s="38">
        <f>G1528+G1530</f>
        <v>0</v>
      </c>
    </row>
    <row r="1527" spans="1:7" ht="48" x14ac:dyDescent="0.25">
      <c r="A1527" s="48"/>
      <c r="B1527" s="48"/>
      <c r="C1527" s="15" t="s">
        <v>1010</v>
      </c>
      <c r="D1527" s="38"/>
      <c r="E1527" s="38"/>
      <c r="F1527" s="38"/>
      <c r="G1527" s="38"/>
    </row>
    <row r="1528" spans="1:7" x14ac:dyDescent="0.25">
      <c r="A1528" s="48"/>
      <c r="B1528" s="48"/>
      <c r="C1528" s="16" t="s">
        <v>181</v>
      </c>
      <c r="D1528" s="38">
        <v>0</v>
      </c>
      <c r="E1528" s="38">
        <v>0</v>
      </c>
      <c r="F1528" s="38" t="s">
        <v>194</v>
      </c>
      <c r="G1528" s="38">
        <v>0</v>
      </c>
    </row>
    <row r="1529" spans="1:7" ht="48" x14ac:dyDescent="0.25">
      <c r="A1529" s="48"/>
      <c r="B1529" s="48"/>
      <c r="C1529" s="15" t="s">
        <v>1011</v>
      </c>
      <c r="D1529" s="38"/>
      <c r="E1529" s="38"/>
      <c r="F1529" s="38"/>
      <c r="G1529" s="38"/>
    </row>
    <row r="1530" spans="1:7" x14ac:dyDescent="0.25">
      <c r="A1530" s="48"/>
      <c r="B1530" s="48"/>
      <c r="C1530" s="16" t="s">
        <v>183</v>
      </c>
      <c r="D1530" s="38">
        <v>0</v>
      </c>
      <c r="E1530" s="38">
        <v>0</v>
      </c>
      <c r="F1530" s="38" t="s">
        <v>194</v>
      </c>
      <c r="G1530" s="38">
        <v>0</v>
      </c>
    </row>
    <row r="1531" spans="1:7" ht="36" x14ac:dyDescent="0.25">
      <c r="A1531" s="48"/>
      <c r="B1531" s="48"/>
      <c r="C1531" s="15" t="s">
        <v>1012</v>
      </c>
      <c r="D1531" s="38"/>
      <c r="E1531" s="38"/>
      <c r="F1531" s="38"/>
      <c r="G1531" s="38"/>
    </row>
    <row r="1532" spans="1:7" x14ac:dyDescent="0.25">
      <c r="A1532" s="48"/>
      <c r="B1532" s="48"/>
      <c r="C1532" s="14" t="s">
        <v>26</v>
      </c>
      <c r="D1532" s="38">
        <f>D1534+D1536+D1538</f>
        <v>34116.5</v>
      </c>
      <c r="E1532" s="38">
        <f>E1534+E1536+E1538</f>
        <v>33105.29</v>
      </c>
      <c r="F1532" s="38" t="s">
        <v>1153</v>
      </c>
      <c r="G1532" s="38">
        <f>G1534+G1536+G1538</f>
        <v>33105.29</v>
      </c>
    </row>
    <row r="1533" spans="1:7" ht="24" x14ac:dyDescent="0.25">
      <c r="A1533" s="48"/>
      <c r="B1533" s="48"/>
      <c r="C1533" s="15" t="s">
        <v>1013</v>
      </c>
      <c r="D1533" s="38"/>
      <c r="E1533" s="38"/>
      <c r="F1533" s="38"/>
      <c r="G1533" s="38"/>
    </row>
    <row r="1534" spans="1:7" x14ac:dyDescent="0.25">
      <c r="A1534" s="48"/>
      <c r="B1534" s="48"/>
      <c r="C1534" s="16" t="s">
        <v>203</v>
      </c>
      <c r="D1534" s="38">
        <v>27603.89</v>
      </c>
      <c r="E1534" s="38">
        <v>27539.46</v>
      </c>
      <c r="F1534" s="38" t="s">
        <v>1034</v>
      </c>
      <c r="G1534" s="38">
        <v>27539.46</v>
      </c>
    </row>
    <row r="1535" spans="1:7" ht="24" x14ac:dyDescent="0.25">
      <c r="A1535" s="48"/>
      <c r="B1535" s="48"/>
      <c r="C1535" s="15" t="s">
        <v>1014</v>
      </c>
      <c r="D1535" s="38"/>
      <c r="E1535" s="38"/>
      <c r="F1535" s="38"/>
      <c r="G1535" s="38"/>
    </row>
    <row r="1536" spans="1:7" x14ac:dyDescent="0.25">
      <c r="A1536" s="48"/>
      <c r="B1536" s="48"/>
      <c r="C1536" s="16" t="s">
        <v>205</v>
      </c>
      <c r="D1536" s="38">
        <v>5333.61</v>
      </c>
      <c r="E1536" s="38">
        <v>5257.76</v>
      </c>
      <c r="F1536" s="38" t="s">
        <v>1150</v>
      </c>
      <c r="G1536" s="38">
        <v>5257.76</v>
      </c>
    </row>
    <row r="1537" spans="1:7" x14ac:dyDescent="0.25">
      <c r="A1537" s="48"/>
      <c r="B1537" s="48"/>
      <c r="C1537" s="15" t="s">
        <v>1015</v>
      </c>
      <c r="D1537" s="38"/>
      <c r="E1537" s="38"/>
      <c r="F1537" s="38"/>
      <c r="G1537" s="38"/>
    </row>
    <row r="1538" spans="1:7" ht="12" customHeight="1" x14ac:dyDescent="0.25">
      <c r="A1538" s="48"/>
      <c r="B1538" s="48"/>
      <c r="C1538" s="16" t="s">
        <v>207</v>
      </c>
      <c r="D1538" s="38">
        <v>1179</v>
      </c>
      <c r="E1538" s="38">
        <v>308.07</v>
      </c>
      <c r="F1538" s="38" t="s">
        <v>1152</v>
      </c>
      <c r="G1538" s="38">
        <v>308.07</v>
      </c>
    </row>
    <row r="1539" spans="1:7" x14ac:dyDescent="0.25">
      <c r="A1539" s="48"/>
      <c r="B1539" s="48"/>
      <c r="C1539" s="15" t="s">
        <v>1151</v>
      </c>
      <c r="D1539" s="38"/>
      <c r="E1539" s="38"/>
      <c r="F1539" s="38"/>
      <c r="G1539" s="38"/>
    </row>
    <row r="1540" spans="1:7" x14ac:dyDescent="0.25">
      <c r="A1540" s="48"/>
      <c r="B1540" s="48"/>
      <c r="C1540" s="14" t="s">
        <v>13</v>
      </c>
      <c r="D1540" s="38">
        <v>1568.54</v>
      </c>
      <c r="E1540" s="38">
        <v>1568.5</v>
      </c>
      <c r="F1540" s="38" t="s">
        <v>1034</v>
      </c>
      <c r="G1540" s="38">
        <v>1568.5</v>
      </c>
    </row>
    <row r="1541" spans="1:7" x14ac:dyDescent="0.25">
      <c r="A1541" s="48"/>
      <c r="B1541" s="48"/>
      <c r="C1541" s="15" t="s">
        <v>1016</v>
      </c>
      <c r="D1541" s="38"/>
      <c r="E1541" s="38"/>
      <c r="F1541" s="38"/>
      <c r="G1541" s="38"/>
    </row>
    <row r="1542" spans="1:7" x14ac:dyDescent="0.25">
      <c r="A1542" s="48"/>
      <c r="B1542" s="48"/>
      <c r="C1542" s="17" t="s">
        <v>64</v>
      </c>
      <c r="D1542" s="12">
        <f>D1464+D1524</f>
        <v>42565.67</v>
      </c>
      <c r="E1542" s="12">
        <f>E1464+E1524</f>
        <v>41030.229999999996</v>
      </c>
      <c r="F1542" s="12" t="s">
        <v>1161</v>
      </c>
      <c r="G1542" s="12">
        <f>G1464+G1524</f>
        <v>40201.57</v>
      </c>
    </row>
  </sheetData>
  <mergeCells count="3074">
    <mergeCell ref="B1189:B1201"/>
    <mergeCell ref="A1189:A1201"/>
    <mergeCell ref="D1540:D1541"/>
    <mergeCell ref="E1540:E1541"/>
    <mergeCell ref="F1540:F1541"/>
    <mergeCell ref="G1540:G1541"/>
    <mergeCell ref="D1536:D1537"/>
    <mergeCell ref="E1536:E1537"/>
    <mergeCell ref="F1536:F1537"/>
    <mergeCell ref="G1536:G1537"/>
    <mergeCell ref="D1538:D1539"/>
    <mergeCell ref="E1538:E1539"/>
    <mergeCell ref="F1538:F1539"/>
    <mergeCell ref="G1538:G1539"/>
    <mergeCell ref="D1532:D1533"/>
    <mergeCell ref="E1532:E1533"/>
    <mergeCell ref="F1532:F1533"/>
    <mergeCell ref="G1532:G1533"/>
    <mergeCell ref="D1534:D1535"/>
    <mergeCell ref="E1534:E1535"/>
    <mergeCell ref="F1534:F1535"/>
    <mergeCell ref="G1534:G1535"/>
    <mergeCell ref="D1528:D1529"/>
    <mergeCell ref="E1528:E1529"/>
    <mergeCell ref="F1528:F1529"/>
    <mergeCell ref="G1528:G1529"/>
    <mergeCell ref="D1530:D1531"/>
    <mergeCell ref="E1530:E1531"/>
    <mergeCell ref="F1530:F1531"/>
    <mergeCell ref="G1530:G1531"/>
    <mergeCell ref="D1524:D1525"/>
    <mergeCell ref="E1524:E1525"/>
    <mergeCell ref="F1524:F1525"/>
    <mergeCell ref="G1524:G1525"/>
    <mergeCell ref="D1526:D1527"/>
    <mergeCell ref="E1526:E1527"/>
    <mergeCell ref="F1526:F1527"/>
    <mergeCell ref="G1526:G1527"/>
    <mergeCell ref="D1520:D1521"/>
    <mergeCell ref="E1520:E1521"/>
    <mergeCell ref="F1520:F1521"/>
    <mergeCell ref="G1520:G1521"/>
    <mergeCell ref="D1522:D1523"/>
    <mergeCell ref="E1522:E1523"/>
    <mergeCell ref="F1522:F1523"/>
    <mergeCell ref="G1522:G1523"/>
    <mergeCell ref="D1516:D1517"/>
    <mergeCell ref="E1516:E1517"/>
    <mergeCell ref="F1516:F1517"/>
    <mergeCell ref="G1516:G1517"/>
    <mergeCell ref="D1518:D1519"/>
    <mergeCell ref="E1518:E1519"/>
    <mergeCell ref="F1518:F1519"/>
    <mergeCell ref="G1518:G1519"/>
    <mergeCell ref="D1512:D1513"/>
    <mergeCell ref="E1512:E1513"/>
    <mergeCell ref="F1512:F1513"/>
    <mergeCell ref="G1512:G1513"/>
    <mergeCell ref="D1514:D1515"/>
    <mergeCell ref="E1514:E1515"/>
    <mergeCell ref="F1514:F1515"/>
    <mergeCell ref="G1514:G1515"/>
    <mergeCell ref="D1508:D1509"/>
    <mergeCell ref="E1508:E1509"/>
    <mergeCell ref="F1508:F1509"/>
    <mergeCell ref="G1508:G1509"/>
    <mergeCell ref="D1510:D1511"/>
    <mergeCell ref="E1510:E1511"/>
    <mergeCell ref="F1510:F1511"/>
    <mergeCell ref="G1510:G1511"/>
    <mergeCell ref="F1486:F1487"/>
    <mergeCell ref="G1486:G1487"/>
    <mergeCell ref="D1504:D1505"/>
    <mergeCell ref="E1504:E1505"/>
    <mergeCell ref="F1504:F1505"/>
    <mergeCell ref="G1504:G1505"/>
    <mergeCell ref="D1506:D1507"/>
    <mergeCell ref="E1506:E1507"/>
    <mergeCell ref="F1506:F1507"/>
    <mergeCell ref="G1506:G1507"/>
    <mergeCell ref="D1500:D1501"/>
    <mergeCell ref="E1500:E1501"/>
    <mergeCell ref="F1500:F1501"/>
    <mergeCell ref="G1500:G1501"/>
    <mergeCell ref="D1502:D1503"/>
    <mergeCell ref="E1502:E1503"/>
    <mergeCell ref="F1502:F1503"/>
    <mergeCell ref="G1502:G1503"/>
    <mergeCell ref="D1496:D1497"/>
    <mergeCell ref="E1496:E1497"/>
    <mergeCell ref="F1496:F1497"/>
    <mergeCell ref="G1496:G1497"/>
    <mergeCell ref="D1498:D1499"/>
    <mergeCell ref="E1498:E1499"/>
    <mergeCell ref="F1498:F1499"/>
    <mergeCell ref="G1498:G1499"/>
    <mergeCell ref="F1478:F1479"/>
    <mergeCell ref="G1478:G1479"/>
    <mergeCell ref="D1472:D1473"/>
    <mergeCell ref="E1472:E1473"/>
    <mergeCell ref="F1472:F1473"/>
    <mergeCell ref="G1472:G1473"/>
    <mergeCell ref="D1474:D1475"/>
    <mergeCell ref="E1474:E1475"/>
    <mergeCell ref="F1474:F1475"/>
    <mergeCell ref="G1474:G1475"/>
    <mergeCell ref="D1492:D1493"/>
    <mergeCell ref="E1492:E1493"/>
    <mergeCell ref="F1492:F1493"/>
    <mergeCell ref="G1492:G1493"/>
    <mergeCell ref="D1494:D1495"/>
    <mergeCell ref="E1494:E1495"/>
    <mergeCell ref="F1494:F1495"/>
    <mergeCell ref="G1494:G1495"/>
    <mergeCell ref="D1488:D1489"/>
    <mergeCell ref="E1488:E1489"/>
    <mergeCell ref="F1488:F1489"/>
    <mergeCell ref="G1488:G1489"/>
    <mergeCell ref="D1490:D1491"/>
    <mergeCell ref="E1490:E1491"/>
    <mergeCell ref="F1490:F1491"/>
    <mergeCell ref="G1490:G1491"/>
    <mergeCell ref="D1484:D1485"/>
    <mergeCell ref="E1484:E1485"/>
    <mergeCell ref="F1484:F1485"/>
    <mergeCell ref="G1484:G1485"/>
    <mergeCell ref="D1486:D1487"/>
    <mergeCell ref="E1486:E1487"/>
    <mergeCell ref="D1468:D1469"/>
    <mergeCell ref="E1468:E1469"/>
    <mergeCell ref="F1468:F1469"/>
    <mergeCell ref="G1468:G1469"/>
    <mergeCell ref="D1470:D1471"/>
    <mergeCell ref="E1470:E1471"/>
    <mergeCell ref="F1470:F1471"/>
    <mergeCell ref="G1470:G1471"/>
    <mergeCell ref="A1464:A1542"/>
    <mergeCell ref="B1464:B1542"/>
    <mergeCell ref="D1464:D1465"/>
    <mergeCell ref="E1464:E1465"/>
    <mergeCell ref="F1464:F1465"/>
    <mergeCell ref="G1464:G1465"/>
    <mergeCell ref="D1466:D1467"/>
    <mergeCell ref="E1466:E1467"/>
    <mergeCell ref="F1466:F1467"/>
    <mergeCell ref="G1466:G1467"/>
    <mergeCell ref="D1480:D1481"/>
    <mergeCell ref="E1480:E1481"/>
    <mergeCell ref="F1480:F1481"/>
    <mergeCell ref="G1480:G1481"/>
    <mergeCell ref="D1482:D1483"/>
    <mergeCell ref="E1482:E1483"/>
    <mergeCell ref="F1482:F1483"/>
    <mergeCell ref="G1482:G1483"/>
    <mergeCell ref="D1476:D1477"/>
    <mergeCell ref="E1476:E1477"/>
    <mergeCell ref="F1476:F1477"/>
    <mergeCell ref="G1476:G1477"/>
    <mergeCell ref="D1478:D1479"/>
    <mergeCell ref="E1478:E1479"/>
    <mergeCell ref="D1455:D1456"/>
    <mergeCell ref="E1455:E1456"/>
    <mergeCell ref="F1455:F1456"/>
    <mergeCell ref="G1455:G1456"/>
    <mergeCell ref="D1457:D1458"/>
    <mergeCell ref="E1457:E1458"/>
    <mergeCell ref="F1457:F1458"/>
    <mergeCell ref="G1457:G1458"/>
    <mergeCell ref="D1451:D1452"/>
    <mergeCell ref="E1451:E1452"/>
    <mergeCell ref="F1451:F1452"/>
    <mergeCell ref="G1451:G1452"/>
    <mergeCell ref="D1453:D1454"/>
    <mergeCell ref="E1453:E1454"/>
    <mergeCell ref="F1453:F1454"/>
    <mergeCell ref="G1453:G1454"/>
    <mergeCell ref="D1447:D1448"/>
    <mergeCell ref="E1447:E1448"/>
    <mergeCell ref="F1447:F1448"/>
    <mergeCell ref="G1447:G1448"/>
    <mergeCell ref="D1449:D1450"/>
    <mergeCell ref="E1449:E1450"/>
    <mergeCell ref="F1449:F1450"/>
    <mergeCell ref="G1449:G1450"/>
    <mergeCell ref="D1443:D1444"/>
    <mergeCell ref="E1443:E1444"/>
    <mergeCell ref="F1443:F1444"/>
    <mergeCell ref="G1443:G1444"/>
    <mergeCell ref="D1445:D1446"/>
    <mergeCell ref="E1445:E1446"/>
    <mergeCell ref="F1445:F1446"/>
    <mergeCell ref="G1445:G1446"/>
    <mergeCell ref="D1439:D1440"/>
    <mergeCell ref="E1439:E1440"/>
    <mergeCell ref="F1439:F1440"/>
    <mergeCell ref="G1439:G1440"/>
    <mergeCell ref="D1441:D1442"/>
    <mergeCell ref="E1441:E1442"/>
    <mergeCell ref="F1441:F1442"/>
    <mergeCell ref="G1441:G1442"/>
    <mergeCell ref="D1435:D1436"/>
    <mergeCell ref="E1435:E1436"/>
    <mergeCell ref="F1435:F1436"/>
    <mergeCell ref="G1435:G1436"/>
    <mergeCell ref="D1437:D1438"/>
    <mergeCell ref="E1437:E1438"/>
    <mergeCell ref="F1437:F1438"/>
    <mergeCell ref="G1437:G1438"/>
    <mergeCell ref="D1431:D1432"/>
    <mergeCell ref="E1431:E1432"/>
    <mergeCell ref="F1431:F1432"/>
    <mergeCell ref="G1431:G1432"/>
    <mergeCell ref="D1433:D1434"/>
    <mergeCell ref="E1433:E1434"/>
    <mergeCell ref="F1433:F1434"/>
    <mergeCell ref="G1433:G1434"/>
    <mergeCell ref="D1427:D1428"/>
    <mergeCell ref="E1427:E1428"/>
    <mergeCell ref="F1427:F1428"/>
    <mergeCell ref="G1427:G1428"/>
    <mergeCell ref="D1429:D1430"/>
    <mergeCell ref="E1429:E1430"/>
    <mergeCell ref="F1429:F1430"/>
    <mergeCell ref="G1429:G1430"/>
    <mergeCell ref="D1421:D1422"/>
    <mergeCell ref="E1421:E1422"/>
    <mergeCell ref="F1421:F1422"/>
    <mergeCell ref="G1421:G1422"/>
    <mergeCell ref="D1423:D1424"/>
    <mergeCell ref="E1423:E1424"/>
    <mergeCell ref="F1423:F1424"/>
    <mergeCell ref="G1423:G1424"/>
    <mergeCell ref="D1425:D1426"/>
    <mergeCell ref="E1425:E1426"/>
    <mergeCell ref="F1425:F1426"/>
    <mergeCell ref="G1425:G1426"/>
    <mergeCell ref="D1417:D1418"/>
    <mergeCell ref="E1417:E1418"/>
    <mergeCell ref="F1417:F1418"/>
    <mergeCell ref="G1417:G1418"/>
    <mergeCell ref="D1419:D1420"/>
    <mergeCell ref="E1419:E1420"/>
    <mergeCell ref="F1419:F1420"/>
    <mergeCell ref="G1419:G1420"/>
    <mergeCell ref="D1413:D1414"/>
    <mergeCell ref="E1413:E1414"/>
    <mergeCell ref="F1413:F1414"/>
    <mergeCell ref="G1413:G1414"/>
    <mergeCell ref="D1415:D1416"/>
    <mergeCell ref="E1415:E1416"/>
    <mergeCell ref="F1415:F1416"/>
    <mergeCell ref="G1415:G1416"/>
    <mergeCell ref="D1409:D1410"/>
    <mergeCell ref="E1409:E1410"/>
    <mergeCell ref="F1409:F1410"/>
    <mergeCell ref="G1409:G1410"/>
    <mergeCell ref="D1411:D1412"/>
    <mergeCell ref="E1411:E1412"/>
    <mergeCell ref="F1411:F1412"/>
    <mergeCell ref="G1411:G1412"/>
    <mergeCell ref="F1407:F1408"/>
    <mergeCell ref="G1407:G1408"/>
    <mergeCell ref="D1401:D1402"/>
    <mergeCell ref="E1401:E1402"/>
    <mergeCell ref="F1401:F1402"/>
    <mergeCell ref="G1401:G1402"/>
    <mergeCell ref="D1403:D1404"/>
    <mergeCell ref="E1403:E1404"/>
    <mergeCell ref="F1403:F1404"/>
    <mergeCell ref="G1403:G1404"/>
    <mergeCell ref="D1397:D1398"/>
    <mergeCell ref="E1397:E1398"/>
    <mergeCell ref="F1397:F1398"/>
    <mergeCell ref="G1397:G1398"/>
    <mergeCell ref="D1399:D1400"/>
    <mergeCell ref="E1399:E1400"/>
    <mergeCell ref="F1399:F1400"/>
    <mergeCell ref="G1399:G1400"/>
    <mergeCell ref="D1393:D1394"/>
    <mergeCell ref="E1393:E1394"/>
    <mergeCell ref="F1393:F1394"/>
    <mergeCell ref="G1393:G1394"/>
    <mergeCell ref="D1395:D1396"/>
    <mergeCell ref="E1395:E1396"/>
    <mergeCell ref="F1395:F1396"/>
    <mergeCell ref="G1395:G1396"/>
    <mergeCell ref="D1389:D1390"/>
    <mergeCell ref="E1389:E1390"/>
    <mergeCell ref="F1389:F1390"/>
    <mergeCell ref="G1389:G1390"/>
    <mergeCell ref="D1391:D1392"/>
    <mergeCell ref="E1391:E1392"/>
    <mergeCell ref="F1391:F1392"/>
    <mergeCell ref="G1391:G1392"/>
    <mergeCell ref="A1385:A1463"/>
    <mergeCell ref="B1385:B1463"/>
    <mergeCell ref="D1385:D1386"/>
    <mergeCell ref="E1385:E1386"/>
    <mergeCell ref="F1385:F1386"/>
    <mergeCell ref="G1385:G1386"/>
    <mergeCell ref="D1387:D1388"/>
    <mergeCell ref="E1387:E1388"/>
    <mergeCell ref="F1387:F1388"/>
    <mergeCell ref="G1387:G1388"/>
    <mergeCell ref="D1405:D1406"/>
    <mergeCell ref="E1405:E1406"/>
    <mergeCell ref="F1405:F1406"/>
    <mergeCell ref="G1405:G1406"/>
    <mergeCell ref="D1407:D1408"/>
    <mergeCell ref="E1407:E1408"/>
    <mergeCell ref="D1380:D1381"/>
    <mergeCell ref="E1380:E1381"/>
    <mergeCell ref="F1380:F1381"/>
    <mergeCell ref="G1380:G1381"/>
    <mergeCell ref="D1382:D1383"/>
    <mergeCell ref="E1382:E1383"/>
    <mergeCell ref="F1382:F1383"/>
    <mergeCell ref="G1382:G1383"/>
    <mergeCell ref="D1376:D1377"/>
    <mergeCell ref="E1376:E1377"/>
    <mergeCell ref="F1376:F1377"/>
    <mergeCell ref="G1376:G1377"/>
    <mergeCell ref="D1378:D1379"/>
    <mergeCell ref="E1378:E1379"/>
    <mergeCell ref="F1378:F1379"/>
    <mergeCell ref="G1378:G1379"/>
    <mergeCell ref="D1372:D1373"/>
    <mergeCell ref="E1372:E1373"/>
    <mergeCell ref="F1372:F1373"/>
    <mergeCell ref="G1372:G1373"/>
    <mergeCell ref="D1374:D1375"/>
    <mergeCell ref="E1374:E1375"/>
    <mergeCell ref="F1374:F1375"/>
    <mergeCell ref="G1374:G1375"/>
    <mergeCell ref="D1368:D1369"/>
    <mergeCell ref="E1368:E1369"/>
    <mergeCell ref="F1368:F1369"/>
    <mergeCell ref="G1368:G1369"/>
    <mergeCell ref="D1370:D1371"/>
    <mergeCell ref="E1370:E1371"/>
    <mergeCell ref="F1370:F1371"/>
    <mergeCell ref="G1370:G1371"/>
    <mergeCell ref="D1364:D1365"/>
    <mergeCell ref="E1364:E1365"/>
    <mergeCell ref="F1364:F1365"/>
    <mergeCell ref="G1364:G1365"/>
    <mergeCell ref="D1366:D1367"/>
    <mergeCell ref="E1366:E1367"/>
    <mergeCell ref="F1366:F1367"/>
    <mergeCell ref="G1366:G1367"/>
    <mergeCell ref="D1360:D1361"/>
    <mergeCell ref="E1360:E1361"/>
    <mergeCell ref="F1360:F1361"/>
    <mergeCell ref="G1360:G1361"/>
    <mergeCell ref="D1362:D1363"/>
    <mergeCell ref="E1362:E1363"/>
    <mergeCell ref="F1362:F1363"/>
    <mergeCell ref="G1362:G1363"/>
    <mergeCell ref="D1356:D1357"/>
    <mergeCell ref="E1356:E1357"/>
    <mergeCell ref="F1356:F1357"/>
    <mergeCell ref="G1356:G1357"/>
    <mergeCell ref="D1358:D1359"/>
    <mergeCell ref="E1358:E1359"/>
    <mergeCell ref="F1358:F1359"/>
    <mergeCell ref="G1358:G1359"/>
    <mergeCell ref="D1352:D1353"/>
    <mergeCell ref="E1352:E1353"/>
    <mergeCell ref="F1352:F1353"/>
    <mergeCell ref="G1352:G1353"/>
    <mergeCell ref="D1354:D1355"/>
    <mergeCell ref="E1354:E1355"/>
    <mergeCell ref="F1354:F1355"/>
    <mergeCell ref="G1354:G1355"/>
    <mergeCell ref="D1348:D1349"/>
    <mergeCell ref="E1348:E1349"/>
    <mergeCell ref="F1348:F1349"/>
    <mergeCell ref="G1348:G1349"/>
    <mergeCell ref="D1350:D1351"/>
    <mergeCell ref="E1350:E1351"/>
    <mergeCell ref="F1350:F1351"/>
    <mergeCell ref="G1350:G1351"/>
    <mergeCell ref="D1344:D1345"/>
    <mergeCell ref="E1344:E1345"/>
    <mergeCell ref="F1344:F1345"/>
    <mergeCell ref="G1344:G1345"/>
    <mergeCell ref="D1346:D1347"/>
    <mergeCell ref="E1346:E1347"/>
    <mergeCell ref="F1346:F1347"/>
    <mergeCell ref="G1346:G1347"/>
    <mergeCell ref="D1340:D1341"/>
    <mergeCell ref="E1340:E1341"/>
    <mergeCell ref="F1340:F1341"/>
    <mergeCell ref="G1340:G1341"/>
    <mergeCell ref="D1342:D1343"/>
    <mergeCell ref="E1342:E1343"/>
    <mergeCell ref="F1342:F1343"/>
    <mergeCell ref="G1342:G1343"/>
    <mergeCell ref="D1336:D1337"/>
    <mergeCell ref="E1336:E1337"/>
    <mergeCell ref="F1336:F1337"/>
    <mergeCell ref="G1336:G1337"/>
    <mergeCell ref="D1338:D1339"/>
    <mergeCell ref="E1338:E1339"/>
    <mergeCell ref="F1338:F1339"/>
    <mergeCell ref="G1338:G1339"/>
    <mergeCell ref="F1332:F1333"/>
    <mergeCell ref="G1332:G1333"/>
    <mergeCell ref="D1334:D1335"/>
    <mergeCell ref="E1334:E1335"/>
    <mergeCell ref="F1334:F1335"/>
    <mergeCell ref="G1334:G1335"/>
    <mergeCell ref="D1328:D1329"/>
    <mergeCell ref="E1328:E1329"/>
    <mergeCell ref="D1330:D1331"/>
    <mergeCell ref="E1330:E1331"/>
    <mergeCell ref="D1332:D1333"/>
    <mergeCell ref="E1332:E1333"/>
    <mergeCell ref="D1324:D1325"/>
    <mergeCell ref="E1324:E1325"/>
    <mergeCell ref="F1324:F1325"/>
    <mergeCell ref="G1324:G1325"/>
    <mergeCell ref="D1326:D1327"/>
    <mergeCell ref="E1326:E1327"/>
    <mergeCell ref="F1326:F1327"/>
    <mergeCell ref="G1326:G1327"/>
    <mergeCell ref="F1328:F1329"/>
    <mergeCell ref="F1330:F1331"/>
    <mergeCell ref="G1328:G1329"/>
    <mergeCell ref="G1330:G1331"/>
    <mergeCell ref="D1320:D1321"/>
    <mergeCell ref="E1320:E1321"/>
    <mergeCell ref="F1320:F1321"/>
    <mergeCell ref="G1320:G1321"/>
    <mergeCell ref="D1322:D1323"/>
    <mergeCell ref="E1322:E1323"/>
    <mergeCell ref="F1322:F1323"/>
    <mergeCell ref="G1322:G1323"/>
    <mergeCell ref="D1316:D1317"/>
    <mergeCell ref="E1316:E1317"/>
    <mergeCell ref="F1316:F1317"/>
    <mergeCell ref="G1316:G1317"/>
    <mergeCell ref="D1318:D1319"/>
    <mergeCell ref="E1318:E1319"/>
    <mergeCell ref="F1318:F1319"/>
    <mergeCell ref="G1318:G1319"/>
    <mergeCell ref="D1312:D1313"/>
    <mergeCell ref="E1312:E1313"/>
    <mergeCell ref="F1312:F1313"/>
    <mergeCell ref="G1312:G1313"/>
    <mergeCell ref="D1314:D1315"/>
    <mergeCell ref="E1314:E1315"/>
    <mergeCell ref="F1314:F1315"/>
    <mergeCell ref="G1314:G1315"/>
    <mergeCell ref="D1308:D1309"/>
    <mergeCell ref="E1308:E1309"/>
    <mergeCell ref="F1308:F1309"/>
    <mergeCell ref="G1308:G1309"/>
    <mergeCell ref="D1310:D1311"/>
    <mergeCell ref="E1310:E1311"/>
    <mergeCell ref="F1310:F1311"/>
    <mergeCell ref="G1310:G1311"/>
    <mergeCell ref="D1304:D1305"/>
    <mergeCell ref="E1304:E1305"/>
    <mergeCell ref="F1304:F1305"/>
    <mergeCell ref="G1304:G1305"/>
    <mergeCell ref="D1306:D1307"/>
    <mergeCell ref="E1306:E1307"/>
    <mergeCell ref="F1306:F1307"/>
    <mergeCell ref="G1306:G1307"/>
    <mergeCell ref="D1300:D1301"/>
    <mergeCell ref="E1300:E1301"/>
    <mergeCell ref="F1300:F1301"/>
    <mergeCell ref="G1300:G1301"/>
    <mergeCell ref="D1302:D1303"/>
    <mergeCell ref="E1302:E1303"/>
    <mergeCell ref="F1302:F1303"/>
    <mergeCell ref="G1302:G1303"/>
    <mergeCell ref="D1296:D1297"/>
    <mergeCell ref="E1296:E1297"/>
    <mergeCell ref="F1296:F1297"/>
    <mergeCell ref="G1296:G1297"/>
    <mergeCell ref="D1298:D1299"/>
    <mergeCell ref="E1298:E1299"/>
    <mergeCell ref="F1298:F1299"/>
    <mergeCell ref="G1298:G1299"/>
    <mergeCell ref="D1292:D1293"/>
    <mergeCell ref="E1292:E1293"/>
    <mergeCell ref="F1292:F1293"/>
    <mergeCell ref="G1292:G1293"/>
    <mergeCell ref="D1294:D1295"/>
    <mergeCell ref="E1294:E1295"/>
    <mergeCell ref="F1294:F1295"/>
    <mergeCell ref="G1294:G1295"/>
    <mergeCell ref="D1288:D1289"/>
    <mergeCell ref="E1288:E1289"/>
    <mergeCell ref="F1288:F1289"/>
    <mergeCell ref="G1288:G1289"/>
    <mergeCell ref="D1290:D1291"/>
    <mergeCell ref="E1290:E1291"/>
    <mergeCell ref="F1290:F1291"/>
    <mergeCell ref="G1290:G1291"/>
    <mergeCell ref="D1284:D1285"/>
    <mergeCell ref="E1284:E1285"/>
    <mergeCell ref="F1284:F1285"/>
    <mergeCell ref="G1284:G1285"/>
    <mergeCell ref="D1286:D1287"/>
    <mergeCell ref="E1286:E1287"/>
    <mergeCell ref="F1286:F1287"/>
    <mergeCell ref="G1286:G1287"/>
    <mergeCell ref="D1280:D1281"/>
    <mergeCell ref="E1280:E1281"/>
    <mergeCell ref="F1280:F1281"/>
    <mergeCell ref="G1280:G1281"/>
    <mergeCell ref="D1282:D1283"/>
    <mergeCell ref="E1282:E1283"/>
    <mergeCell ref="F1282:F1283"/>
    <mergeCell ref="G1282:G1283"/>
    <mergeCell ref="D1276:D1277"/>
    <mergeCell ref="E1276:E1277"/>
    <mergeCell ref="F1276:F1277"/>
    <mergeCell ref="G1276:G1277"/>
    <mergeCell ref="D1278:D1279"/>
    <mergeCell ref="E1278:E1279"/>
    <mergeCell ref="F1278:F1279"/>
    <mergeCell ref="G1278:G1279"/>
    <mergeCell ref="D1272:D1273"/>
    <mergeCell ref="E1272:E1273"/>
    <mergeCell ref="F1272:F1273"/>
    <mergeCell ref="G1272:G1273"/>
    <mergeCell ref="D1274:D1275"/>
    <mergeCell ref="E1274:E1275"/>
    <mergeCell ref="F1274:F1275"/>
    <mergeCell ref="G1274:G1275"/>
    <mergeCell ref="D1268:D1269"/>
    <mergeCell ref="E1268:E1269"/>
    <mergeCell ref="F1268:F1269"/>
    <mergeCell ref="G1268:G1269"/>
    <mergeCell ref="D1270:D1271"/>
    <mergeCell ref="E1270:E1271"/>
    <mergeCell ref="F1270:F1271"/>
    <mergeCell ref="D1264:D1265"/>
    <mergeCell ref="E1264:E1265"/>
    <mergeCell ref="F1264:F1265"/>
    <mergeCell ref="G1264:G1265"/>
    <mergeCell ref="D1266:D1267"/>
    <mergeCell ref="E1266:E1267"/>
    <mergeCell ref="F1266:F1267"/>
    <mergeCell ref="G1266:G1267"/>
    <mergeCell ref="G1270:G1271"/>
    <mergeCell ref="F1262:F1263"/>
    <mergeCell ref="G1262:G1263"/>
    <mergeCell ref="D1256:D1257"/>
    <mergeCell ref="E1256:E1257"/>
    <mergeCell ref="F1256:F1257"/>
    <mergeCell ref="G1256:G1257"/>
    <mergeCell ref="D1258:D1259"/>
    <mergeCell ref="E1258:E1259"/>
    <mergeCell ref="F1258:F1259"/>
    <mergeCell ref="G1258:G1259"/>
    <mergeCell ref="D1252:D1253"/>
    <mergeCell ref="E1252:E1253"/>
    <mergeCell ref="F1252:F1253"/>
    <mergeCell ref="G1252:G1253"/>
    <mergeCell ref="D1254:D1255"/>
    <mergeCell ref="E1254:E1255"/>
    <mergeCell ref="F1254:F1255"/>
    <mergeCell ref="G1254:G1255"/>
    <mergeCell ref="D1248:D1249"/>
    <mergeCell ref="E1248:E1249"/>
    <mergeCell ref="F1248:F1249"/>
    <mergeCell ref="G1248:G1249"/>
    <mergeCell ref="D1250:D1251"/>
    <mergeCell ref="E1250:E1251"/>
    <mergeCell ref="F1250:F1251"/>
    <mergeCell ref="G1250:G1251"/>
    <mergeCell ref="D1244:D1245"/>
    <mergeCell ref="E1244:E1245"/>
    <mergeCell ref="F1244:F1245"/>
    <mergeCell ref="G1244:G1245"/>
    <mergeCell ref="D1246:D1247"/>
    <mergeCell ref="E1246:E1247"/>
    <mergeCell ref="F1246:F1247"/>
    <mergeCell ref="G1246:G1247"/>
    <mergeCell ref="A1240:A1384"/>
    <mergeCell ref="B1240:B1384"/>
    <mergeCell ref="D1240:D1241"/>
    <mergeCell ref="E1240:E1241"/>
    <mergeCell ref="F1240:F1241"/>
    <mergeCell ref="G1240:G1241"/>
    <mergeCell ref="D1242:D1243"/>
    <mergeCell ref="E1242:E1243"/>
    <mergeCell ref="F1242:F1243"/>
    <mergeCell ref="G1242:G1243"/>
    <mergeCell ref="D1260:D1261"/>
    <mergeCell ref="E1260:E1261"/>
    <mergeCell ref="F1260:F1261"/>
    <mergeCell ref="G1260:G1261"/>
    <mergeCell ref="D1262:D1263"/>
    <mergeCell ref="E1262:E1263"/>
    <mergeCell ref="F1237:F1238"/>
    <mergeCell ref="G1237:G1238"/>
    <mergeCell ref="D1227:D1228"/>
    <mergeCell ref="E1227:E1228"/>
    <mergeCell ref="F1227:F1228"/>
    <mergeCell ref="G1227:G1228"/>
    <mergeCell ref="D1229:D1230"/>
    <mergeCell ref="E1229:E1230"/>
    <mergeCell ref="F1229:F1230"/>
    <mergeCell ref="G1229:G1230"/>
    <mergeCell ref="D1231:D1232"/>
    <mergeCell ref="E1231:E1232"/>
    <mergeCell ref="F1231:F1232"/>
    <mergeCell ref="G1231:G1232"/>
    <mergeCell ref="D1233:D1234"/>
    <mergeCell ref="E1233:E1234"/>
    <mergeCell ref="F1233:F1234"/>
    <mergeCell ref="G1233:G1234"/>
    <mergeCell ref="D1223:D1224"/>
    <mergeCell ref="E1223:E1224"/>
    <mergeCell ref="F1223:F1224"/>
    <mergeCell ref="G1223:G1224"/>
    <mergeCell ref="D1225:D1226"/>
    <mergeCell ref="E1225:E1226"/>
    <mergeCell ref="F1225:F1226"/>
    <mergeCell ref="G1225:G1226"/>
    <mergeCell ref="D1219:D1220"/>
    <mergeCell ref="E1219:E1220"/>
    <mergeCell ref="F1219:F1220"/>
    <mergeCell ref="G1219:G1220"/>
    <mergeCell ref="D1221:D1222"/>
    <mergeCell ref="E1221:E1222"/>
    <mergeCell ref="F1221:F1222"/>
    <mergeCell ref="G1221:G1222"/>
    <mergeCell ref="A1215:A1239"/>
    <mergeCell ref="B1215:B1239"/>
    <mergeCell ref="D1215:D1216"/>
    <mergeCell ref="E1215:E1216"/>
    <mergeCell ref="F1215:F1216"/>
    <mergeCell ref="G1215:G1216"/>
    <mergeCell ref="D1217:D1218"/>
    <mergeCell ref="E1217:E1218"/>
    <mergeCell ref="F1217:F1218"/>
    <mergeCell ref="G1217:G1218"/>
    <mergeCell ref="D1235:D1236"/>
    <mergeCell ref="E1235:E1236"/>
    <mergeCell ref="F1235:F1236"/>
    <mergeCell ref="G1235:G1236"/>
    <mergeCell ref="D1237:D1238"/>
    <mergeCell ref="E1237:E1238"/>
    <mergeCell ref="D1210:D1211"/>
    <mergeCell ref="E1210:E1211"/>
    <mergeCell ref="F1210:F1211"/>
    <mergeCell ref="G1210:G1211"/>
    <mergeCell ref="D1212:D1213"/>
    <mergeCell ref="E1212:E1213"/>
    <mergeCell ref="F1212:F1213"/>
    <mergeCell ref="G1212:G1213"/>
    <mergeCell ref="D1206:D1207"/>
    <mergeCell ref="E1206:E1207"/>
    <mergeCell ref="F1206:F1207"/>
    <mergeCell ref="G1206:G1207"/>
    <mergeCell ref="D1208:D1209"/>
    <mergeCell ref="E1208:E1209"/>
    <mergeCell ref="F1208:F1209"/>
    <mergeCell ref="G1208:G1209"/>
    <mergeCell ref="A1202:A1214"/>
    <mergeCell ref="B1202:B1214"/>
    <mergeCell ref="D1202:D1203"/>
    <mergeCell ref="E1202:E1203"/>
    <mergeCell ref="F1202:F1203"/>
    <mergeCell ref="G1202:G1203"/>
    <mergeCell ref="D1204:D1205"/>
    <mergeCell ref="E1204:E1205"/>
    <mergeCell ref="F1204:F1205"/>
    <mergeCell ref="G1204:G1205"/>
    <mergeCell ref="F1176:F1177"/>
    <mergeCell ref="G1176:G1177"/>
    <mergeCell ref="D1197:D1198"/>
    <mergeCell ref="E1197:E1198"/>
    <mergeCell ref="F1197:F1198"/>
    <mergeCell ref="G1197:G1198"/>
    <mergeCell ref="D1199:D1200"/>
    <mergeCell ref="E1199:E1200"/>
    <mergeCell ref="F1199:F1200"/>
    <mergeCell ref="G1199:G1200"/>
    <mergeCell ref="D1193:D1194"/>
    <mergeCell ref="E1193:E1194"/>
    <mergeCell ref="F1193:F1194"/>
    <mergeCell ref="G1193:G1194"/>
    <mergeCell ref="D1195:D1196"/>
    <mergeCell ref="E1195:E1196"/>
    <mergeCell ref="F1195:F1196"/>
    <mergeCell ref="G1195:G1196"/>
    <mergeCell ref="D1189:D1190"/>
    <mergeCell ref="E1189:E1190"/>
    <mergeCell ref="F1189:F1190"/>
    <mergeCell ref="G1189:G1190"/>
    <mergeCell ref="D1191:D1192"/>
    <mergeCell ref="E1191:E1192"/>
    <mergeCell ref="F1191:F1192"/>
    <mergeCell ref="G1191:G1192"/>
    <mergeCell ref="A1162:A1188"/>
    <mergeCell ref="B1162:B1188"/>
    <mergeCell ref="D1162:D1163"/>
    <mergeCell ref="E1162:E1163"/>
    <mergeCell ref="F1162:F1163"/>
    <mergeCell ref="G1162:G1163"/>
    <mergeCell ref="D1164:D1165"/>
    <mergeCell ref="E1164:E1165"/>
    <mergeCell ref="F1164:F1165"/>
    <mergeCell ref="G1164:G1165"/>
    <mergeCell ref="D1184:D1185"/>
    <mergeCell ref="E1184:E1185"/>
    <mergeCell ref="F1184:F1185"/>
    <mergeCell ref="G1184:G1185"/>
    <mergeCell ref="D1186:D1187"/>
    <mergeCell ref="E1186:E1187"/>
    <mergeCell ref="F1186:F1187"/>
    <mergeCell ref="G1186:G1187"/>
    <mergeCell ref="D1178:D1179"/>
    <mergeCell ref="E1178:E1179"/>
    <mergeCell ref="F1178:F1179"/>
    <mergeCell ref="G1178:G1179"/>
    <mergeCell ref="D1180:D1181"/>
    <mergeCell ref="E1180:E1181"/>
    <mergeCell ref="F1180:F1181"/>
    <mergeCell ref="G1180:G1181"/>
    <mergeCell ref="D1174:D1175"/>
    <mergeCell ref="E1174:E1175"/>
    <mergeCell ref="F1174:F1175"/>
    <mergeCell ref="G1174:G1175"/>
    <mergeCell ref="D1176:D1177"/>
    <mergeCell ref="E1176:E1177"/>
    <mergeCell ref="F1147:F1148"/>
    <mergeCell ref="G1147:G1148"/>
    <mergeCell ref="D1170:D1171"/>
    <mergeCell ref="E1170:E1171"/>
    <mergeCell ref="F1170:F1171"/>
    <mergeCell ref="G1170:G1171"/>
    <mergeCell ref="D1172:D1173"/>
    <mergeCell ref="E1172:E1173"/>
    <mergeCell ref="F1172:F1173"/>
    <mergeCell ref="G1172:G1173"/>
    <mergeCell ref="D1166:D1167"/>
    <mergeCell ref="E1166:E1167"/>
    <mergeCell ref="F1166:F1167"/>
    <mergeCell ref="G1166:G1167"/>
    <mergeCell ref="D1168:D1169"/>
    <mergeCell ref="E1168:E1169"/>
    <mergeCell ref="F1168:F1169"/>
    <mergeCell ref="G1168:G1169"/>
    <mergeCell ref="F1139:F1140"/>
    <mergeCell ref="G1139:G1140"/>
    <mergeCell ref="D1133:D1134"/>
    <mergeCell ref="E1133:E1134"/>
    <mergeCell ref="F1133:F1134"/>
    <mergeCell ref="G1133:G1134"/>
    <mergeCell ref="D1135:D1136"/>
    <mergeCell ref="E1135:E1136"/>
    <mergeCell ref="F1135:F1136"/>
    <mergeCell ref="G1135:G1136"/>
    <mergeCell ref="D1153:D1154"/>
    <mergeCell ref="E1153:E1154"/>
    <mergeCell ref="F1153:F1154"/>
    <mergeCell ref="G1153:G1154"/>
    <mergeCell ref="D1159:D1160"/>
    <mergeCell ref="E1159:E1160"/>
    <mergeCell ref="F1159:F1160"/>
    <mergeCell ref="G1159:G1160"/>
    <mergeCell ref="D1149:D1150"/>
    <mergeCell ref="E1149:E1150"/>
    <mergeCell ref="F1149:F1150"/>
    <mergeCell ref="G1149:G1150"/>
    <mergeCell ref="D1151:D1152"/>
    <mergeCell ref="E1151:E1152"/>
    <mergeCell ref="F1151:F1152"/>
    <mergeCell ref="G1151:G1152"/>
    <mergeCell ref="D1145:D1146"/>
    <mergeCell ref="E1145:E1146"/>
    <mergeCell ref="F1145:F1146"/>
    <mergeCell ref="G1145:G1146"/>
    <mergeCell ref="D1147:D1148"/>
    <mergeCell ref="E1147:E1148"/>
    <mergeCell ref="D1129:D1130"/>
    <mergeCell ref="E1129:E1130"/>
    <mergeCell ref="F1129:F1130"/>
    <mergeCell ref="G1129:G1130"/>
    <mergeCell ref="D1131:D1132"/>
    <mergeCell ref="E1131:E1132"/>
    <mergeCell ref="F1131:F1132"/>
    <mergeCell ref="G1131:G1132"/>
    <mergeCell ref="A1125:A1161"/>
    <mergeCell ref="B1125:B1161"/>
    <mergeCell ref="D1125:D1126"/>
    <mergeCell ref="E1125:E1126"/>
    <mergeCell ref="F1125:F1126"/>
    <mergeCell ref="G1125:G1126"/>
    <mergeCell ref="D1127:D1128"/>
    <mergeCell ref="E1127:E1128"/>
    <mergeCell ref="F1127:F1128"/>
    <mergeCell ref="G1127:G1128"/>
    <mergeCell ref="D1141:D1142"/>
    <mergeCell ref="E1141:E1142"/>
    <mergeCell ref="F1141:F1142"/>
    <mergeCell ref="G1141:G1142"/>
    <mergeCell ref="D1143:D1144"/>
    <mergeCell ref="E1143:E1144"/>
    <mergeCell ref="F1143:F1144"/>
    <mergeCell ref="G1143:G1144"/>
    <mergeCell ref="D1137:D1138"/>
    <mergeCell ref="E1137:E1138"/>
    <mergeCell ref="F1137:F1138"/>
    <mergeCell ref="G1137:G1138"/>
    <mergeCell ref="D1139:D1140"/>
    <mergeCell ref="E1139:E1140"/>
    <mergeCell ref="F1102:F1103"/>
    <mergeCell ref="G1102:G1103"/>
    <mergeCell ref="D1120:D1121"/>
    <mergeCell ref="E1120:E1121"/>
    <mergeCell ref="F1120:F1121"/>
    <mergeCell ref="G1120:G1121"/>
    <mergeCell ref="D1122:D1123"/>
    <mergeCell ref="E1122:E1123"/>
    <mergeCell ref="F1122:F1123"/>
    <mergeCell ref="G1122:G1123"/>
    <mergeCell ref="D1116:D1117"/>
    <mergeCell ref="E1116:E1117"/>
    <mergeCell ref="F1116:F1117"/>
    <mergeCell ref="G1116:G1117"/>
    <mergeCell ref="D1118:D1119"/>
    <mergeCell ref="E1118:E1119"/>
    <mergeCell ref="F1118:F1119"/>
    <mergeCell ref="G1118:G1119"/>
    <mergeCell ref="D1112:D1113"/>
    <mergeCell ref="E1112:E1113"/>
    <mergeCell ref="F1112:F1113"/>
    <mergeCell ref="G1112:G1113"/>
    <mergeCell ref="D1114:D1115"/>
    <mergeCell ref="E1114:E1115"/>
    <mergeCell ref="F1114:F1115"/>
    <mergeCell ref="G1114:G1115"/>
    <mergeCell ref="F1094:F1095"/>
    <mergeCell ref="G1094:G1095"/>
    <mergeCell ref="D1088:D1089"/>
    <mergeCell ref="E1088:E1089"/>
    <mergeCell ref="F1088:F1089"/>
    <mergeCell ref="G1088:G1089"/>
    <mergeCell ref="D1090:D1091"/>
    <mergeCell ref="E1090:E1091"/>
    <mergeCell ref="F1090:F1091"/>
    <mergeCell ref="G1090:G1091"/>
    <mergeCell ref="D1108:D1109"/>
    <mergeCell ref="E1108:E1109"/>
    <mergeCell ref="F1108:F1109"/>
    <mergeCell ref="G1108:G1109"/>
    <mergeCell ref="D1110:D1111"/>
    <mergeCell ref="E1110:E1111"/>
    <mergeCell ref="F1110:F1111"/>
    <mergeCell ref="G1110:G1111"/>
    <mergeCell ref="D1104:D1105"/>
    <mergeCell ref="E1104:E1105"/>
    <mergeCell ref="F1104:F1105"/>
    <mergeCell ref="G1104:G1105"/>
    <mergeCell ref="D1106:D1107"/>
    <mergeCell ref="E1106:E1107"/>
    <mergeCell ref="F1106:F1107"/>
    <mergeCell ref="G1106:G1107"/>
    <mergeCell ref="D1100:D1101"/>
    <mergeCell ref="E1100:E1101"/>
    <mergeCell ref="F1100:F1101"/>
    <mergeCell ref="G1100:G1101"/>
    <mergeCell ref="D1102:D1103"/>
    <mergeCell ref="E1102:E1103"/>
    <mergeCell ref="A1084:A1124"/>
    <mergeCell ref="B1084:B1124"/>
    <mergeCell ref="D1084:D1085"/>
    <mergeCell ref="E1084:E1085"/>
    <mergeCell ref="F1084:F1085"/>
    <mergeCell ref="G1084:G1085"/>
    <mergeCell ref="D1086:D1087"/>
    <mergeCell ref="E1086:E1087"/>
    <mergeCell ref="F1086:F1087"/>
    <mergeCell ref="G1086:G1087"/>
    <mergeCell ref="D1079:D1080"/>
    <mergeCell ref="E1079:E1080"/>
    <mergeCell ref="F1079:F1080"/>
    <mergeCell ref="G1079:G1080"/>
    <mergeCell ref="D1081:D1082"/>
    <mergeCell ref="E1081:E1082"/>
    <mergeCell ref="F1081:F1082"/>
    <mergeCell ref="G1081:G1082"/>
    <mergeCell ref="D1096:D1097"/>
    <mergeCell ref="E1096:E1097"/>
    <mergeCell ref="F1096:F1097"/>
    <mergeCell ref="G1096:G1097"/>
    <mergeCell ref="D1098:D1099"/>
    <mergeCell ref="E1098:E1099"/>
    <mergeCell ref="F1098:F1099"/>
    <mergeCell ref="G1098:G1099"/>
    <mergeCell ref="D1092:D1093"/>
    <mergeCell ref="E1092:E1093"/>
    <mergeCell ref="F1092:F1093"/>
    <mergeCell ref="G1092:G1093"/>
    <mergeCell ref="D1094:D1095"/>
    <mergeCell ref="E1094:E1095"/>
    <mergeCell ref="F1077:F1078"/>
    <mergeCell ref="G1077:G1078"/>
    <mergeCell ref="D1071:D1072"/>
    <mergeCell ref="E1071:E1072"/>
    <mergeCell ref="F1071:F1072"/>
    <mergeCell ref="G1071:G1072"/>
    <mergeCell ref="D1073:D1074"/>
    <mergeCell ref="E1073:E1074"/>
    <mergeCell ref="F1073:F1074"/>
    <mergeCell ref="G1073:G1074"/>
    <mergeCell ref="D1067:D1068"/>
    <mergeCell ref="E1067:E1068"/>
    <mergeCell ref="F1067:F1068"/>
    <mergeCell ref="G1067:G1068"/>
    <mergeCell ref="D1069:D1070"/>
    <mergeCell ref="E1069:E1070"/>
    <mergeCell ref="F1069:F1070"/>
    <mergeCell ref="G1069:G1070"/>
    <mergeCell ref="D1061:D1062"/>
    <mergeCell ref="E1061:E1062"/>
    <mergeCell ref="F1061:F1062"/>
    <mergeCell ref="G1061:G1062"/>
    <mergeCell ref="D1063:D1064"/>
    <mergeCell ref="E1063:E1064"/>
    <mergeCell ref="F1063:F1064"/>
    <mergeCell ref="G1063:G1064"/>
    <mergeCell ref="D1057:D1058"/>
    <mergeCell ref="E1057:E1058"/>
    <mergeCell ref="F1057:F1058"/>
    <mergeCell ref="G1057:G1058"/>
    <mergeCell ref="D1059:D1060"/>
    <mergeCell ref="E1059:E1060"/>
    <mergeCell ref="F1059:F1060"/>
    <mergeCell ref="G1059:G1060"/>
    <mergeCell ref="A1053:A1083"/>
    <mergeCell ref="B1053:B1083"/>
    <mergeCell ref="D1053:D1054"/>
    <mergeCell ref="E1053:E1054"/>
    <mergeCell ref="F1053:F1054"/>
    <mergeCell ref="G1053:G1054"/>
    <mergeCell ref="D1055:D1056"/>
    <mergeCell ref="E1055:E1056"/>
    <mergeCell ref="F1055:F1056"/>
    <mergeCell ref="G1055:G1056"/>
    <mergeCell ref="D1075:D1076"/>
    <mergeCell ref="E1075:E1076"/>
    <mergeCell ref="F1075:F1076"/>
    <mergeCell ref="G1075:G1076"/>
    <mergeCell ref="D1077:D1078"/>
    <mergeCell ref="E1077:E1078"/>
    <mergeCell ref="D1048:D1049"/>
    <mergeCell ref="E1048:E1049"/>
    <mergeCell ref="F1048:F1049"/>
    <mergeCell ref="G1048:G1049"/>
    <mergeCell ref="D1050:D1051"/>
    <mergeCell ref="E1050:E1051"/>
    <mergeCell ref="F1050:F1051"/>
    <mergeCell ref="G1050:G1051"/>
    <mergeCell ref="D1044:D1045"/>
    <mergeCell ref="E1044:E1045"/>
    <mergeCell ref="F1044:F1045"/>
    <mergeCell ref="G1044:G1045"/>
    <mergeCell ref="D1046:D1047"/>
    <mergeCell ref="E1046:E1047"/>
    <mergeCell ref="F1046:F1047"/>
    <mergeCell ref="G1046:G1047"/>
    <mergeCell ref="D1040:D1041"/>
    <mergeCell ref="E1040:E1041"/>
    <mergeCell ref="F1040:F1041"/>
    <mergeCell ref="G1040:G1041"/>
    <mergeCell ref="D1042:D1043"/>
    <mergeCell ref="E1042:E1043"/>
    <mergeCell ref="F1042:F1043"/>
    <mergeCell ref="G1042:G1043"/>
    <mergeCell ref="D1036:D1037"/>
    <mergeCell ref="E1036:E1037"/>
    <mergeCell ref="F1036:F1037"/>
    <mergeCell ref="G1036:G1037"/>
    <mergeCell ref="D1038:D1039"/>
    <mergeCell ref="E1038:E1039"/>
    <mergeCell ref="F1038:F1039"/>
    <mergeCell ref="G1038:G1039"/>
    <mergeCell ref="D1032:D1033"/>
    <mergeCell ref="E1032:E1033"/>
    <mergeCell ref="F1032:F1033"/>
    <mergeCell ref="G1032:G1033"/>
    <mergeCell ref="D1034:D1035"/>
    <mergeCell ref="E1034:E1035"/>
    <mergeCell ref="F1034:F1035"/>
    <mergeCell ref="G1034:G1035"/>
    <mergeCell ref="D1028:D1029"/>
    <mergeCell ref="E1028:E1029"/>
    <mergeCell ref="F1028:F1029"/>
    <mergeCell ref="G1028:G1029"/>
    <mergeCell ref="D1030:D1031"/>
    <mergeCell ref="E1030:E1031"/>
    <mergeCell ref="F1030:F1031"/>
    <mergeCell ref="G1030:G1031"/>
    <mergeCell ref="D1024:D1025"/>
    <mergeCell ref="E1024:E1025"/>
    <mergeCell ref="F1024:F1025"/>
    <mergeCell ref="G1024:G1025"/>
    <mergeCell ref="D1026:D1027"/>
    <mergeCell ref="E1026:E1027"/>
    <mergeCell ref="F1026:F1027"/>
    <mergeCell ref="G1026:G1027"/>
    <mergeCell ref="D1020:D1021"/>
    <mergeCell ref="E1020:E1021"/>
    <mergeCell ref="F1020:F1021"/>
    <mergeCell ref="G1020:G1021"/>
    <mergeCell ref="D1022:D1023"/>
    <mergeCell ref="E1022:E1023"/>
    <mergeCell ref="F1022:F1023"/>
    <mergeCell ref="G1022:G1023"/>
    <mergeCell ref="D1016:D1017"/>
    <mergeCell ref="E1016:E1017"/>
    <mergeCell ref="F1016:F1017"/>
    <mergeCell ref="G1016:G1017"/>
    <mergeCell ref="D1018:D1019"/>
    <mergeCell ref="E1018:E1019"/>
    <mergeCell ref="F1018:F1019"/>
    <mergeCell ref="G1018:G1019"/>
    <mergeCell ref="D1012:D1013"/>
    <mergeCell ref="E1012:E1013"/>
    <mergeCell ref="F1012:F1013"/>
    <mergeCell ref="G1012:G1013"/>
    <mergeCell ref="D1014:D1015"/>
    <mergeCell ref="E1014:E1015"/>
    <mergeCell ref="F1014:F1015"/>
    <mergeCell ref="G1014:G1015"/>
    <mergeCell ref="D1008:D1009"/>
    <mergeCell ref="E1008:E1009"/>
    <mergeCell ref="F1008:F1009"/>
    <mergeCell ref="G1008:G1009"/>
    <mergeCell ref="D1010:D1011"/>
    <mergeCell ref="E1010:E1011"/>
    <mergeCell ref="F1010:F1011"/>
    <mergeCell ref="G1010:G1011"/>
    <mergeCell ref="D1004:D1005"/>
    <mergeCell ref="E1004:E1005"/>
    <mergeCell ref="F1004:F1005"/>
    <mergeCell ref="G1004:G1005"/>
    <mergeCell ref="D1006:D1007"/>
    <mergeCell ref="E1006:E1007"/>
    <mergeCell ref="F1006:F1007"/>
    <mergeCell ref="G1006:G1007"/>
    <mergeCell ref="D1002:D1003"/>
    <mergeCell ref="E1002:E1003"/>
    <mergeCell ref="F1002:F1003"/>
    <mergeCell ref="G1002:G1003"/>
    <mergeCell ref="D996:D997"/>
    <mergeCell ref="E996:E997"/>
    <mergeCell ref="F996:F997"/>
    <mergeCell ref="G996:G997"/>
    <mergeCell ref="D998:D999"/>
    <mergeCell ref="E998:E999"/>
    <mergeCell ref="F998:F999"/>
    <mergeCell ref="G998:G999"/>
    <mergeCell ref="D992:D993"/>
    <mergeCell ref="E992:E993"/>
    <mergeCell ref="F992:F993"/>
    <mergeCell ref="G992:G993"/>
    <mergeCell ref="D994:D995"/>
    <mergeCell ref="E994:E995"/>
    <mergeCell ref="F994:F995"/>
    <mergeCell ref="G994:G995"/>
    <mergeCell ref="D988:D989"/>
    <mergeCell ref="E988:E989"/>
    <mergeCell ref="F988:F989"/>
    <mergeCell ref="G988:G989"/>
    <mergeCell ref="D990:D991"/>
    <mergeCell ref="E990:E991"/>
    <mergeCell ref="F990:F991"/>
    <mergeCell ref="G990:G991"/>
    <mergeCell ref="D984:D985"/>
    <mergeCell ref="E984:E985"/>
    <mergeCell ref="G984:G985"/>
    <mergeCell ref="D986:D987"/>
    <mergeCell ref="E986:E987"/>
    <mergeCell ref="F986:F987"/>
    <mergeCell ref="G986:G987"/>
    <mergeCell ref="D1000:D1001"/>
    <mergeCell ref="E1000:E1001"/>
    <mergeCell ref="F1000:F1001"/>
    <mergeCell ref="G1000:G1001"/>
    <mergeCell ref="F968:F969"/>
    <mergeCell ref="G968:G969"/>
    <mergeCell ref="D970:D971"/>
    <mergeCell ref="E970:E971"/>
    <mergeCell ref="F970:F971"/>
    <mergeCell ref="G970:G971"/>
    <mergeCell ref="D964:D965"/>
    <mergeCell ref="E964:E965"/>
    <mergeCell ref="F964:F965"/>
    <mergeCell ref="G964:G965"/>
    <mergeCell ref="D966:D967"/>
    <mergeCell ref="E966:E967"/>
    <mergeCell ref="F966:F967"/>
    <mergeCell ref="G966:G967"/>
    <mergeCell ref="F984:F985"/>
    <mergeCell ref="D980:D981"/>
    <mergeCell ref="E980:E981"/>
    <mergeCell ref="F980:F981"/>
    <mergeCell ref="G980:G981"/>
    <mergeCell ref="D982:D983"/>
    <mergeCell ref="E982:E983"/>
    <mergeCell ref="F982:F983"/>
    <mergeCell ref="G982:G983"/>
    <mergeCell ref="D976:D977"/>
    <mergeCell ref="E976:E977"/>
    <mergeCell ref="F976:F977"/>
    <mergeCell ref="G976:G977"/>
    <mergeCell ref="D978:D979"/>
    <mergeCell ref="E978:E979"/>
    <mergeCell ref="F978:F979"/>
    <mergeCell ref="G978:G979"/>
    <mergeCell ref="D958:D959"/>
    <mergeCell ref="E958:E959"/>
    <mergeCell ref="F958:F959"/>
    <mergeCell ref="G958:G959"/>
    <mergeCell ref="D960:D961"/>
    <mergeCell ref="E960:E961"/>
    <mergeCell ref="F960:F961"/>
    <mergeCell ref="G960:G961"/>
    <mergeCell ref="D954:D955"/>
    <mergeCell ref="E954:E955"/>
    <mergeCell ref="F954:F955"/>
    <mergeCell ref="G954:G955"/>
    <mergeCell ref="D956:D957"/>
    <mergeCell ref="E956:E957"/>
    <mergeCell ref="F956:F957"/>
    <mergeCell ref="G956:G957"/>
    <mergeCell ref="A950:A1052"/>
    <mergeCell ref="B950:B1052"/>
    <mergeCell ref="D950:D951"/>
    <mergeCell ref="E950:E951"/>
    <mergeCell ref="F950:F951"/>
    <mergeCell ref="G950:G951"/>
    <mergeCell ref="D952:D953"/>
    <mergeCell ref="E952:E953"/>
    <mergeCell ref="F952:F953"/>
    <mergeCell ref="G952:G953"/>
    <mergeCell ref="D972:D973"/>
    <mergeCell ref="E972:E973"/>
    <mergeCell ref="F972:F973"/>
    <mergeCell ref="G972:G973"/>
    <mergeCell ref="D974:D975"/>
    <mergeCell ref="E974:E975"/>
    <mergeCell ref="D945:D946"/>
    <mergeCell ref="E945:E946"/>
    <mergeCell ref="F945:F946"/>
    <mergeCell ref="G945:G946"/>
    <mergeCell ref="D947:D948"/>
    <mergeCell ref="E947:E948"/>
    <mergeCell ref="F947:F948"/>
    <mergeCell ref="G947:G948"/>
    <mergeCell ref="D941:D942"/>
    <mergeCell ref="E941:E942"/>
    <mergeCell ref="F941:F942"/>
    <mergeCell ref="G941:G942"/>
    <mergeCell ref="D943:D944"/>
    <mergeCell ref="E943:E944"/>
    <mergeCell ref="F943:F944"/>
    <mergeCell ref="G943:G944"/>
    <mergeCell ref="D937:D938"/>
    <mergeCell ref="E937:E938"/>
    <mergeCell ref="F937:F938"/>
    <mergeCell ref="G937:G938"/>
    <mergeCell ref="D939:D940"/>
    <mergeCell ref="E939:E940"/>
    <mergeCell ref="F939:F940"/>
    <mergeCell ref="G939:G940"/>
    <mergeCell ref="D933:D934"/>
    <mergeCell ref="E933:E934"/>
    <mergeCell ref="F933:F934"/>
    <mergeCell ref="G933:G934"/>
    <mergeCell ref="D935:D936"/>
    <mergeCell ref="E935:E936"/>
    <mergeCell ref="F935:F936"/>
    <mergeCell ref="G935:G936"/>
    <mergeCell ref="D929:D930"/>
    <mergeCell ref="E929:E930"/>
    <mergeCell ref="F929:F930"/>
    <mergeCell ref="G929:G930"/>
    <mergeCell ref="D931:D932"/>
    <mergeCell ref="E931:E932"/>
    <mergeCell ref="F931:F932"/>
    <mergeCell ref="G931:G932"/>
    <mergeCell ref="D925:D926"/>
    <mergeCell ref="E925:E926"/>
    <mergeCell ref="F925:F926"/>
    <mergeCell ref="G925:G926"/>
    <mergeCell ref="D927:D928"/>
    <mergeCell ref="E927:E928"/>
    <mergeCell ref="F927:F928"/>
    <mergeCell ref="G927:G928"/>
    <mergeCell ref="D921:D922"/>
    <mergeCell ref="E921:E922"/>
    <mergeCell ref="F921:F922"/>
    <mergeCell ref="G921:G922"/>
    <mergeCell ref="D923:D924"/>
    <mergeCell ref="E923:E924"/>
    <mergeCell ref="F923:F924"/>
    <mergeCell ref="G923:G924"/>
    <mergeCell ref="D915:D916"/>
    <mergeCell ref="E915:E916"/>
    <mergeCell ref="F915:F916"/>
    <mergeCell ref="G915:G916"/>
    <mergeCell ref="D919:D920"/>
    <mergeCell ref="E919:E920"/>
    <mergeCell ref="F919:F920"/>
    <mergeCell ref="G919:G920"/>
    <mergeCell ref="D911:D912"/>
    <mergeCell ref="E911:E912"/>
    <mergeCell ref="F911:F912"/>
    <mergeCell ref="G911:G912"/>
    <mergeCell ref="D913:D914"/>
    <mergeCell ref="E913:E914"/>
    <mergeCell ref="F913:F914"/>
    <mergeCell ref="G913:G914"/>
    <mergeCell ref="D917:D918"/>
    <mergeCell ref="E917:E918"/>
    <mergeCell ref="F917:F918"/>
    <mergeCell ref="G917:G918"/>
    <mergeCell ref="D907:D908"/>
    <mergeCell ref="E907:E908"/>
    <mergeCell ref="F907:F908"/>
    <mergeCell ref="G907:G908"/>
    <mergeCell ref="D909:D910"/>
    <mergeCell ref="E909:E910"/>
    <mergeCell ref="F909:F910"/>
    <mergeCell ref="G909:G910"/>
    <mergeCell ref="D890:D891"/>
    <mergeCell ref="E890:E891"/>
    <mergeCell ref="F890:F891"/>
    <mergeCell ref="G890:G891"/>
    <mergeCell ref="D905:D906"/>
    <mergeCell ref="E905:E906"/>
    <mergeCell ref="F905:F906"/>
    <mergeCell ref="G905:G906"/>
    <mergeCell ref="D886:D887"/>
    <mergeCell ref="E886:E887"/>
    <mergeCell ref="F886:F887"/>
    <mergeCell ref="G886:G887"/>
    <mergeCell ref="D888:D889"/>
    <mergeCell ref="E888:E889"/>
    <mergeCell ref="F888:F889"/>
    <mergeCell ref="G888:G889"/>
    <mergeCell ref="D897:D898"/>
    <mergeCell ref="E897:E898"/>
    <mergeCell ref="F897:F898"/>
    <mergeCell ref="G897:G898"/>
    <mergeCell ref="D899:D900"/>
    <mergeCell ref="E899:E900"/>
    <mergeCell ref="F899:F900"/>
    <mergeCell ref="G899:G900"/>
    <mergeCell ref="D882:D883"/>
    <mergeCell ref="E882:E883"/>
    <mergeCell ref="F882:F883"/>
    <mergeCell ref="G882:G883"/>
    <mergeCell ref="D884:D885"/>
    <mergeCell ref="E884:E885"/>
    <mergeCell ref="F884:F885"/>
    <mergeCell ref="G884:G885"/>
    <mergeCell ref="D878:D879"/>
    <mergeCell ref="E878:E879"/>
    <mergeCell ref="F878:F879"/>
    <mergeCell ref="G878:G879"/>
    <mergeCell ref="D880:D881"/>
    <mergeCell ref="E880:E881"/>
    <mergeCell ref="F880:F881"/>
    <mergeCell ref="G880:G881"/>
    <mergeCell ref="D874:D875"/>
    <mergeCell ref="E874:E875"/>
    <mergeCell ref="F874:F875"/>
    <mergeCell ref="G874:G875"/>
    <mergeCell ref="D876:D877"/>
    <mergeCell ref="E876:E877"/>
    <mergeCell ref="F876:F877"/>
    <mergeCell ref="G876:G877"/>
    <mergeCell ref="D870:D871"/>
    <mergeCell ref="E870:E871"/>
    <mergeCell ref="F870:F871"/>
    <mergeCell ref="G870:G871"/>
    <mergeCell ref="D872:D873"/>
    <mergeCell ref="E872:E873"/>
    <mergeCell ref="F872:F873"/>
    <mergeCell ref="G872:G873"/>
    <mergeCell ref="D866:D867"/>
    <mergeCell ref="E866:E867"/>
    <mergeCell ref="F866:F867"/>
    <mergeCell ref="G866:G867"/>
    <mergeCell ref="D868:D869"/>
    <mergeCell ref="E868:E869"/>
    <mergeCell ref="F868:F869"/>
    <mergeCell ref="G868:G869"/>
    <mergeCell ref="D862:D863"/>
    <mergeCell ref="E862:E863"/>
    <mergeCell ref="F862:F863"/>
    <mergeCell ref="G862:G863"/>
    <mergeCell ref="D864:D865"/>
    <mergeCell ref="E864:E865"/>
    <mergeCell ref="F864:F865"/>
    <mergeCell ref="G864:G865"/>
    <mergeCell ref="D858:D859"/>
    <mergeCell ref="E858:E859"/>
    <mergeCell ref="F858:F859"/>
    <mergeCell ref="G858:G859"/>
    <mergeCell ref="D860:D861"/>
    <mergeCell ref="E860:E861"/>
    <mergeCell ref="F860:F861"/>
    <mergeCell ref="G860:G861"/>
    <mergeCell ref="D854:D855"/>
    <mergeCell ref="E854:E855"/>
    <mergeCell ref="F854:F855"/>
    <mergeCell ref="G854:G855"/>
    <mergeCell ref="D856:D857"/>
    <mergeCell ref="E856:E857"/>
    <mergeCell ref="F856:F857"/>
    <mergeCell ref="G856:G857"/>
    <mergeCell ref="D850:D851"/>
    <mergeCell ref="E850:E851"/>
    <mergeCell ref="F850:F851"/>
    <mergeCell ref="G850:G851"/>
    <mergeCell ref="D852:D853"/>
    <mergeCell ref="E852:E853"/>
    <mergeCell ref="F852:F853"/>
    <mergeCell ref="G852:G853"/>
    <mergeCell ref="D846:D847"/>
    <mergeCell ref="E846:E847"/>
    <mergeCell ref="F846:F847"/>
    <mergeCell ref="G846:G847"/>
    <mergeCell ref="D848:D849"/>
    <mergeCell ref="E848:E849"/>
    <mergeCell ref="F848:F849"/>
    <mergeCell ref="G848:G849"/>
    <mergeCell ref="D842:D843"/>
    <mergeCell ref="E842:E843"/>
    <mergeCell ref="F842:F843"/>
    <mergeCell ref="G842:G843"/>
    <mergeCell ref="D844:D845"/>
    <mergeCell ref="E844:E845"/>
    <mergeCell ref="F844:F845"/>
    <mergeCell ref="G844:G845"/>
    <mergeCell ref="D838:D839"/>
    <mergeCell ref="E838:E839"/>
    <mergeCell ref="F838:F839"/>
    <mergeCell ref="G838:G839"/>
    <mergeCell ref="D840:D841"/>
    <mergeCell ref="E840:E841"/>
    <mergeCell ref="F840:F841"/>
    <mergeCell ref="G840:G841"/>
    <mergeCell ref="D834:D835"/>
    <mergeCell ref="E834:E835"/>
    <mergeCell ref="F834:F835"/>
    <mergeCell ref="G834:G835"/>
    <mergeCell ref="D836:D837"/>
    <mergeCell ref="E836:E837"/>
    <mergeCell ref="F836:F837"/>
    <mergeCell ref="G836:G837"/>
    <mergeCell ref="D830:D831"/>
    <mergeCell ref="E830:E831"/>
    <mergeCell ref="F830:F831"/>
    <mergeCell ref="G830:G831"/>
    <mergeCell ref="D832:D833"/>
    <mergeCell ref="E832:E833"/>
    <mergeCell ref="F832:F833"/>
    <mergeCell ref="G832:G833"/>
    <mergeCell ref="D826:D827"/>
    <mergeCell ref="E826:E827"/>
    <mergeCell ref="F826:F827"/>
    <mergeCell ref="G826:G827"/>
    <mergeCell ref="D828:D829"/>
    <mergeCell ref="E828:E829"/>
    <mergeCell ref="F828:F829"/>
    <mergeCell ref="G828:G829"/>
    <mergeCell ref="D822:D823"/>
    <mergeCell ref="E822:E823"/>
    <mergeCell ref="F822:F823"/>
    <mergeCell ref="G822:G823"/>
    <mergeCell ref="D824:D825"/>
    <mergeCell ref="E824:E825"/>
    <mergeCell ref="F824:F825"/>
    <mergeCell ref="G824:G825"/>
    <mergeCell ref="D818:D819"/>
    <mergeCell ref="E818:E819"/>
    <mergeCell ref="F818:F819"/>
    <mergeCell ref="G818:G819"/>
    <mergeCell ref="D820:D821"/>
    <mergeCell ref="E820:E821"/>
    <mergeCell ref="F820:F821"/>
    <mergeCell ref="G820:G821"/>
    <mergeCell ref="D814:D815"/>
    <mergeCell ref="E814:E815"/>
    <mergeCell ref="F814:F815"/>
    <mergeCell ref="G814:G815"/>
    <mergeCell ref="D816:D817"/>
    <mergeCell ref="E816:E817"/>
    <mergeCell ref="F816:F817"/>
    <mergeCell ref="G816:G817"/>
    <mergeCell ref="D810:D811"/>
    <mergeCell ref="E810:E811"/>
    <mergeCell ref="F810:F811"/>
    <mergeCell ref="G810:G811"/>
    <mergeCell ref="D812:D813"/>
    <mergeCell ref="E812:E813"/>
    <mergeCell ref="F812:F813"/>
    <mergeCell ref="G812:G813"/>
    <mergeCell ref="D806:D807"/>
    <mergeCell ref="E806:E807"/>
    <mergeCell ref="F806:F807"/>
    <mergeCell ref="G806:G807"/>
    <mergeCell ref="D808:D809"/>
    <mergeCell ref="E808:E809"/>
    <mergeCell ref="F808:F809"/>
    <mergeCell ref="G808:G809"/>
    <mergeCell ref="D802:D803"/>
    <mergeCell ref="E802:E803"/>
    <mergeCell ref="F802:F803"/>
    <mergeCell ref="G802:G803"/>
    <mergeCell ref="D804:D805"/>
    <mergeCell ref="E804:E805"/>
    <mergeCell ref="F804:F805"/>
    <mergeCell ref="G804:G805"/>
    <mergeCell ref="D798:D799"/>
    <mergeCell ref="E798:E799"/>
    <mergeCell ref="F798:F799"/>
    <mergeCell ref="G798:G799"/>
    <mergeCell ref="D800:D801"/>
    <mergeCell ref="E800:E801"/>
    <mergeCell ref="F800:F801"/>
    <mergeCell ref="G800:G801"/>
    <mergeCell ref="D794:D795"/>
    <mergeCell ref="E794:E795"/>
    <mergeCell ref="F794:F795"/>
    <mergeCell ref="G794:G795"/>
    <mergeCell ref="D796:D797"/>
    <mergeCell ref="E796:E797"/>
    <mergeCell ref="F796:F797"/>
    <mergeCell ref="G796:G797"/>
    <mergeCell ref="D790:D791"/>
    <mergeCell ref="E790:E791"/>
    <mergeCell ref="F790:F791"/>
    <mergeCell ref="G790:G791"/>
    <mergeCell ref="D792:D793"/>
    <mergeCell ref="E792:E793"/>
    <mergeCell ref="F792:F793"/>
    <mergeCell ref="G792:G793"/>
    <mergeCell ref="D786:D787"/>
    <mergeCell ref="E786:E787"/>
    <mergeCell ref="F786:F787"/>
    <mergeCell ref="G786:G787"/>
    <mergeCell ref="D788:D789"/>
    <mergeCell ref="E788:E789"/>
    <mergeCell ref="F788:F789"/>
    <mergeCell ref="G788:G789"/>
    <mergeCell ref="D782:D783"/>
    <mergeCell ref="E782:E783"/>
    <mergeCell ref="F782:F783"/>
    <mergeCell ref="G782:G783"/>
    <mergeCell ref="D784:D785"/>
    <mergeCell ref="E784:E785"/>
    <mergeCell ref="F784:F785"/>
    <mergeCell ref="G784:G785"/>
    <mergeCell ref="D778:D779"/>
    <mergeCell ref="E778:E779"/>
    <mergeCell ref="F778:F779"/>
    <mergeCell ref="G778:G779"/>
    <mergeCell ref="D780:D781"/>
    <mergeCell ref="E780:E781"/>
    <mergeCell ref="F780:F781"/>
    <mergeCell ref="G780:G781"/>
    <mergeCell ref="D774:D775"/>
    <mergeCell ref="E774:E775"/>
    <mergeCell ref="F774:F775"/>
    <mergeCell ref="G774:G775"/>
    <mergeCell ref="D776:D777"/>
    <mergeCell ref="E776:E777"/>
    <mergeCell ref="F776:F777"/>
    <mergeCell ref="G776:G777"/>
    <mergeCell ref="D770:D771"/>
    <mergeCell ref="E770:E771"/>
    <mergeCell ref="F770:F771"/>
    <mergeCell ref="G770:G771"/>
    <mergeCell ref="D772:D773"/>
    <mergeCell ref="E772:E773"/>
    <mergeCell ref="F772:F773"/>
    <mergeCell ref="G772:G773"/>
    <mergeCell ref="D766:D767"/>
    <mergeCell ref="E766:E767"/>
    <mergeCell ref="F766:F767"/>
    <mergeCell ref="G766:G767"/>
    <mergeCell ref="D768:D769"/>
    <mergeCell ref="E768:E769"/>
    <mergeCell ref="F768:F769"/>
    <mergeCell ref="G768:G769"/>
    <mergeCell ref="D762:D763"/>
    <mergeCell ref="E762:E763"/>
    <mergeCell ref="F762:F763"/>
    <mergeCell ref="G762:G763"/>
    <mergeCell ref="D764:D765"/>
    <mergeCell ref="E764:E765"/>
    <mergeCell ref="F764:F765"/>
    <mergeCell ref="G764:G765"/>
    <mergeCell ref="D758:D759"/>
    <mergeCell ref="E758:E759"/>
    <mergeCell ref="F758:F759"/>
    <mergeCell ref="G758:G759"/>
    <mergeCell ref="D760:D761"/>
    <mergeCell ref="E760:E761"/>
    <mergeCell ref="F760:F761"/>
    <mergeCell ref="G760:G761"/>
    <mergeCell ref="D754:D755"/>
    <mergeCell ref="E754:E755"/>
    <mergeCell ref="F754:F755"/>
    <mergeCell ref="G754:G755"/>
    <mergeCell ref="D756:D757"/>
    <mergeCell ref="E756:E757"/>
    <mergeCell ref="F756:F757"/>
    <mergeCell ref="G756:G757"/>
    <mergeCell ref="D746:D747"/>
    <mergeCell ref="E746:E747"/>
    <mergeCell ref="F746:F747"/>
    <mergeCell ref="G746:G747"/>
    <mergeCell ref="D752:D753"/>
    <mergeCell ref="E752:E753"/>
    <mergeCell ref="F752:F753"/>
    <mergeCell ref="G752:G753"/>
    <mergeCell ref="D742:D743"/>
    <mergeCell ref="E742:E743"/>
    <mergeCell ref="F742:F743"/>
    <mergeCell ref="G742:G743"/>
    <mergeCell ref="D744:D745"/>
    <mergeCell ref="E744:E745"/>
    <mergeCell ref="F744:F745"/>
    <mergeCell ref="G744:G745"/>
    <mergeCell ref="D738:D739"/>
    <mergeCell ref="E738:E739"/>
    <mergeCell ref="F738:F739"/>
    <mergeCell ref="G738:G739"/>
    <mergeCell ref="D740:D741"/>
    <mergeCell ref="E740:E741"/>
    <mergeCell ref="F740:F741"/>
    <mergeCell ref="G740:G741"/>
    <mergeCell ref="D734:D735"/>
    <mergeCell ref="E734:E735"/>
    <mergeCell ref="F734:F735"/>
    <mergeCell ref="G734:G735"/>
    <mergeCell ref="D736:D737"/>
    <mergeCell ref="E736:E737"/>
    <mergeCell ref="F736:F737"/>
    <mergeCell ref="G736:G737"/>
    <mergeCell ref="D730:D731"/>
    <mergeCell ref="E730:E731"/>
    <mergeCell ref="F730:F731"/>
    <mergeCell ref="G730:G731"/>
    <mergeCell ref="D732:D733"/>
    <mergeCell ref="E732:E733"/>
    <mergeCell ref="F732:F733"/>
    <mergeCell ref="G732:G733"/>
    <mergeCell ref="D726:D727"/>
    <mergeCell ref="E726:E727"/>
    <mergeCell ref="F726:F727"/>
    <mergeCell ref="G726:G727"/>
    <mergeCell ref="D728:D729"/>
    <mergeCell ref="E728:E729"/>
    <mergeCell ref="F728:F729"/>
    <mergeCell ref="G728:G729"/>
    <mergeCell ref="D722:D723"/>
    <mergeCell ref="E722:E723"/>
    <mergeCell ref="F722:F723"/>
    <mergeCell ref="G722:G723"/>
    <mergeCell ref="D724:D725"/>
    <mergeCell ref="E724:E725"/>
    <mergeCell ref="F724:F725"/>
    <mergeCell ref="G724:G725"/>
    <mergeCell ref="D718:D719"/>
    <mergeCell ref="E718:E719"/>
    <mergeCell ref="F718:F719"/>
    <mergeCell ref="G718:G719"/>
    <mergeCell ref="D720:D721"/>
    <mergeCell ref="E720:E721"/>
    <mergeCell ref="F720:F721"/>
    <mergeCell ref="G720:G721"/>
    <mergeCell ref="D714:D715"/>
    <mergeCell ref="E714:E715"/>
    <mergeCell ref="F714:F715"/>
    <mergeCell ref="G714:G715"/>
    <mergeCell ref="D716:D717"/>
    <mergeCell ref="E716:E717"/>
    <mergeCell ref="F716:F717"/>
    <mergeCell ref="G716:G717"/>
    <mergeCell ref="D710:D711"/>
    <mergeCell ref="E710:E711"/>
    <mergeCell ref="F710:F711"/>
    <mergeCell ref="G710:G711"/>
    <mergeCell ref="D712:D713"/>
    <mergeCell ref="E712:E713"/>
    <mergeCell ref="F712:F713"/>
    <mergeCell ref="G712:G713"/>
    <mergeCell ref="D706:D707"/>
    <mergeCell ref="E706:E707"/>
    <mergeCell ref="F706:F707"/>
    <mergeCell ref="G706:G707"/>
    <mergeCell ref="D708:D709"/>
    <mergeCell ref="E708:E709"/>
    <mergeCell ref="F708:F709"/>
    <mergeCell ref="G708:G709"/>
    <mergeCell ref="D702:D703"/>
    <mergeCell ref="E702:E703"/>
    <mergeCell ref="F702:F703"/>
    <mergeCell ref="G702:G703"/>
    <mergeCell ref="D704:D705"/>
    <mergeCell ref="E704:E705"/>
    <mergeCell ref="F704:F705"/>
    <mergeCell ref="G704:G705"/>
    <mergeCell ref="D698:D699"/>
    <mergeCell ref="E698:E699"/>
    <mergeCell ref="F698:F699"/>
    <mergeCell ref="G698:G699"/>
    <mergeCell ref="D700:D701"/>
    <mergeCell ref="E700:E701"/>
    <mergeCell ref="F700:F701"/>
    <mergeCell ref="G700:G701"/>
    <mergeCell ref="D694:D695"/>
    <mergeCell ref="E694:E695"/>
    <mergeCell ref="F694:F695"/>
    <mergeCell ref="G694:G695"/>
    <mergeCell ref="D696:D697"/>
    <mergeCell ref="E696:E697"/>
    <mergeCell ref="F696:F697"/>
    <mergeCell ref="G696:G697"/>
    <mergeCell ref="D690:D691"/>
    <mergeCell ref="E690:E691"/>
    <mergeCell ref="F690:F691"/>
    <mergeCell ref="G690:G691"/>
    <mergeCell ref="D692:D693"/>
    <mergeCell ref="E692:E693"/>
    <mergeCell ref="F692:F693"/>
    <mergeCell ref="G692:G693"/>
    <mergeCell ref="D686:D687"/>
    <mergeCell ref="E686:E687"/>
    <mergeCell ref="F686:F687"/>
    <mergeCell ref="G686:G687"/>
    <mergeCell ref="D688:D689"/>
    <mergeCell ref="E688:E689"/>
    <mergeCell ref="F688:F689"/>
    <mergeCell ref="G688:G689"/>
    <mergeCell ref="D682:D683"/>
    <mergeCell ref="E682:E683"/>
    <mergeCell ref="F682:F683"/>
    <mergeCell ref="G682:G683"/>
    <mergeCell ref="D684:D685"/>
    <mergeCell ref="E684:E685"/>
    <mergeCell ref="F684:F685"/>
    <mergeCell ref="G684:G685"/>
    <mergeCell ref="D678:D679"/>
    <mergeCell ref="E678:E679"/>
    <mergeCell ref="F678:F679"/>
    <mergeCell ref="G678:G679"/>
    <mergeCell ref="D680:D681"/>
    <mergeCell ref="E680:E681"/>
    <mergeCell ref="F680:F681"/>
    <mergeCell ref="G680:G681"/>
    <mergeCell ref="D674:D675"/>
    <mergeCell ref="E674:E675"/>
    <mergeCell ref="F674:F675"/>
    <mergeCell ref="G674:G675"/>
    <mergeCell ref="D676:D677"/>
    <mergeCell ref="E676:E677"/>
    <mergeCell ref="F676:F677"/>
    <mergeCell ref="G676:G677"/>
    <mergeCell ref="D670:D671"/>
    <mergeCell ref="E670:E671"/>
    <mergeCell ref="F670:F671"/>
    <mergeCell ref="G670:G671"/>
    <mergeCell ref="D672:D673"/>
    <mergeCell ref="E672:E673"/>
    <mergeCell ref="F672:F673"/>
    <mergeCell ref="G672:G673"/>
    <mergeCell ref="D666:D667"/>
    <mergeCell ref="E666:E667"/>
    <mergeCell ref="F666:F667"/>
    <mergeCell ref="G666:G667"/>
    <mergeCell ref="D668:D669"/>
    <mergeCell ref="E668:E669"/>
    <mergeCell ref="F668:F669"/>
    <mergeCell ref="G668:G669"/>
    <mergeCell ref="D662:D663"/>
    <mergeCell ref="E662:E663"/>
    <mergeCell ref="F662:F663"/>
    <mergeCell ref="G662:G663"/>
    <mergeCell ref="D664:D665"/>
    <mergeCell ref="E664:E665"/>
    <mergeCell ref="F664:F665"/>
    <mergeCell ref="G664:G665"/>
    <mergeCell ref="D658:D659"/>
    <mergeCell ref="E658:E659"/>
    <mergeCell ref="F658:F659"/>
    <mergeCell ref="G658:G659"/>
    <mergeCell ref="D660:D661"/>
    <mergeCell ref="E660:E661"/>
    <mergeCell ref="F660:F661"/>
    <mergeCell ref="G660:G661"/>
    <mergeCell ref="D654:D655"/>
    <mergeCell ref="E654:E655"/>
    <mergeCell ref="F654:F655"/>
    <mergeCell ref="G654:G655"/>
    <mergeCell ref="D656:D657"/>
    <mergeCell ref="E656:E657"/>
    <mergeCell ref="F656:F657"/>
    <mergeCell ref="G656:G657"/>
    <mergeCell ref="D650:D651"/>
    <mergeCell ref="E650:E651"/>
    <mergeCell ref="F650:F651"/>
    <mergeCell ref="G650:G651"/>
    <mergeCell ref="D652:D653"/>
    <mergeCell ref="E652:E653"/>
    <mergeCell ref="F652:F653"/>
    <mergeCell ref="G652:G653"/>
    <mergeCell ref="D646:D647"/>
    <mergeCell ref="E646:E647"/>
    <mergeCell ref="F646:F647"/>
    <mergeCell ref="G646:G647"/>
    <mergeCell ref="D648:D649"/>
    <mergeCell ref="E648:E649"/>
    <mergeCell ref="F648:F649"/>
    <mergeCell ref="G648:G649"/>
    <mergeCell ref="D642:D643"/>
    <mergeCell ref="E642:E643"/>
    <mergeCell ref="F642:F643"/>
    <mergeCell ref="G642:G643"/>
    <mergeCell ref="D644:D645"/>
    <mergeCell ref="E644:E645"/>
    <mergeCell ref="F644:F645"/>
    <mergeCell ref="G644:G645"/>
    <mergeCell ref="D638:D639"/>
    <mergeCell ref="E638:E639"/>
    <mergeCell ref="F638:F639"/>
    <mergeCell ref="G638:G639"/>
    <mergeCell ref="D640:D641"/>
    <mergeCell ref="E640:E641"/>
    <mergeCell ref="F640:F641"/>
    <mergeCell ref="G640:G641"/>
    <mergeCell ref="D634:D635"/>
    <mergeCell ref="E634:E635"/>
    <mergeCell ref="F634:F635"/>
    <mergeCell ref="G634:G635"/>
    <mergeCell ref="D636:D637"/>
    <mergeCell ref="E636:E637"/>
    <mergeCell ref="F636:F637"/>
    <mergeCell ref="G636:G637"/>
    <mergeCell ref="D630:D631"/>
    <mergeCell ref="E630:E631"/>
    <mergeCell ref="F630:F631"/>
    <mergeCell ref="G630:G631"/>
    <mergeCell ref="D632:D633"/>
    <mergeCell ref="E632:E633"/>
    <mergeCell ref="F632:F633"/>
    <mergeCell ref="G632:G633"/>
    <mergeCell ref="D626:D627"/>
    <mergeCell ref="E626:E627"/>
    <mergeCell ref="F626:F627"/>
    <mergeCell ref="G626:G627"/>
    <mergeCell ref="D628:D629"/>
    <mergeCell ref="E628:E629"/>
    <mergeCell ref="F628:F629"/>
    <mergeCell ref="G628:G629"/>
    <mergeCell ref="D622:D623"/>
    <mergeCell ref="E622:E623"/>
    <mergeCell ref="F622:F623"/>
    <mergeCell ref="G622:G623"/>
    <mergeCell ref="D624:D625"/>
    <mergeCell ref="E624:E625"/>
    <mergeCell ref="F624:F625"/>
    <mergeCell ref="G624:G625"/>
    <mergeCell ref="D618:D619"/>
    <mergeCell ref="E618:E619"/>
    <mergeCell ref="F618:F619"/>
    <mergeCell ref="G618:G619"/>
    <mergeCell ref="D620:D621"/>
    <mergeCell ref="E620:E621"/>
    <mergeCell ref="F620:F621"/>
    <mergeCell ref="G620:G621"/>
    <mergeCell ref="D614:D615"/>
    <mergeCell ref="E614:E615"/>
    <mergeCell ref="F614:F615"/>
    <mergeCell ref="G614:G615"/>
    <mergeCell ref="D616:D617"/>
    <mergeCell ref="E616:E617"/>
    <mergeCell ref="F616:F617"/>
    <mergeCell ref="G616:G617"/>
    <mergeCell ref="D610:D611"/>
    <mergeCell ref="E610:E611"/>
    <mergeCell ref="F610:F611"/>
    <mergeCell ref="G610:G611"/>
    <mergeCell ref="D612:D613"/>
    <mergeCell ref="E612:E613"/>
    <mergeCell ref="F612:F613"/>
    <mergeCell ref="G612:G613"/>
    <mergeCell ref="D606:D607"/>
    <mergeCell ref="E606:E607"/>
    <mergeCell ref="F606:F607"/>
    <mergeCell ref="G606:G607"/>
    <mergeCell ref="D608:D609"/>
    <mergeCell ref="E608:E609"/>
    <mergeCell ref="F608:F609"/>
    <mergeCell ref="G608:G609"/>
    <mergeCell ref="D602:D603"/>
    <mergeCell ref="E602:E603"/>
    <mergeCell ref="F602:F603"/>
    <mergeCell ref="G602:G603"/>
    <mergeCell ref="D604:D605"/>
    <mergeCell ref="E604:E605"/>
    <mergeCell ref="F604:F605"/>
    <mergeCell ref="G604:G605"/>
    <mergeCell ref="D598:D599"/>
    <mergeCell ref="E598:E599"/>
    <mergeCell ref="F598:F599"/>
    <mergeCell ref="G598:G599"/>
    <mergeCell ref="D600:D601"/>
    <mergeCell ref="E600:E601"/>
    <mergeCell ref="F600:F601"/>
    <mergeCell ref="G600:G601"/>
    <mergeCell ref="D594:D595"/>
    <mergeCell ref="E594:E595"/>
    <mergeCell ref="F594:F595"/>
    <mergeCell ref="G594:G595"/>
    <mergeCell ref="D596:D597"/>
    <mergeCell ref="E596:E597"/>
    <mergeCell ref="F596:F597"/>
    <mergeCell ref="G596:G597"/>
    <mergeCell ref="D590:D591"/>
    <mergeCell ref="E590:E591"/>
    <mergeCell ref="F590:F591"/>
    <mergeCell ref="G590:G591"/>
    <mergeCell ref="D592:D593"/>
    <mergeCell ref="E592:E593"/>
    <mergeCell ref="F592:F593"/>
    <mergeCell ref="G592:G593"/>
    <mergeCell ref="D586:D587"/>
    <mergeCell ref="E586:E587"/>
    <mergeCell ref="F586:F587"/>
    <mergeCell ref="G586:G587"/>
    <mergeCell ref="D588:D589"/>
    <mergeCell ref="E588:E589"/>
    <mergeCell ref="F588:F589"/>
    <mergeCell ref="G588:G589"/>
    <mergeCell ref="D582:D583"/>
    <mergeCell ref="E582:E583"/>
    <mergeCell ref="F582:F583"/>
    <mergeCell ref="G582:G583"/>
    <mergeCell ref="D584:D585"/>
    <mergeCell ref="E584:E585"/>
    <mergeCell ref="F584:F585"/>
    <mergeCell ref="G584:G585"/>
    <mergeCell ref="D578:D579"/>
    <mergeCell ref="E578:E579"/>
    <mergeCell ref="F578:F579"/>
    <mergeCell ref="G578:G579"/>
    <mergeCell ref="D580:D581"/>
    <mergeCell ref="E580:E581"/>
    <mergeCell ref="F580:F581"/>
    <mergeCell ref="G580:G581"/>
    <mergeCell ref="D574:D575"/>
    <mergeCell ref="E574:E575"/>
    <mergeCell ref="F574:F575"/>
    <mergeCell ref="G574:G575"/>
    <mergeCell ref="D576:D577"/>
    <mergeCell ref="E576:E577"/>
    <mergeCell ref="F576:F577"/>
    <mergeCell ref="G576:G577"/>
    <mergeCell ref="D570:D571"/>
    <mergeCell ref="E570:E571"/>
    <mergeCell ref="F570:F571"/>
    <mergeCell ref="G570:G571"/>
    <mergeCell ref="D572:D573"/>
    <mergeCell ref="E572:E573"/>
    <mergeCell ref="F572:F573"/>
    <mergeCell ref="G572:G573"/>
    <mergeCell ref="D566:D567"/>
    <mergeCell ref="E566:E567"/>
    <mergeCell ref="F566:F567"/>
    <mergeCell ref="G566:G567"/>
    <mergeCell ref="D568:D569"/>
    <mergeCell ref="E568:E569"/>
    <mergeCell ref="F568:F569"/>
    <mergeCell ref="G568:G569"/>
    <mergeCell ref="D562:D563"/>
    <mergeCell ref="E562:E563"/>
    <mergeCell ref="F562:F563"/>
    <mergeCell ref="G562:G563"/>
    <mergeCell ref="D564:D565"/>
    <mergeCell ref="E564:E565"/>
    <mergeCell ref="F564:F565"/>
    <mergeCell ref="G564:G565"/>
    <mergeCell ref="D558:D559"/>
    <mergeCell ref="E558:E559"/>
    <mergeCell ref="F558:F559"/>
    <mergeCell ref="G558:G559"/>
    <mergeCell ref="D560:D561"/>
    <mergeCell ref="E560:E561"/>
    <mergeCell ref="F560:F561"/>
    <mergeCell ref="G560:G561"/>
    <mergeCell ref="F536:F537"/>
    <mergeCell ref="G536:G537"/>
    <mergeCell ref="D554:D555"/>
    <mergeCell ref="E554:E555"/>
    <mergeCell ref="F554:F555"/>
    <mergeCell ref="G554:G555"/>
    <mergeCell ref="D556:D557"/>
    <mergeCell ref="E556:E557"/>
    <mergeCell ref="F556:F557"/>
    <mergeCell ref="G556:G557"/>
    <mergeCell ref="D550:D551"/>
    <mergeCell ref="E550:E551"/>
    <mergeCell ref="F550:F551"/>
    <mergeCell ref="G550:G551"/>
    <mergeCell ref="D552:D553"/>
    <mergeCell ref="E552:E553"/>
    <mergeCell ref="F552:F553"/>
    <mergeCell ref="G552:G553"/>
    <mergeCell ref="D546:D547"/>
    <mergeCell ref="E546:E547"/>
    <mergeCell ref="F546:F547"/>
    <mergeCell ref="G546:G547"/>
    <mergeCell ref="D548:D549"/>
    <mergeCell ref="E548:E549"/>
    <mergeCell ref="F548:F549"/>
    <mergeCell ref="G548:G549"/>
    <mergeCell ref="F528:F529"/>
    <mergeCell ref="G528:G529"/>
    <mergeCell ref="D522:D523"/>
    <mergeCell ref="E522:E523"/>
    <mergeCell ref="F522:F523"/>
    <mergeCell ref="G522:G523"/>
    <mergeCell ref="D524:D525"/>
    <mergeCell ref="E524:E525"/>
    <mergeCell ref="F524:F525"/>
    <mergeCell ref="G524:G525"/>
    <mergeCell ref="D542:D543"/>
    <mergeCell ref="E542:E543"/>
    <mergeCell ref="F542:F543"/>
    <mergeCell ref="G542:G543"/>
    <mergeCell ref="D544:D545"/>
    <mergeCell ref="E544:E545"/>
    <mergeCell ref="F544:F545"/>
    <mergeCell ref="G544:G545"/>
    <mergeCell ref="D538:D539"/>
    <mergeCell ref="E538:E539"/>
    <mergeCell ref="F538:F539"/>
    <mergeCell ref="G538:G539"/>
    <mergeCell ref="D540:D541"/>
    <mergeCell ref="E540:E541"/>
    <mergeCell ref="F540:F541"/>
    <mergeCell ref="G540:G541"/>
    <mergeCell ref="D534:D535"/>
    <mergeCell ref="E534:E535"/>
    <mergeCell ref="F534:F535"/>
    <mergeCell ref="G534:G535"/>
    <mergeCell ref="D536:D537"/>
    <mergeCell ref="E536:E537"/>
    <mergeCell ref="D517:D518"/>
    <mergeCell ref="E517:E518"/>
    <mergeCell ref="F517:F518"/>
    <mergeCell ref="G517:G518"/>
    <mergeCell ref="A520:A949"/>
    <mergeCell ref="B520:B949"/>
    <mergeCell ref="D520:D521"/>
    <mergeCell ref="E520:E521"/>
    <mergeCell ref="F520:F521"/>
    <mergeCell ref="G520:G521"/>
    <mergeCell ref="D513:D514"/>
    <mergeCell ref="E513:E514"/>
    <mergeCell ref="F513:F514"/>
    <mergeCell ref="G513:G514"/>
    <mergeCell ref="D515:D516"/>
    <mergeCell ref="E515:E516"/>
    <mergeCell ref="F515:F516"/>
    <mergeCell ref="G515:G516"/>
    <mergeCell ref="D530:D531"/>
    <mergeCell ref="E530:E531"/>
    <mergeCell ref="F530:F531"/>
    <mergeCell ref="G530:G531"/>
    <mergeCell ref="D532:D533"/>
    <mergeCell ref="E532:E533"/>
    <mergeCell ref="F532:F533"/>
    <mergeCell ref="G532:G533"/>
    <mergeCell ref="D526:D527"/>
    <mergeCell ref="E526:E527"/>
    <mergeCell ref="F526:F527"/>
    <mergeCell ref="G526:G527"/>
    <mergeCell ref="D528:D529"/>
    <mergeCell ref="E528:E529"/>
    <mergeCell ref="D509:D510"/>
    <mergeCell ref="E509:E510"/>
    <mergeCell ref="F509:F510"/>
    <mergeCell ref="G509:G510"/>
    <mergeCell ref="D511:D512"/>
    <mergeCell ref="E511:E512"/>
    <mergeCell ref="F511:F512"/>
    <mergeCell ref="G511:G512"/>
    <mergeCell ref="D505:D506"/>
    <mergeCell ref="E505:E506"/>
    <mergeCell ref="F505:F506"/>
    <mergeCell ref="G505:G506"/>
    <mergeCell ref="D507:D508"/>
    <mergeCell ref="E507:E508"/>
    <mergeCell ref="F507:F508"/>
    <mergeCell ref="G507:G508"/>
    <mergeCell ref="D501:D502"/>
    <mergeCell ref="E501:E502"/>
    <mergeCell ref="F501:F502"/>
    <mergeCell ref="G501:G502"/>
    <mergeCell ref="D503:D504"/>
    <mergeCell ref="E503:E504"/>
    <mergeCell ref="F503:F504"/>
    <mergeCell ref="G503:G504"/>
    <mergeCell ref="D497:D498"/>
    <mergeCell ref="E497:E498"/>
    <mergeCell ref="F497:F498"/>
    <mergeCell ref="G497:G498"/>
    <mergeCell ref="D499:D500"/>
    <mergeCell ref="E499:E500"/>
    <mergeCell ref="F499:F500"/>
    <mergeCell ref="G499:G500"/>
    <mergeCell ref="D493:D494"/>
    <mergeCell ref="E493:E494"/>
    <mergeCell ref="F493:F494"/>
    <mergeCell ref="G493:G494"/>
    <mergeCell ref="D495:D496"/>
    <mergeCell ref="E495:E496"/>
    <mergeCell ref="F495:F496"/>
    <mergeCell ref="G495:G496"/>
    <mergeCell ref="D489:D490"/>
    <mergeCell ref="E489:E490"/>
    <mergeCell ref="F489:F490"/>
    <mergeCell ref="G489:G490"/>
    <mergeCell ref="D491:D492"/>
    <mergeCell ref="E491:E492"/>
    <mergeCell ref="F491:F492"/>
    <mergeCell ref="G491:G492"/>
    <mergeCell ref="D485:D486"/>
    <mergeCell ref="E485:E486"/>
    <mergeCell ref="F485:F486"/>
    <mergeCell ref="G485:G486"/>
    <mergeCell ref="D487:D488"/>
    <mergeCell ref="E487:E488"/>
    <mergeCell ref="F487:F488"/>
    <mergeCell ref="G487:G488"/>
    <mergeCell ref="D479:D480"/>
    <mergeCell ref="E479:E480"/>
    <mergeCell ref="F479:F480"/>
    <mergeCell ref="G479:G480"/>
    <mergeCell ref="D483:D484"/>
    <mergeCell ref="E483:E484"/>
    <mergeCell ref="F483:F484"/>
    <mergeCell ref="G483:G484"/>
    <mergeCell ref="D475:D476"/>
    <mergeCell ref="E475:E476"/>
    <mergeCell ref="F475:F476"/>
    <mergeCell ref="G475:G476"/>
    <mergeCell ref="D477:D478"/>
    <mergeCell ref="E477:E478"/>
    <mergeCell ref="F477:F478"/>
    <mergeCell ref="G477:G478"/>
    <mergeCell ref="D471:D472"/>
    <mergeCell ref="E471:E472"/>
    <mergeCell ref="F471:F472"/>
    <mergeCell ref="G471:G472"/>
    <mergeCell ref="D473:D474"/>
    <mergeCell ref="E473:E474"/>
    <mergeCell ref="F473:F474"/>
    <mergeCell ref="G473:G474"/>
    <mergeCell ref="D467:D468"/>
    <mergeCell ref="E467:E468"/>
    <mergeCell ref="F467:F468"/>
    <mergeCell ref="G467:G468"/>
    <mergeCell ref="D469:D470"/>
    <mergeCell ref="E469:E470"/>
    <mergeCell ref="F469:F470"/>
    <mergeCell ref="G469:G470"/>
    <mergeCell ref="D463:D464"/>
    <mergeCell ref="E463:E464"/>
    <mergeCell ref="F463:F464"/>
    <mergeCell ref="G463:G464"/>
    <mergeCell ref="D465:D466"/>
    <mergeCell ref="E465:E466"/>
    <mergeCell ref="F465:F466"/>
    <mergeCell ref="G465:G466"/>
    <mergeCell ref="D459:D460"/>
    <mergeCell ref="E459:E460"/>
    <mergeCell ref="F459:F460"/>
    <mergeCell ref="G459:G460"/>
    <mergeCell ref="D461:D462"/>
    <mergeCell ref="E461:E462"/>
    <mergeCell ref="F461:F462"/>
    <mergeCell ref="G461:G462"/>
    <mergeCell ref="D455:D456"/>
    <mergeCell ref="E455:E456"/>
    <mergeCell ref="F455:F456"/>
    <mergeCell ref="G455:G456"/>
    <mergeCell ref="D457:D458"/>
    <mergeCell ref="E457:E458"/>
    <mergeCell ref="F457:F458"/>
    <mergeCell ref="G457:G458"/>
    <mergeCell ref="D451:D452"/>
    <mergeCell ref="E451:E452"/>
    <mergeCell ref="F451:F452"/>
    <mergeCell ref="G451:G452"/>
    <mergeCell ref="D453:D454"/>
    <mergeCell ref="E453:E454"/>
    <mergeCell ref="F453:F454"/>
    <mergeCell ref="G453:G454"/>
    <mergeCell ref="D447:D448"/>
    <mergeCell ref="E447:E448"/>
    <mergeCell ref="F447:F448"/>
    <mergeCell ref="G447:G448"/>
    <mergeCell ref="D449:D450"/>
    <mergeCell ref="E449:E450"/>
    <mergeCell ref="F449:F450"/>
    <mergeCell ref="G449:G450"/>
    <mergeCell ref="D443:D444"/>
    <mergeCell ref="E443:E444"/>
    <mergeCell ref="F443:F444"/>
    <mergeCell ref="G443:G444"/>
    <mergeCell ref="D445:D446"/>
    <mergeCell ref="E445:E446"/>
    <mergeCell ref="F445:F446"/>
    <mergeCell ref="G445:G446"/>
    <mergeCell ref="D439:D440"/>
    <mergeCell ref="E439:E440"/>
    <mergeCell ref="F439:F440"/>
    <mergeCell ref="G439:G440"/>
    <mergeCell ref="D441:D442"/>
    <mergeCell ref="E441:E442"/>
    <mergeCell ref="F441:F442"/>
    <mergeCell ref="G441:G442"/>
    <mergeCell ref="D435:D436"/>
    <mergeCell ref="E435:E436"/>
    <mergeCell ref="F435:F436"/>
    <mergeCell ref="G435:G436"/>
    <mergeCell ref="D437:D438"/>
    <mergeCell ref="E437:E438"/>
    <mergeCell ref="F437:F438"/>
    <mergeCell ref="G437:G438"/>
    <mergeCell ref="D431:D432"/>
    <mergeCell ref="E431:E432"/>
    <mergeCell ref="F431:F432"/>
    <mergeCell ref="G431:G432"/>
    <mergeCell ref="D433:D434"/>
    <mergeCell ref="E433:E434"/>
    <mergeCell ref="F433:F434"/>
    <mergeCell ref="G433:G434"/>
    <mergeCell ref="D427:D428"/>
    <mergeCell ref="E427:E428"/>
    <mergeCell ref="F427:F428"/>
    <mergeCell ref="G427:G428"/>
    <mergeCell ref="D429:D430"/>
    <mergeCell ref="E429:E430"/>
    <mergeCell ref="F429:F430"/>
    <mergeCell ref="G429:G430"/>
    <mergeCell ref="D421:D422"/>
    <mergeCell ref="E421:E422"/>
    <mergeCell ref="F421:F422"/>
    <mergeCell ref="G421:G422"/>
    <mergeCell ref="D423:D424"/>
    <mergeCell ref="E423:E424"/>
    <mergeCell ref="F423:F424"/>
    <mergeCell ref="G423:G424"/>
    <mergeCell ref="D417:D418"/>
    <mergeCell ref="E417:E418"/>
    <mergeCell ref="F417:F418"/>
    <mergeCell ref="G417:G418"/>
    <mergeCell ref="D419:D420"/>
    <mergeCell ref="E419:E420"/>
    <mergeCell ref="F419:F420"/>
    <mergeCell ref="G419:G420"/>
    <mergeCell ref="D413:D414"/>
    <mergeCell ref="E413:E414"/>
    <mergeCell ref="F413:F414"/>
    <mergeCell ref="G413:G414"/>
    <mergeCell ref="D415:D416"/>
    <mergeCell ref="E415:E416"/>
    <mergeCell ref="F415:F416"/>
    <mergeCell ref="G415:G416"/>
    <mergeCell ref="D409:D410"/>
    <mergeCell ref="E409:E410"/>
    <mergeCell ref="F409:F410"/>
    <mergeCell ref="G409:G410"/>
    <mergeCell ref="D411:D412"/>
    <mergeCell ref="E411:E412"/>
    <mergeCell ref="F411:F412"/>
    <mergeCell ref="G411:G412"/>
    <mergeCell ref="D405:D406"/>
    <mergeCell ref="E405:E406"/>
    <mergeCell ref="F405:F406"/>
    <mergeCell ref="G405:G406"/>
    <mergeCell ref="D407:D408"/>
    <mergeCell ref="E407:E408"/>
    <mergeCell ref="F407:F408"/>
    <mergeCell ref="G407:G408"/>
    <mergeCell ref="D401:D402"/>
    <mergeCell ref="E401:E402"/>
    <mergeCell ref="F401:F402"/>
    <mergeCell ref="G401:G402"/>
    <mergeCell ref="D403:D404"/>
    <mergeCell ref="E403:E404"/>
    <mergeCell ref="F403:F404"/>
    <mergeCell ref="G403:G404"/>
    <mergeCell ref="D397:D398"/>
    <mergeCell ref="E397:E398"/>
    <mergeCell ref="F397:F398"/>
    <mergeCell ref="G397:G398"/>
    <mergeCell ref="D399:D400"/>
    <mergeCell ref="E399:E400"/>
    <mergeCell ref="F399:F400"/>
    <mergeCell ref="G399:G400"/>
    <mergeCell ref="D393:D394"/>
    <mergeCell ref="E393:E394"/>
    <mergeCell ref="F393:F394"/>
    <mergeCell ref="G393:G394"/>
    <mergeCell ref="D395:D396"/>
    <mergeCell ref="E395:E396"/>
    <mergeCell ref="F395:F396"/>
    <mergeCell ref="G395:G396"/>
    <mergeCell ref="D389:D390"/>
    <mergeCell ref="E389:E390"/>
    <mergeCell ref="F389:F390"/>
    <mergeCell ref="G389:G390"/>
    <mergeCell ref="D391:D392"/>
    <mergeCell ref="E391:E392"/>
    <mergeCell ref="F391:F392"/>
    <mergeCell ref="G391:G392"/>
    <mergeCell ref="D383:D384"/>
    <mergeCell ref="E383:E384"/>
    <mergeCell ref="F383:F384"/>
    <mergeCell ref="G383:G384"/>
    <mergeCell ref="D387:D388"/>
    <mergeCell ref="E387:E388"/>
    <mergeCell ref="F387:F388"/>
    <mergeCell ref="G387:G388"/>
    <mergeCell ref="D379:D380"/>
    <mergeCell ref="E379:E380"/>
    <mergeCell ref="F379:F380"/>
    <mergeCell ref="G379:G380"/>
    <mergeCell ref="D381:D382"/>
    <mergeCell ref="E381:E382"/>
    <mergeCell ref="F381:F382"/>
    <mergeCell ref="G381:G382"/>
    <mergeCell ref="D375:D376"/>
    <mergeCell ref="E375:E376"/>
    <mergeCell ref="F375:F376"/>
    <mergeCell ref="G375:G376"/>
    <mergeCell ref="D377:D378"/>
    <mergeCell ref="E377:E378"/>
    <mergeCell ref="F377:F378"/>
    <mergeCell ref="G377:G378"/>
    <mergeCell ref="G385:G386"/>
    <mergeCell ref="F385:F386"/>
    <mergeCell ref="E385:E386"/>
    <mergeCell ref="D385:D386"/>
    <mergeCell ref="D371:D372"/>
    <mergeCell ref="E371:E372"/>
    <mergeCell ref="F371:F372"/>
    <mergeCell ref="G371:G372"/>
    <mergeCell ref="D373:D374"/>
    <mergeCell ref="E373:E374"/>
    <mergeCell ref="F373:F374"/>
    <mergeCell ref="G373:G374"/>
    <mergeCell ref="D367:D368"/>
    <mergeCell ref="E367:E368"/>
    <mergeCell ref="F367:F368"/>
    <mergeCell ref="G367:G368"/>
    <mergeCell ref="D369:D370"/>
    <mergeCell ref="E369:E370"/>
    <mergeCell ref="F369:F370"/>
    <mergeCell ref="G369:G370"/>
    <mergeCell ref="D363:D364"/>
    <mergeCell ref="E363:E364"/>
    <mergeCell ref="F363:F364"/>
    <mergeCell ref="G363:G364"/>
    <mergeCell ref="D365:D366"/>
    <mergeCell ref="E365:E366"/>
    <mergeCell ref="F365:F366"/>
    <mergeCell ref="G365:G366"/>
    <mergeCell ref="D359:D360"/>
    <mergeCell ref="E359:E360"/>
    <mergeCell ref="F359:F360"/>
    <mergeCell ref="G359:G360"/>
    <mergeCell ref="D361:D362"/>
    <mergeCell ref="E361:E362"/>
    <mergeCell ref="F361:F362"/>
    <mergeCell ref="G361:G362"/>
    <mergeCell ref="D355:D356"/>
    <mergeCell ref="E355:E356"/>
    <mergeCell ref="F355:F356"/>
    <mergeCell ref="G355:G356"/>
    <mergeCell ref="D357:D358"/>
    <mergeCell ref="E357:E358"/>
    <mergeCell ref="F357:F358"/>
    <mergeCell ref="G357:G358"/>
    <mergeCell ref="D351:D352"/>
    <mergeCell ref="E351:E352"/>
    <mergeCell ref="F351:F352"/>
    <mergeCell ref="G351:G352"/>
    <mergeCell ref="D353:D354"/>
    <mergeCell ref="E353:E354"/>
    <mergeCell ref="F353:F354"/>
    <mergeCell ref="G353:G354"/>
    <mergeCell ref="D347:D348"/>
    <mergeCell ref="E347:E348"/>
    <mergeCell ref="F347:F348"/>
    <mergeCell ref="G347:G348"/>
    <mergeCell ref="D349:D350"/>
    <mergeCell ref="E349:E350"/>
    <mergeCell ref="F349:F350"/>
    <mergeCell ref="G349:G350"/>
    <mergeCell ref="D343:D344"/>
    <mergeCell ref="E343:E344"/>
    <mergeCell ref="F343:F344"/>
    <mergeCell ref="G343:G344"/>
    <mergeCell ref="D345:D346"/>
    <mergeCell ref="E345:E346"/>
    <mergeCell ref="F345:F346"/>
    <mergeCell ref="G345:G346"/>
    <mergeCell ref="D339:D340"/>
    <mergeCell ref="E339:E340"/>
    <mergeCell ref="F339:F340"/>
    <mergeCell ref="G339:G340"/>
    <mergeCell ref="D341:D342"/>
    <mergeCell ref="E341:E342"/>
    <mergeCell ref="F341:F342"/>
    <mergeCell ref="G341:G342"/>
    <mergeCell ref="D335:D336"/>
    <mergeCell ref="E335:E336"/>
    <mergeCell ref="F335:F336"/>
    <mergeCell ref="G335:G336"/>
    <mergeCell ref="D337:D338"/>
    <mergeCell ref="E337:E338"/>
    <mergeCell ref="F337:F338"/>
    <mergeCell ref="G337:G338"/>
    <mergeCell ref="D331:D332"/>
    <mergeCell ref="E331:E332"/>
    <mergeCell ref="F331:F332"/>
    <mergeCell ref="G331:G332"/>
    <mergeCell ref="D333:D334"/>
    <mergeCell ref="E333:E334"/>
    <mergeCell ref="F333:F334"/>
    <mergeCell ref="G333:G334"/>
    <mergeCell ref="D327:D328"/>
    <mergeCell ref="E327:E328"/>
    <mergeCell ref="F327:F328"/>
    <mergeCell ref="G327:G328"/>
    <mergeCell ref="D329:D330"/>
    <mergeCell ref="E329:E330"/>
    <mergeCell ref="F329:F330"/>
    <mergeCell ref="G329:G330"/>
    <mergeCell ref="D323:D324"/>
    <mergeCell ref="E323:E324"/>
    <mergeCell ref="F323:F324"/>
    <mergeCell ref="G323:G324"/>
    <mergeCell ref="D325:D326"/>
    <mergeCell ref="E325:E326"/>
    <mergeCell ref="F325:F326"/>
    <mergeCell ref="G325:G326"/>
    <mergeCell ref="D319:D320"/>
    <mergeCell ref="E319:E320"/>
    <mergeCell ref="F319:F320"/>
    <mergeCell ref="G319:G320"/>
    <mergeCell ref="D321:D322"/>
    <mergeCell ref="E321:E322"/>
    <mergeCell ref="F321:F322"/>
    <mergeCell ref="G321:G322"/>
    <mergeCell ref="D311:D312"/>
    <mergeCell ref="E311:E312"/>
    <mergeCell ref="F311:F312"/>
    <mergeCell ref="G311:G312"/>
    <mergeCell ref="D317:D318"/>
    <mergeCell ref="E317:E318"/>
    <mergeCell ref="F317:F318"/>
    <mergeCell ref="G317:G318"/>
    <mergeCell ref="D307:D308"/>
    <mergeCell ref="E307:E308"/>
    <mergeCell ref="F307:F308"/>
    <mergeCell ref="G307:G308"/>
    <mergeCell ref="D309:D310"/>
    <mergeCell ref="E309:E310"/>
    <mergeCell ref="F309:F310"/>
    <mergeCell ref="G309:G310"/>
    <mergeCell ref="D303:D304"/>
    <mergeCell ref="E303:E304"/>
    <mergeCell ref="F303:F304"/>
    <mergeCell ref="G303:G304"/>
    <mergeCell ref="D305:D306"/>
    <mergeCell ref="E305:E306"/>
    <mergeCell ref="F305:F306"/>
    <mergeCell ref="G305:G306"/>
    <mergeCell ref="D299:D300"/>
    <mergeCell ref="E299:E300"/>
    <mergeCell ref="F299:F300"/>
    <mergeCell ref="G299:G300"/>
    <mergeCell ref="D301:D302"/>
    <mergeCell ref="E301:E302"/>
    <mergeCell ref="F301:F302"/>
    <mergeCell ref="G301:G302"/>
    <mergeCell ref="D297:D298"/>
    <mergeCell ref="E297:E298"/>
    <mergeCell ref="F297:F298"/>
    <mergeCell ref="G297:G298"/>
    <mergeCell ref="D291:D292"/>
    <mergeCell ref="E291:E292"/>
    <mergeCell ref="F291:F292"/>
    <mergeCell ref="G291:G292"/>
    <mergeCell ref="D293:D294"/>
    <mergeCell ref="E293:E294"/>
    <mergeCell ref="F293:F294"/>
    <mergeCell ref="G293:G294"/>
    <mergeCell ref="D287:D288"/>
    <mergeCell ref="E287:E288"/>
    <mergeCell ref="F287:F288"/>
    <mergeCell ref="G287:G288"/>
    <mergeCell ref="D289:D290"/>
    <mergeCell ref="E289:E290"/>
    <mergeCell ref="F289:F290"/>
    <mergeCell ref="G289:G290"/>
    <mergeCell ref="F279:F280"/>
    <mergeCell ref="G279:G280"/>
    <mergeCell ref="D281:D282"/>
    <mergeCell ref="E281:E282"/>
    <mergeCell ref="F281:F282"/>
    <mergeCell ref="G281:G282"/>
    <mergeCell ref="D275:D276"/>
    <mergeCell ref="E275:E276"/>
    <mergeCell ref="F275:F276"/>
    <mergeCell ref="G275:G276"/>
    <mergeCell ref="D277:D278"/>
    <mergeCell ref="E277:E278"/>
    <mergeCell ref="F277:F278"/>
    <mergeCell ref="G277:G278"/>
    <mergeCell ref="D295:D296"/>
    <mergeCell ref="E295:E296"/>
    <mergeCell ref="F295:F296"/>
    <mergeCell ref="G295:G296"/>
    <mergeCell ref="D247:D248"/>
    <mergeCell ref="E247:E248"/>
    <mergeCell ref="F247:F248"/>
    <mergeCell ref="G247:G248"/>
    <mergeCell ref="D249:D250"/>
    <mergeCell ref="E249:E250"/>
    <mergeCell ref="F249:F250"/>
    <mergeCell ref="G249:G250"/>
    <mergeCell ref="D271:D272"/>
    <mergeCell ref="E271:E272"/>
    <mergeCell ref="F271:F272"/>
    <mergeCell ref="G271:G272"/>
    <mergeCell ref="D273:D274"/>
    <mergeCell ref="E273:E274"/>
    <mergeCell ref="F273:F274"/>
    <mergeCell ref="G273:G274"/>
    <mergeCell ref="D267:D268"/>
    <mergeCell ref="E267:E268"/>
    <mergeCell ref="F267:F268"/>
    <mergeCell ref="G267:G268"/>
    <mergeCell ref="D269:D270"/>
    <mergeCell ref="E269:E270"/>
    <mergeCell ref="F269:F270"/>
    <mergeCell ref="G269:G270"/>
    <mergeCell ref="D263:D264"/>
    <mergeCell ref="E263:E264"/>
    <mergeCell ref="F263:F264"/>
    <mergeCell ref="G263:G264"/>
    <mergeCell ref="D265:D266"/>
    <mergeCell ref="E265:E266"/>
    <mergeCell ref="F265:F266"/>
    <mergeCell ref="G265:G266"/>
    <mergeCell ref="D243:D244"/>
    <mergeCell ref="E243:E244"/>
    <mergeCell ref="F243:F244"/>
    <mergeCell ref="G243:G244"/>
    <mergeCell ref="D245:D246"/>
    <mergeCell ref="E245:E246"/>
    <mergeCell ref="F245:F246"/>
    <mergeCell ref="G245:G246"/>
    <mergeCell ref="A239:A519"/>
    <mergeCell ref="B239:B519"/>
    <mergeCell ref="D239:D240"/>
    <mergeCell ref="E239:E240"/>
    <mergeCell ref="F239:F240"/>
    <mergeCell ref="G239:G240"/>
    <mergeCell ref="D241:D242"/>
    <mergeCell ref="E241:E242"/>
    <mergeCell ref="F241:F242"/>
    <mergeCell ref="G241:G242"/>
    <mergeCell ref="D259:D260"/>
    <mergeCell ref="E259:E260"/>
    <mergeCell ref="F259:F260"/>
    <mergeCell ref="G259:G260"/>
    <mergeCell ref="D261:D262"/>
    <mergeCell ref="E261:E262"/>
    <mergeCell ref="F261:F262"/>
    <mergeCell ref="G261:G262"/>
    <mergeCell ref="D255:D256"/>
    <mergeCell ref="E255:E256"/>
    <mergeCell ref="F255:F256"/>
    <mergeCell ref="G255:G256"/>
    <mergeCell ref="D257:D258"/>
    <mergeCell ref="E257:E258"/>
    <mergeCell ref="D234:D235"/>
    <mergeCell ref="E234:E235"/>
    <mergeCell ref="F234:F235"/>
    <mergeCell ref="G234:G235"/>
    <mergeCell ref="D236:D237"/>
    <mergeCell ref="E236:E237"/>
    <mergeCell ref="F236:F237"/>
    <mergeCell ref="G236:G237"/>
    <mergeCell ref="D230:D231"/>
    <mergeCell ref="E230:E231"/>
    <mergeCell ref="F230:F231"/>
    <mergeCell ref="G230:G231"/>
    <mergeCell ref="D232:D233"/>
    <mergeCell ref="E232:E233"/>
    <mergeCell ref="F232:F233"/>
    <mergeCell ref="G232:G233"/>
    <mergeCell ref="D226:D227"/>
    <mergeCell ref="E226:E227"/>
    <mergeCell ref="F226:F227"/>
    <mergeCell ref="G226:G227"/>
    <mergeCell ref="D228:D229"/>
    <mergeCell ref="E228:E229"/>
    <mergeCell ref="F228:F229"/>
    <mergeCell ref="G228:G229"/>
    <mergeCell ref="D222:D223"/>
    <mergeCell ref="E222:E223"/>
    <mergeCell ref="F222:F223"/>
    <mergeCell ref="G222:G223"/>
    <mergeCell ref="D224:D225"/>
    <mergeCell ref="E224:E225"/>
    <mergeCell ref="F224:F225"/>
    <mergeCell ref="G224:G225"/>
    <mergeCell ref="D218:D219"/>
    <mergeCell ref="E218:E219"/>
    <mergeCell ref="F218:F219"/>
    <mergeCell ref="G218:G219"/>
    <mergeCell ref="D220:D221"/>
    <mergeCell ref="E220:E221"/>
    <mergeCell ref="F220:F221"/>
    <mergeCell ref="G220:G221"/>
    <mergeCell ref="D214:D215"/>
    <mergeCell ref="E214:E215"/>
    <mergeCell ref="F214:F215"/>
    <mergeCell ref="G214:G215"/>
    <mergeCell ref="D216:D217"/>
    <mergeCell ref="E216:E217"/>
    <mergeCell ref="F216:F217"/>
    <mergeCell ref="G216:G217"/>
    <mergeCell ref="D210:D211"/>
    <mergeCell ref="E210:E211"/>
    <mergeCell ref="F210:F211"/>
    <mergeCell ref="G210:G211"/>
    <mergeCell ref="D212:D213"/>
    <mergeCell ref="E212:E213"/>
    <mergeCell ref="F212:F213"/>
    <mergeCell ref="G212:G213"/>
    <mergeCell ref="D206:D207"/>
    <mergeCell ref="E206:E207"/>
    <mergeCell ref="F206:F207"/>
    <mergeCell ref="G206:G207"/>
    <mergeCell ref="D208:D209"/>
    <mergeCell ref="E208:E209"/>
    <mergeCell ref="F208:F209"/>
    <mergeCell ref="G208:G209"/>
    <mergeCell ref="D202:D203"/>
    <mergeCell ref="E202:E203"/>
    <mergeCell ref="F202:F203"/>
    <mergeCell ref="G202:G203"/>
    <mergeCell ref="D204:D205"/>
    <mergeCell ref="E204:E205"/>
    <mergeCell ref="F204:F205"/>
    <mergeCell ref="G204:G205"/>
    <mergeCell ref="D198:D199"/>
    <mergeCell ref="E198:E199"/>
    <mergeCell ref="F198:F199"/>
    <mergeCell ref="G198:G199"/>
    <mergeCell ref="D200:D201"/>
    <mergeCell ref="E200:E201"/>
    <mergeCell ref="F200:F201"/>
    <mergeCell ref="G200:G201"/>
    <mergeCell ref="D194:D195"/>
    <mergeCell ref="E194:E195"/>
    <mergeCell ref="F194:F195"/>
    <mergeCell ref="G194:G195"/>
    <mergeCell ref="D196:D197"/>
    <mergeCell ref="E196:E197"/>
    <mergeCell ref="F196:F197"/>
    <mergeCell ref="G196:G197"/>
    <mergeCell ref="D190:D191"/>
    <mergeCell ref="E190:E191"/>
    <mergeCell ref="F190:F191"/>
    <mergeCell ref="G190:G191"/>
    <mergeCell ref="D192:D193"/>
    <mergeCell ref="E192:E193"/>
    <mergeCell ref="F192:F193"/>
    <mergeCell ref="G192:G193"/>
    <mergeCell ref="D186:D187"/>
    <mergeCell ref="E186:E187"/>
    <mergeCell ref="F186:F187"/>
    <mergeCell ref="G186:G187"/>
    <mergeCell ref="D188:D189"/>
    <mergeCell ref="E188:E189"/>
    <mergeCell ref="F188:F189"/>
    <mergeCell ref="G188:G189"/>
    <mergeCell ref="D182:D183"/>
    <mergeCell ref="E182:E183"/>
    <mergeCell ref="F182:F183"/>
    <mergeCell ref="G182:G183"/>
    <mergeCell ref="D184:D185"/>
    <mergeCell ref="E184:E185"/>
    <mergeCell ref="F184:F185"/>
    <mergeCell ref="G184:G185"/>
    <mergeCell ref="D178:D179"/>
    <mergeCell ref="E178:E179"/>
    <mergeCell ref="F178:F179"/>
    <mergeCell ref="G178:G179"/>
    <mergeCell ref="D180:D181"/>
    <mergeCell ref="E180:E181"/>
    <mergeCell ref="F180:F181"/>
    <mergeCell ref="G180:G181"/>
    <mergeCell ref="D174:D175"/>
    <mergeCell ref="E174:E175"/>
    <mergeCell ref="F174:F175"/>
    <mergeCell ref="G174:G175"/>
    <mergeCell ref="D176:D177"/>
    <mergeCell ref="E176:E177"/>
    <mergeCell ref="F176:F177"/>
    <mergeCell ref="G176:G177"/>
    <mergeCell ref="D170:D171"/>
    <mergeCell ref="E170:E171"/>
    <mergeCell ref="F170:F171"/>
    <mergeCell ref="G170:G171"/>
    <mergeCell ref="D172:D173"/>
    <mergeCell ref="E172:E173"/>
    <mergeCell ref="F172:F173"/>
    <mergeCell ref="G172:G173"/>
    <mergeCell ref="D166:D167"/>
    <mergeCell ref="E166:E167"/>
    <mergeCell ref="F166:F167"/>
    <mergeCell ref="G166:G167"/>
    <mergeCell ref="D168:D169"/>
    <mergeCell ref="E168:E169"/>
    <mergeCell ref="F168:F169"/>
    <mergeCell ref="G168:G169"/>
    <mergeCell ref="D162:D163"/>
    <mergeCell ref="E162:E163"/>
    <mergeCell ref="F162:F163"/>
    <mergeCell ref="G162:G163"/>
    <mergeCell ref="D164:D165"/>
    <mergeCell ref="E164:E165"/>
    <mergeCell ref="F164:F165"/>
    <mergeCell ref="G164:G165"/>
    <mergeCell ref="D158:D159"/>
    <mergeCell ref="E158:E159"/>
    <mergeCell ref="F158:F159"/>
    <mergeCell ref="G158:G159"/>
    <mergeCell ref="D160:D161"/>
    <mergeCell ref="E160:E161"/>
    <mergeCell ref="F160:F161"/>
    <mergeCell ref="G160:G161"/>
    <mergeCell ref="D154:D155"/>
    <mergeCell ref="E154:E155"/>
    <mergeCell ref="F154:F155"/>
    <mergeCell ref="G154:G155"/>
    <mergeCell ref="D156:D157"/>
    <mergeCell ref="E156:E157"/>
    <mergeCell ref="F156:F157"/>
    <mergeCell ref="G156:G157"/>
    <mergeCell ref="D150:D151"/>
    <mergeCell ref="E150:E151"/>
    <mergeCell ref="F150:F151"/>
    <mergeCell ref="G150:G151"/>
    <mergeCell ref="D152:D153"/>
    <mergeCell ref="E152:E153"/>
    <mergeCell ref="F152:F153"/>
    <mergeCell ref="G152:G153"/>
    <mergeCell ref="D146:D147"/>
    <mergeCell ref="E146:E147"/>
    <mergeCell ref="F146:F147"/>
    <mergeCell ref="G146:G147"/>
    <mergeCell ref="D148:D149"/>
    <mergeCell ref="E148:E149"/>
    <mergeCell ref="F148:F149"/>
    <mergeCell ref="G148:G149"/>
    <mergeCell ref="D142:D143"/>
    <mergeCell ref="E142:E143"/>
    <mergeCell ref="F142:F143"/>
    <mergeCell ref="G142:G143"/>
    <mergeCell ref="D144:D145"/>
    <mergeCell ref="E144:E145"/>
    <mergeCell ref="F144:F145"/>
    <mergeCell ref="G144:G145"/>
    <mergeCell ref="D138:D139"/>
    <mergeCell ref="E138:E139"/>
    <mergeCell ref="F138:F139"/>
    <mergeCell ref="G138:G139"/>
    <mergeCell ref="D140:D141"/>
    <mergeCell ref="E140:E141"/>
    <mergeCell ref="F140:F141"/>
    <mergeCell ref="G140:G141"/>
    <mergeCell ref="D134:D135"/>
    <mergeCell ref="E134:E135"/>
    <mergeCell ref="F134:F135"/>
    <mergeCell ref="G134:G135"/>
    <mergeCell ref="D136:D137"/>
    <mergeCell ref="E136:E137"/>
    <mergeCell ref="F136:F137"/>
    <mergeCell ref="G136:G137"/>
    <mergeCell ref="D130:D131"/>
    <mergeCell ref="E130:E131"/>
    <mergeCell ref="F130:F131"/>
    <mergeCell ref="G130:G131"/>
    <mergeCell ref="D132:D133"/>
    <mergeCell ref="E132:E133"/>
    <mergeCell ref="F132:F133"/>
    <mergeCell ref="G132:G133"/>
    <mergeCell ref="D126:D127"/>
    <mergeCell ref="E126:E127"/>
    <mergeCell ref="F126:F127"/>
    <mergeCell ref="G126:G127"/>
    <mergeCell ref="D128:D129"/>
    <mergeCell ref="E128:E129"/>
    <mergeCell ref="F128:F129"/>
    <mergeCell ref="G128:G129"/>
    <mergeCell ref="D122:D123"/>
    <mergeCell ref="E122:E123"/>
    <mergeCell ref="F122:F123"/>
    <mergeCell ref="G122:G123"/>
    <mergeCell ref="D124:D125"/>
    <mergeCell ref="E124:E125"/>
    <mergeCell ref="F124:F125"/>
    <mergeCell ref="G124:G125"/>
    <mergeCell ref="D118:D119"/>
    <mergeCell ref="E118:E119"/>
    <mergeCell ref="F118:F119"/>
    <mergeCell ref="G118:G119"/>
    <mergeCell ref="D120:D121"/>
    <mergeCell ref="E120:E121"/>
    <mergeCell ref="F120:F121"/>
    <mergeCell ref="G120:G121"/>
    <mergeCell ref="D114:D115"/>
    <mergeCell ref="E114:E115"/>
    <mergeCell ref="F114:F115"/>
    <mergeCell ref="G114:G115"/>
    <mergeCell ref="D116:D117"/>
    <mergeCell ref="E116:E117"/>
    <mergeCell ref="F116:F117"/>
    <mergeCell ref="G116:G117"/>
    <mergeCell ref="D110:D111"/>
    <mergeCell ref="E110:E111"/>
    <mergeCell ref="F110:F111"/>
    <mergeCell ref="G110:G111"/>
    <mergeCell ref="D112:D113"/>
    <mergeCell ref="E112:E113"/>
    <mergeCell ref="F112:F113"/>
    <mergeCell ref="G112:G113"/>
    <mergeCell ref="D106:D107"/>
    <mergeCell ref="E106:E107"/>
    <mergeCell ref="F106:F107"/>
    <mergeCell ref="G106:G107"/>
    <mergeCell ref="D108:D109"/>
    <mergeCell ref="E108:E109"/>
    <mergeCell ref="F108:F109"/>
    <mergeCell ref="G108:G109"/>
    <mergeCell ref="F104:F105"/>
    <mergeCell ref="G104:G105"/>
    <mergeCell ref="D98:D99"/>
    <mergeCell ref="E98:E99"/>
    <mergeCell ref="F98:F99"/>
    <mergeCell ref="G98:G99"/>
    <mergeCell ref="D100:D101"/>
    <mergeCell ref="E100:E101"/>
    <mergeCell ref="F100:F101"/>
    <mergeCell ref="G100:G101"/>
    <mergeCell ref="D94:D95"/>
    <mergeCell ref="E94:E95"/>
    <mergeCell ref="F94:F95"/>
    <mergeCell ref="G94:G95"/>
    <mergeCell ref="D96:D97"/>
    <mergeCell ref="E96:E97"/>
    <mergeCell ref="F96:F97"/>
    <mergeCell ref="G96:G97"/>
    <mergeCell ref="D90:D91"/>
    <mergeCell ref="E90:E91"/>
    <mergeCell ref="F90:F91"/>
    <mergeCell ref="G90:G91"/>
    <mergeCell ref="D92:D93"/>
    <mergeCell ref="E92:E93"/>
    <mergeCell ref="F92:F93"/>
    <mergeCell ref="G92:G93"/>
    <mergeCell ref="D86:D87"/>
    <mergeCell ref="E86:E87"/>
    <mergeCell ref="F86:F87"/>
    <mergeCell ref="G86:G87"/>
    <mergeCell ref="D88:D89"/>
    <mergeCell ref="E88:E89"/>
    <mergeCell ref="F88:F89"/>
    <mergeCell ref="G88:G89"/>
    <mergeCell ref="A82:A238"/>
    <mergeCell ref="B82:B238"/>
    <mergeCell ref="D82:D83"/>
    <mergeCell ref="E82:E83"/>
    <mergeCell ref="F82:F83"/>
    <mergeCell ref="G82:G83"/>
    <mergeCell ref="D84:D85"/>
    <mergeCell ref="E84:E85"/>
    <mergeCell ref="F84:F85"/>
    <mergeCell ref="G84:G85"/>
    <mergeCell ref="D102:D103"/>
    <mergeCell ref="E102:E103"/>
    <mergeCell ref="F102:F103"/>
    <mergeCell ref="G102:G103"/>
    <mergeCell ref="D104:D105"/>
    <mergeCell ref="E104:E105"/>
    <mergeCell ref="D77:D78"/>
    <mergeCell ref="E77:E78"/>
    <mergeCell ref="F77:F78"/>
    <mergeCell ref="G77:G78"/>
    <mergeCell ref="D79:D80"/>
    <mergeCell ref="E79:E80"/>
    <mergeCell ref="F79:F80"/>
    <mergeCell ref="G79:G80"/>
    <mergeCell ref="D73:D74"/>
    <mergeCell ref="E73:E74"/>
    <mergeCell ref="F73:F74"/>
    <mergeCell ref="G73:G74"/>
    <mergeCell ref="D75:D76"/>
    <mergeCell ref="E75:E76"/>
    <mergeCell ref="F75:F76"/>
    <mergeCell ref="G75:G76"/>
    <mergeCell ref="D69:D70"/>
    <mergeCell ref="E69:E70"/>
    <mergeCell ref="F69:F70"/>
    <mergeCell ref="G69:G70"/>
    <mergeCell ref="D71:D72"/>
    <mergeCell ref="E71:E72"/>
    <mergeCell ref="F71:F72"/>
    <mergeCell ref="G71:G72"/>
    <mergeCell ref="D65:D66"/>
    <mergeCell ref="E65:E66"/>
    <mergeCell ref="F65:F66"/>
    <mergeCell ref="G65:G66"/>
    <mergeCell ref="D67:D68"/>
    <mergeCell ref="E67:E68"/>
    <mergeCell ref="F67:F68"/>
    <mergeCell ref="G67:G68"/>
    <mergeCell ref="D61:D62"/>
    <mergeCell ref="E61:E62"/>
    <mergeCell ref="F61:F62"/>
    <mergeCell ref="G61:G62"/>
    <mergeCell ref="D63:D64"/>
    <mergeCell ref="E63:E64"/>
    <mergeCell ref="F63:F64"/>
    <mergeCell ref="G63:G64"/>
    <mergeCell ref="D57:D58"/>
    <mergeCell ref="E57:E58"/>
    <mergeCell ref="F57:F58"/>
    <mergeCell ref="G57:G58"/>
    <mergeCell ref="D59:D60"/>
    <mergeCell ref="E59:E60"/>
    <mergeCell ref="F59:F60"/>
    <mergeCell ref="G59:G60"/>
    <mergeCell ref="D53:D54"/>
    <mergeCell ref="E53:E54"/>
    <mergeCell ref="F53:F54"/>
    <mergeCell ref="G53:G54"/>
    <mergeCell ref="D55:D56"/>
    <mergeCell ref="E55:E56"/>
    <mergeCell ref="F55:F56"/>
    <mergeCell ref="G55:G56"/>
    <mergeCell ref="D49:D50"/>
    <mergeCell ref="E49:E50"/>
    <mergeCell ref="F49:F50"/>
    <mergeCell ref="G49:G50"/>
    <mergeCell ref="D51:D52"/>
    <mergeCell ref="E51:E52"/>
    <mergeCell ref="F51:F52"/>
    <mergeCell ref="G51:G52"/>
    <mergeCell ref="D45:D46"/>
    <mergeCell ref="E45:E46"/>
    <mergeCell ref="F45:F46"/>
    <mergeCell ref="G45:G46"/>
    <mergeCell ref="D47:D48"/>
    <mergeCell ref="E47:E48"/>
    <mergeCell ref="F47:F48"/>
    <mergeCell ref="G47:G48"/>
    <mergeCell ref="D41:D42"/>
    <mergeCell ref="E41:E42"/>
    <mergeCell ref="F41:F42"/>
    <mergeCell ref="G41:G42"/>
    <mergeCell ref="D43:D44"/>
    <mergeCell ref="E43:E44"/>
    <mergeCell ref="F43:F44"/>
    <mergeCell ref="G43:G44"/>
    <mergeCell ref="D37:D38"/>
    <mergeCell ref="E37:E38"/>
    <mergeCell ref="F37:F38"/>
    <mergeCell ref="G37:G38"/>
    <mergeCell ref="D39:D40"/>
    <mergeCell ref="E39:E40"/>
    <mergeCell ref="F39:F40"/>
    <mergeCell ref="G39:G40"/>
    <mergeCell ref="D33:D34"/>
    <mergeCell ref="E33:E34"/>
    <mergeCell ref="F33:F34"/>
    <mergeCell ref="G33:G34"/>
    <mergeCell ref="D35:D36"/>
    <mergeCell ref="E35:E36"/>
    <mergeCell ref="F35:F36"/>
    <mergeCell ref="G35:G36"/>
    <mergeCell ref="D31:D32"/>
    <mergeCell ref="E31:E32"/>
    <mergeCell ref="F31:F32"/>
    <mergeCell ref="G31:G32"/>
    <mergeCell ref="D25:D26"/>
    <mergeCell ref="E25:E26"/>
    <mergeCell ref="F25:F26"/>
    <mergeCell ref="G25:G26"/>
    <mergeCell ref="D27:D28"/>
    <mergeCell ref="E27:E28"/>
    <mergeCell ref="F27:F28"/>
    <mergeCell ref="G27:G28"/>
    <mergeCell ref="D21:D22"/>
    <mergeCell ref="E21:E22"/>
    <mergeCell ref="F21:F22"/>
    <mergeCell ref="G21:G22"/>
    <mergeCell ref="D23:D24"/>
    <mergeCell ref="E23:E24"/>
    <mergeCell ref="F23:F24"/>
    <mergeCell ref="G23:G24"/>
    <mergeCell ref="F13:F14"/>
    <mergeCell ref="G13:G14"/>
    <mergeCell ref="D15:D16"/>
    <mergeCell ref="E15:E16"/>
    <mergeCell ref="F15:F16"/>
    <mergeCell ref="G15:G16"/>
    <mergeCell ref="E9:E10"/>
    <mergeCell ref="F9:F10"/>
    <mergeCell ref="G9:G10"/>
    <mergeCell ref="D11:D12"/>
    <mergeCell ref="E11:E12"/>
    <mergeCell ref="F11:F12"/>
    <mergeCell ref="G11:G12"/>
    <mergeCell ref="D29:D30"/>
    <mergeCell ref="E29:E30"/>
    <mergeCell ref="F29:F30"/>
    <mergeCell ref="G29:G30"/>
    <mergeCell ref="D251:D252"/>
    <mergeCell ref="E251:E252"/>
    <mergeCell ref="F251:F252"/>
    <mergeCell ref="G251:G252"/>
    <mergeCell ref="D315:D316"/>
    <mergeCell ref="E315:E316"/>
    <mergeCell ref="F315:F316"/>
    <mergeCell ref="G315:G316"/>
    <mergeCell ref="D313:D314"/>
    <mergeCell ref="E313:E314"/>
    <mergeCell ref="F313:F314"/>
    <mergeCell ref="G313:G314"/>
    <mergeCell ref="B1:H1"/>
    <mergeCell ref="B2:H2"/>
    <mergeCell ref="B3:H3"/>
    <mergeCell ref="A7:A81"/>
    <mergeCell ref="B7:B81"/>
    <mergeCell ref="D7:D8"/>
    <mergeCell ref="E7:E8"/>
    <mergeCell ref="F7:F8"/>
    <mergeCell ref="G7:G8"/>
    <mergeCell ref="D9:D10"/>
    <mergeCell ref="D17:D18"/>
    <mergeCell ref="E17:E18"/>
    <mergeCell ref="F17:F18"/>
    <mergeCell ref="G17:G18"/>
    <mergeCell ref="D19:D20"/>
    <mergeCell ref="E19:E20"/>
    <mergeCell ref="F19:F20"/>
    <mergeCell ref="G19:G20"/>
    <mergeCell ref="D13:D14"/>
    <mergeCell ref="E13:E14"/>
    <mergeCell ref="D425:D426"/>
    <mergeCell ref="E425:E426"/>
    <mergeCell ref="F425:F426"/>
    <mergeCell ref="G425:G426"/>
    <mergeCell ref="D481:D482"/>
    <mergeCell ref="E481:E482"/>
    <mergeCell ref="F481:F482"/>
    <mergeCell ref="G481:G482"/>
    <mergeCell ref="D748:D749"/>
    <mergeCell ref="E748:E749"/>
    <mergeCell ref="F748:F749"/>
    <mergeCell ref="G748:G749"/>
    <mergeCell ref="D750:D751"/>
    <mergeCell ref="E750:E751"/>
    <mergeCell ref="F750:F751"/>
    <mergeCell ref="G750:G751"/>
    <mergeCell ref="D253:D254"/>
    <mergeCell ref="E253:E254"/>
    <mergeCell ref="F253:F254"/>
    <mergeCell ref="G253:G254"/>
    <mergeCell ref="F257:F258"/>
    <mergeCell ref="G257:G258"/>
    <mergeCell ref="D283:D284"/>
    <mergeCell ref="E283:E284"/>
    <mergeCell ref="F283:F284"/>
    <mergeCell ref="G283:G284"/>
    <mergeCell ref="D285:D286"/>
    <mergeCell ref="E285:E286"/>
    <mergeCell ref="F285:F286"/>
    <mergeCell ref="G285:G286"/>
    <mergeCell ref="D279:D280"/>
    <mergeCell ref="E279:E280"/>
    <mergeCell ref="D901:D902"/>
    <mergeCell ref="E901:E902"/>
    <mergeCell ref="F901:F902"/>
    <mergeCell ref="G901:G902"/>
    <mergeCell ref="D903:D904"/>
    <mergeCell ref="E903:E904"/>
    <mergeCell ref="F903:F904"/>
    <mergeCell ref="G903:G904"/>
    <mergeCell ref="F895:F896"/>
    <mergeCell ref="C893:C894"/>
    <mergeCell ref="D892:D894"/>
    <mergeCell ref="E892:E894"/>
    <mergeCell ref="F892:F894"/>
    <mergeCell ref="G892:G894"/>
    <mergeCell ref="D895:D896"/>
    <mergeCell ref="G895:G896"/>
    <mergeCell ref="E895:E896"/>
    <mergeCell ref="D1461:D1462"/>
    <mergeCell ref="E1461:E1462"/>
    <mergeCell ref="F1461:F1462"/>
    <mergeCell ref="G1461:G1462"/>
    <mergeCell ref="D1459:D1460"/>
    <mergeCell ref="E1459:E1460"/>
    <mergeCell ref="F1459:F1460"/>
    <mergeCell ref="G1459:G1460"/>
    <mergeCell ref="D962:D963"/>
    <mergeCell ref="E962:E963"/>
    <mergeCell ref="F962:F963"/>
    <mergeCell ref="G962:G963"/>
    <mergeCell ref="D1065:D1066"/>
    <mergeCell ref="E1065:E1066"/>
    <mergeCell ref="F1065:F1066"/>
    <mergeCell ref="G1065:G1066"/>
    <mergeCell ref="D1155:D1156"/>
    <mergeCell ref="E1155:E1156"/>
    <mergeCell ref="F1155:F1156"/>
    <mergeCell ref="G1155:G1156"/>
    <mergeCell ref="D1157:D1158"/>
    <mergeCell ref="E1157:E1158"/>
    <mergeCell ref="F1157:F1158"/>
    <mergeCell ref="G1157:G1158"/>
    <mergeCell ref="D1182:D1183"/>
    <mergeCell ref="E1182:E1183"/>
    <mergeCell ref="F1182:F1183"/>
    <mergeCell ref="G1182:G1183"/>
    <mergeCell ref="F974:F975"/>
    <mergeCell ref="G974:G975"/>
    <mergeCell ref="D968:D969"/>
    <mergeCell ref="E968:E969"/>
  </mergeCells>
  <pageMargins left="0.23622047244094491" right="0.23622047244094491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Паранина Н. В.</cp:lastModifiedBy>
  <cp:lastPrinted>2017-08-09T13:20:54Z</cp:lastPrinted>
  <dcterms:created xsi:type="dcterms:W3CDTF">2017-08-09T12:28:45Z</dcterms:created>
  <dcterms:modified xsi:type="dcterms:W3CDTF">2018-05-08T12:28:49Z</dcterms:modified>
</cp:coreProperties>
</file>