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25\share$\Econom_upravleniya\Otdel_Ekonomicheskogo_Razvitia\paraninamv\программы\2018 год\Оперативный отчет по программам\1 полугодие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2" i="1" l="1"/>
  <c r="F822" i="1"/>
  <c r="E822" i="1"/>
  <c r="H820" i="1"/>
  <c r="H819" i="1" s="1"/>
  <c r="F820" i="1"/>
  <c r="F819" i="1"/>
  <c r="E820" i="1"/>
  <c r="E819" i="1" s="1"/>
  <c r="H815" i="1"/>
  <c r="H814" i="1"/>
  <c r="F815" i="1"/>
  <c r="F814" i="1"/>
  <c r="E815" i="1"/>
  <c r="E814" i="1"/>
  <c r="H807" i="1"/>
  <c r="H806" i="1"/>
  <c r="F807" i="1"/>
  <c r="F806" i="1" s="1"/>
  <c r="E807" i="1"/>
  <c r="E806" i="1" s="1"/>
  <c r="H780" i="1"/>
  <c r="F780" i="1"/>
  <c r="E780" i="1"/>
  <c r="H774" i="1"/>
  <c r="F774" i="1"/>
  <c r="E774" i="1"/>
  <c r="H769" i="1"/>
  <c r="H768" i="1" s="1"/>
  <c r="F769" i="1"/>
  <c r="E769" i="1"/>
  <c r="E768" i="1" s="1"/>
  <c r="F768" i="1"/>
  <c r="H794" i="1"/>
  <c r="F794" i="1"/>
  <c r="E794" i="1"/>
  <c r="H786" i="1"/>
  <c r="F786" i="1"/>
  <c r="E786" i="1"/>
  <c r="H800" i="1"/>
  <c r="H799" i="1" s="1"/>
  <c r="F800" i="1"/>
  <c r="E800" i="1"/>
  <c r="E799" i="1"/>
  <c r="H767" i="1"/>
  <c r="E767" i="1"/>
  <c r="H763" i="1"/>
  <c r="H760" i="1" s="1"/>
  <c r="F763" i="1"/>
  <c r="E763" i="1"/>
  <c r="E760" i="1"/>
  <c r="H765" i="1"/>
  <c r="F765" i="1"/>
  <c r="E765" i="1"/>
  <c r="H757" i="1"/>
  <c r="F757" i="1"/>
  <c r="E757" i="1"/>
  <c r="H732" i="1"/>
  <c r="F732" i="1"/>
  <c r="H737" i="1"/>
  <c r="F737" i="1"/>
  <c r="H744" i="1"/>
  <c r="F744" i="1"/>
  <c r="H747" i="1"/>
  <c r="F747" i="1"/>
  <c r="H750" i="1"/>
  <c r="F750" i="1"/>
  <c r="H754" i="1"/>
  <c r="F754" i="1"/>
  <c r="E754" i="1"/>
  <c r="E750" i="1"/>
  <c r="E747" i="1"/>
  <c r="E744" i="1"/>
  <c r="E739" i="1"/>
  <c r="E737" i="1"/>
  <c r="E732" i="1"/>
  <c r="H728" i="1"/>
  <c r="F728" i="1"/>
  <c r="E728" i="1"/>
  <c r="H721" i="1"/>
  <c r="F721" i="1"/>
  <c r="E721" i="1"/>
  <c r="H716" i="1"/>
  <c r="F716" i="1"/>
  <c r="E716" i="1"/>
  <c r="H710" i="1"/>
  <c r="F710" i="1"/>
  <c r="E710" i="1"/>
  <c r="H706" i="1"/>
  <c r="F706" i="1"/>
  <c r="E706" i="1"/>
  <c r="H702" i="1"/>
  <c r="F702" i="1"/>
  <c r="E702" i="1"/>
  <c r="H698" i="1"/>
  <c r="F698" i="1"/>
  <c r="E698" i="1"/>
  <c r="F697" i="1"/>
  <c r="H687" i="1"/>
  <c r="F687" i="1"/>
  <c r="E687" i="1"/>
  <c r="H682" i="1"/>
  <c r="F682" i="1"/>
  <c r="E682" i="1"/>
  <c r="H679" i="1"/>
  <c r="F679" i="1"/>
  <c r="E679" i="1"/>
  <c r="H673" i="1"/>
  <c r="F673" i="1"/>
  <c r="E673" i="1"/>
  <c r="F656" i="1"/>
  <c r="E656" i="1"/>
  <c r="H652" i="1"/>
  <c r="F652" i="1"/>
  <c r="E652" i="1"/>
  <c r="E646" i="1"/>
  <c r="H646" i="1"/>
  <c r="F646" i="1"/>
  <c r="H645" i="1"/>
  <c r="F645" i="1"/>
  <c r="E645" i="1"/>
  <c r="H638" i="1"/>
  <c r="F638" i="1"/>
  <c r="E638" i="1"/>
  <c r="H635" i="1"/>
  <c r="F635" i="1"/>
  <c r="E635" i="1"/>
  <c r="H627" i="1"/>
  <c r="F627" i="1"/>
  <c r="E627" i="1"/>
  <c r="H622" i="1"/>
  <c r="F622" i="1"/>
  <c r="E622" i="1"/>
  <c r="H619" i="1"/>
  <c r="F619" i="1"/>
  <c r="E619" i="1"/>
  <c r="H607" i="1"/>
  <c r="F607" i="1"/>
  <c r="H608" i="1"/>
  <c r="F608" i="1"/>
  <c r="E608" i="1"/>
  <c r="E607" i="1" s="1"/>
  <c r="H603" i="1"/>
  <c r="H602" i="1"/>
  <c r="F603" i="1"/>
  <c r="F602" i="1"/>
  <c r="E603" i="1"/>
  <c r="E602" i="1" s="1"/>
  <c r="H541" i="1"/>
  <c r="F541" i="1"/>
  <c r="E541" i="1"/>
  <c r="E576" i="1"/>
  <c r="F576" i="1"/>
  <c r="H576" i="1"/>
  <c r="E544" i="1"/>
  <c r="E543" i="1" s="1"/>
  <c r="F544" i="1"/>
  <c r="H544" i="1"/>
  <c r="H543" i="1" s="1"/>
  <c r="H599" i="1"/>
  <c r="F599" i="1"/>
  <c r="E599" i="1"/>
  <c r="H593" i="1"/>
  <c r="F593" i="1"/>
  <c r="E593" i="1"/>
  <c r="H584" i="1"/>
  <c r="F584" i="1"/>
  <c r="E584" i="1"/>
  <c r="H562" i="1"/>
  <c r="F562" i="1"/>
  <c r="E562" i="1"/>
  <c r="F543" i="1"/>
  <c r="H521" i="1"/>
  <c r="F521" i="1"/>
  <c r="E521" i="1"/>
  <c r="H518" i="1"/>
  <c r="F518" i="1"/>
  <c r="F517" i="1" s="1"/>
  <c r="E518" i="1"/>
  <c r="H513" i="1"/>
  <c r="F513" i="1"/>
  <c r="E513" i="1"/>
  <c r="H501" i="1"/>
  <c r="F501" i="1"/>
  <c r="E501" i="1"/>
  <c r="H499" i="1"/>
  <c r="F499" i="1"/>
  <c r="E499" i="1"/>
  <c r="H488" i="1"/>
  <c r="H487" i="1" s="1"/>
  <c r="F488" i="1"/>
  <c r="E488" i="1"/>
  <c r="F487" i="1"/>
  <c r="E487" i="1"/>
  <c r="H779" i="1" l="1"/>
  <c r="F779" i="1"/>
  <c r="E779" i="1"/>
  <c r="F799" i="1"/>
  <c r="H756" i="1"/>
  <c r="F756" i="1"/>
  <c r="F767" i="1" s="1"/>
  <c r="E756" i="1"/>
  <c r="H727" i="1"/>
  <c r="F727" i="1"/>
  <c r="E727" i="1"/>
  <c r="F726" i="1"/>
  <c r="H726" i="1"/>
  <c r="E726" i="1"/>
  <c r="F691" i="1"/>
  <c r="H697" i="1"/>
  <c r="H691" i="1" s="1"/>
  <c r="E697" i="1"/>
  <c r="E691" i="1" s="1"/>
  <c r="H672" i="1"/>
  <c r="F672" i="1"/>
  <c r="E672" i="1"/>
  <c r="H634" i="1"/>
  <c r="F634" i="1"/>
  <c r="E634" i="1"/>
  <c r="H601" i="1"/>
  <c r="F601" i="1"/>
  <c r="E601" i="1"/>
  <c r="F500" i="1"/>
  <c r="H517" i="1"/>
  <c r="H500" i="1" s="1"/>
  <c r="E517" i="1"/>
  <c r="H483" i="1"/>
  <c r="F483" i="1"/>
  <c r="E483" i="1"/>
  <c r="H481" i="1"/>
  <c r="F481" i="1"/>
  <c r="E481" i="1"/>
  <c r="H479" i="1"/>
  <c r="F479" i="1"/>
  <c r="E479" i="1"/>
  <c r="H475" i="1"/>
  <c r="F475" i="1"/>
  <c r="E475" i="1"/>
  <c r="H472" i="1"/>
  <c r="H471" i="1" s="1"/>
  <c r="F472" i="1"/>
  <c r="F471" i="1" s="1"/>
  <c r="E472" i="1"/>
  <c r="H469" i="1"/>
  <c r="F469" i="1"/>
  <c r="E469" i="1"/>
  <c r="H467" i="1"/>
  <c r="H466" i="1" s="1"/>
  <c r="F467" i="1"/>
  <c r="E467" i="1"/>
  <c r="H460" i="1"/>
  <c r="H459" i="1" s="1"/>
  <c r="F460" i="1"/>
  <c r="F459" i="1" s="1"/>
  <c r="H464" i="1"/>
  <c r="F464" i="1"/>
  <c r="E464" i="1"/>
  <c r="E460" i="1"/>
  <c r="H455" i="1"/>
  <c r="H454" i="1" s="1"/>
  <c r="F455" i="1"/>
  <c r="F454" i="1" s="1"/>
  <c r="E455" i="1"/>
  <c r="H450" i="1"/>
  <c r="H449" i="1" s="1"/>
  <c r="F450" i="1"/>
  <c r="F449" i="1" s="1"/>
  <c r="E450" i="1"/>
  <c r="E449" i="1" s="1"/>
  <c r="H446" i="1"/>
  <c r="F446" i="1"/>
  <c r="F445" i="1" s="1"/>
  <c r="E446" i="1"/>
  <c r="E445" i="1" s="1"/>
  <c r="H445" i="1"/>
  <c r="H441" i="1"/>
  <c r="H440" i="1" s="1"/>
  <c r="F441" i="1"/>
  <c r="F440" i="1" s="1"/>
  <c r="E441" i="1"/>
  <c r="E440" i="1" s="1"/>
  <c r="H426" i="1"/>
  <c r="H439" i="1" s="1"/>
  <c r="F426" i="1"/>
  <c r="F439" i="1" s="1"/>
  <c r="E426" i="1"/>
  <c r="E439" i="1" s="1"/>
  <c r="E500" i="1" l="1"/>
  <c r="H474" i="1"/>
  <c r="H486" i="1" s="1"/>
  <c r="F474" i="1"/>
  <c r="F486" i="1" s="1"/>
  <c r="E474" i="1"/>
  <c r="E471" i="1"/>
  <c r="F466" i="1"/>
  <c r="E466" i="1"/>
  <c r="E459" i="1"/>
  <c r="E454" i="1"/>
  <c r="H420" i="1"/>
  <c r="F420" i="1"/>
  <c r="H423" i="1"/>
  <c r="F423" i="1"/>
  <c r="E423" i="1"/>
  <c r="E420" i="1"/>
  <c r="H418" i="1"/>
  <c r="F418" i="1"/>
  <c r="E418" i="1"/>
  <c r="H414" i="1"/>
  <c r="F414" i="1"/>
  <c r="E414" i="1"/>
  <c r="H411" i="1"/>
  <c r="F411" i="1"/>
  <c r="E411" i="1"/>
  <c r="H408" i="1"/>
  <c r="F408" i="1"/>
  <c r="E408" i="1"/>
  <c r="H406" i="1"/>
  <c r="F406" i="1"/>
  <c r="H402" i="1"/>
  <c r="F402" i="1"/>
  <c r="E402" i="1"/>
  <c r="H398" i="1"/>
  <c r="H397" i="1" s="1"/>
  <c r="F398" i="1"/>
  <c r="F397" i="1" s="1"/>
  <c r="E398" i="1"/>
  <c r="E397" i="1" s="1"/>
  <c r="H395" i="1"/>
  <c r="H394" i="1"/>
  <c r="F395" i="1"/>
  <c r="F394" i="1"/>
  <c r="E395" i="1"/>
  <c r="E394" i="1" s="1"/>
  <c r="H390" i="1"/>
  <c r="H393" i="1" s="1"/>
  <c r="F390" i="1"/>
  <c r="E390" i="1"/>
  <c r="H377" i="1"/>
  <c r="F377" i="1"/>
  <c r="E377" i="1"/>
  <c r="H372" i="1"/>
  <c r="F372" i="1"/>
  <c r="E372" i="1"/>
  <c r="E393" i="1" s="1"/>
  <c r="H367" i="1"/>
  <c r="F367" i="1"/>
  <c r="E367" i="1"/>
  <c r="F393" i="1" l="1"/>
  <c r="E486" i="1"/>
  <c r="F405" i="1"/>
  <c r="H405" i="1"/>
  <c r="H425" i="1" s="1"/>
  <c r="E405" i="1"/>
  <c r="E425" i="1" s="1"/>
  <c r="E335" i="1"/>
  <c r="F425" i="1" l="1"/>
  <c r="E325" i="1"/>
  <c r="H354" i="1"/>
  <c r="F354" i="1"/>
  <c r="F353" i="1" s="1"/>
  <c r="E354" i="1"/>
  <c r="E353" i="1" s="1"/>
  <c r="H353" i="1"/>
  <c r="H350" i="1"/>
  <c r="F350" i="1"/>
  <c r="E350" i="1"/>
  <c r="H348" i="1"/>
  <c r="F348" i="1"/>
  <c r="E348" i="1"/>
  <c r="H343" i="1"/>
  <c r="F343" i="1"/>
  <c r="E343" i="1"/>
  <c r="H341" i="1"/>
  <c r="H340" i="1" s="1"/>
  <c r="F341" i="1"/>
  <c r="E341" i="1"/>
  <c r="H338" i="1"/>
  <c r="F338" i="1"/>
  <c r="E338" i="1"/>
  <c r="H335" i="1"/>
  <c r="F335" i="1"/>
  <c r="H327" i="1"/>
  <c r="F327" i="1"/>
  <c r="H328" i="1"/>
  <c r="F328" i="1"/>
  <c r="E328" i="1"/>
  <c r="E327" i="1"/>
  <c r="H325" i="1"/>
  <c r="F325" i="1"/>
  <c r="H316" i="1"/>
  <c r="F316" i="1"/>
  <c r="E316" i="1"/>
  <c r="H307" i="1"/>
  <c r="H306" i="1" s="1"/>
  <c r="F307" i="1"/>
  <c r="F306" i="1" s="1"/>
  <c r="E307" i="1"/>
  <c r="E306" i="1" s="1"/>
  <c r="F340" i="1" l="1"/>
  <c r="E334" i="1"/>
  <c r="E340" i="1"/>
  <c r="H334" i="1"/>
  <c r="F334" i="1"/>
  <c r="H315" i="1"/>
  <c r="F315" i="1"/>
  <c r="E315" i="1"/>
  <c r="H296" i="1"/>
  <c r="F296" i="1"/>
  <c r="H298" i="1"/>
  <c r="F298" i="1"/>
  <c r="H300" i="1"/>
  <c r="F300" i="1"/>
  <c r="E300" i="1"/>
  <c r="E298" i="1"/>
  <c r="E296" i="1"/>
  <c r="H282" i="1"/>
  <c r="F282" i="1"/>
  <c r="H291" i="1"/>
  <c r="F291" i="1"/>
  <c r="E291" i="1"/>
  <c r="E282" i="1"/>
  <c r="H262" i="1"/>
  <c r="F262" i="1"/>
  <c r="E262" i="1"/>
  <c r="H226" i="1"/>
  <c r="F226" i="1"/>
  <c r="E226" i="1"/>
  <c r="H213" i="1"/>
  <c r="F213" i="1"/>
  <c r="E213" i="1"/>
  <c r="H209" i="1"/>
  <c r="F209" i="1"/>
  <c r="E209" i="1"/>
  <c r="H205" i="1"/>
  <c r="F205" i="1"/>
  <c r="E205" i="1"/>
  <c r="H202" i="1"/>
  <c r="F202" i="1"/>
  <c r="E202" i="1"/>
  <c r="H194" i="1"/>
  <c r="F194" i="1"/>
  <c r="E194" i="1"/>
  <c r="H189" i="1"/>
  <c r="F189" i="1"/>
  <c r="E189" i="1"/>
  <c r="H184" i="1"/>
  <c r="F184" i="1"/>
  <c r="E184" i="1"/>
  <c r="H179" i="1"/>
  <c r="F179" i="1"/>
  <c r="E179" i="1"/>
  <c r="H174" i="1"/>
  <c r="F174" i="1"/>
  <c r="E174" i="1"/>
  <c r="H169" i="1"/>
  <c r="F169" i="1"/>
  <c r="E169" i="1"/>
  <c r="H144" i="1"/>
  <c r="F144" i="1"/>
  <c r="E144" i="1"/>
  <c r="H140" i="1"/>
  <c r="F140" i="1"/>
  <c r="E140" i="1"/>
  <c r="H123" i="1"/>
  <c r="F123" i="1"/>
  <c r="E123" i="1"/>
  <c r="H119" i="1"/>
  <c r="F119" i="1"/>
  <c r="E119" i="1"/>
  <c r="E118" i="1" s="1"/>
  <c r="H113" i="1"/>
  <c r="F113" i="1"/>
  <c r="E113" i="1"/>
  <c r="H111" i="1"/>
  <c r="F111" i="1"/>
  <c r="E111" i="1"/>
  <c r="H107" i="1"/>
  <c r="F107" i="1"/>
  <c r="E107" i="1"/>
  <c r="H103" i="1"/>
  <c r="F103" i="1"/>
  <c r="E103" i="1"/>
  <c r="H100" i="1"/>
  <c r="F100" i="1"/>
  <c r="E100" i="1"/>
  <c r="H92" i="1"/>
  <c r="H89" i="1" s="1"/>
  <c r="F92" i="1"/>
  <c r="E92" i="1"/>
  <c r="E89" i="1" s="1"/>
  <c r="H82" i="1"/>
  <c r="F82" i="1"/>
  <c r="H78" i="1"/>
  <c r="H73" i="1" s="1"/>
  <c r="F78" i="1"/>
  <c r="E82" i="1"/>
  <c r="E78" i="1"/>
  <c r="E73" i="1" s="1"/>
  <c r="H47" i="1"/>
  <c r="F47" i="1"/>
  <c r="E47" i="1"/>
  <c r="E212" i="1" l="1"/>
  <c r="E366" i="1"/>
  <c r="H366" i="1"/>
  <c r="F366" i="1"/>
  <c r="F96" i="1"/>
  <c r="F89" i="1"/>
  <c r="H96" i="1"/>
  <c r="H212" i="1"/>
  <c r="F295" i="1"/>
  <c r="F73" i="1"/>
  <c r="H295" i="1"/>
  <c r="H129" i="1"/>
  <c r="E130" i="1"/>
  <c r="H130" i="1"/>
  <c r="H201" i="1"/>
  <c r="F212" i="1"/>
  <c r="E295" i="1"/>
  <c r="E201" i="1"/>
  <c r="F201" i="1"/>
  <c r="H168" i="1"/>
  <c r="F168" i="1"/>
  <c r="E168" i="1"/>
  <c r="F130" i="1"/>
  <c r="E96" i="1"/>
  <c r="H8" i="1"/>
  <c r="F8" i="1"/>
  <c r="E8" i="1"/>
  <c r="H15" i="1"/>
  <c r="F15" i="1"/>
  <c r="H19" i="1"/>
  <c r="F19" i="1"/>
  <c r="H22" i="1"/>
  <c r="F22" i="1"/>
  <c r="E22" i="1"/>
  <c r="E19" i="1"/>
  <c r="E15" i="1"/>
  <c r="H27" i="1"/>
  <c r="F27" i="1"/>
  <c r="E27" i="1"/>
  <c r="H39" i="1"/>
  <c r="F39" i="1"/>
  <c r="E39" i="1"/>
  <c r="H14" i="1" l="1"/>
  <c r="F129" i="1"/>
  <c r="F14" i="1"/>
  <c r="F46" i="1" s="1"/>
  <c r="H46" i="1"/>
  <c r="E129" i="1"/>
  <c r="E14" i="1"/>
  <c r="E46" i="1" s="1"/>
</calcChain>
</file>

<file path=xl/sharedStrings.xml><?xml version="1.0" encoding="utf-8"?>
<sst xmlns="http://schemas.openxmlformats.org/spreadsheetml/2006/main" count="2456" uniqueCount="1337">
  <si>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</si>
  <si>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</si>
  <si>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</si>
  <si>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</si>
  <si>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</si>
  <si>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</si>
  <si>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ЗА 1 ПОЛУГОДИЕ 2018 ГОДА</t>
  </si>
  <si>
    <t>Объем финансирования на 2018 год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</si>
  <si>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</si>
  <si>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</si>
  <si>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</si>
  <si>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</si>
  <si>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Развитие малого и среднего предпринимательства</t>
  </si>
  <si>
    <t xml:space="preserve">Финансирование не предусмотрено 
</t>
  </si>
  <si>
    <t>Мероприятие 1.1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</si>
  <si>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</si>
  <si>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Мероприятие 2.1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</si>
  <si>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</si>
  <si>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Мероприятие 2.2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</si>
  <si>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</si>
  <si>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Мероприятие 2.3</t>
  </si>
  <si>
    <t>Конкурсный отбор инновационных проектов</t>
  </si>
  <si>
    <t>Мероприятие 3.1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</si>
  <si>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</si>
  <si>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</si>
  <si>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</si>
  <si>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</si>
  <si>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финансирование не предусмотрено
</t>
  </si>
  <si>
    <t>Мероприятие 1.1.1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</si>
  <si>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</si>
  <si>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Мероприятие 1.1.2</t>
  </si>
  <si>
    <t>Формирование реестра реализуемых инвестиционных проектов, ввод информации в систему ЕАС ПИП</t>
  </si>
  <si>
    <t>Мероприятие 1.1.3</t>
  </si>
  <si>
    <t>Создание многопрофильных индустриальных парков, индустриальных парков, технологических парков, промышленных площадок</t>
  </si>
  <si>
    <t>Мероприятие 1.2</t>
  </si>
  <si>
    <t>Проведение мероприятий по увеличению размера заработной платы на территории городского округа Реутов</t>
  </si>
  <si>
    <t>Мероприятие 1.2.1</t>
  </si>
  <si>
    <t>Мониторинг динамики размера заработной платы на действующих предприятиях</t>
  </si>
  <si>
    <t>Мероприятие 1.2.2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</si>
  <si>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</si>
  <si>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</si>
  <si>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Мероприятие 2.1.3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</si>
  <si>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</si>
  <si>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2.1.3.3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</si>
  <si>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</si>
  <si>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2.1.3.4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</si>
  <si>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</si>
  <si>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2.1.3.5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</si>
  <si>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</si>
  <si>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Подпрограмма 3</t>
  </si>
  <si>
    <t>Развитие потребительского рынка</t>
  </si>
  <si>
    <t>Ввод (строительство) новых современных мощностей инфраструктуры потребительского рынка и услуг</t>
  </si>
  <si>
    <t xml:space="preserve">Выполнение 0 %
</t>
  </si>
  <si>
    <t>Разработка мер по рациональному размещению объектов потребительского рынка и услуг</t>
  </si>
  <si>
    <t xml:space="preserve">Финансирование не предусмотрено
</t>
  </si>
  <si>
    <t>Мероприятие 1.3</t>
  </si>
  <si>
    <t>Содействие развитию объектов общественного питания, устанавливаемых в весенне-летний период</t>
  </si>
  <si>
    <t>Мероприятие 1.4</t>
  </si>
  <si>
    <t>Развитие рыночной торговли. Строительство (реконструкция) розничных рынков</t>
  </si>
  <si>
    <t>Мероприятие 1.5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</si>
  <si>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</si>
  <si>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Мероприятие 1.6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</si>
  <si>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</si>
  <si>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размещение муниципального кладбища для городского округа Реутов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</si>
  <si>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</si>
  <si>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</si>
  <si>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Мероприятие 2.4</t>
  </si>
  <si>
    <t>Содержание мест захоронения (кладбищ), включая захоронения, находящиеся под охраной государства (воинские захоронения)</t>
  </si>
  <si>
    <t>Мероприятие 2.5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</si>
  <si>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</si>
  <si>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Подпрограмма 4</t>
  </si>
  <si>
    <t>Развитие конкуренции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</si>
  <si>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</si>
  <si>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</si>
  <si>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</si>
  <si>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</si>
  <si>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</si>
  <si>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</si>
  <si>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Итого по муниципальной программе</t>
  </si>
  <si>
    <t xml:space="preserve">Финансирование не предусмотрено
</t>
  </si>
  <si>
    <t xml:space="preserve">Финансирование не предусмотрено </t>
  </si>
  <si>
    <t>Выполненино на 0 %</t>
  </si>
  <si>
    <t>Выполнено на 45,9 %</t>
  </si>
  <si>
    <t>Выполнено на 0,7 %</t>
  </si>
  <si>
    <t xml:space="preserve">Подпрограмма I «Организация и проведение спортивных мероприятий в городском округе Реутов в 2017 - 2021 годах».
</t>
  </si>
  <si>
    <t>Мероприятие 1.1.</t>
  </si>
  <si>
    <t xml:space="preserve">Организация и проведение соревнований среди ДОУ «Веселые старты»        </t>
  </si>
  <si>
    <t xml:space="preserve">Выполнено на 100%
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</si>
  <si>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</si>
  <si>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</si>
  <si>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 xml:space="preserve">Выполнено на 0%
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</si>
  <si>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</si>
  <si>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</si>
  <si>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Выполнено на 0%
</t>
  </si>
  <si>
    <t>Мероприятие 1.4.</t>
  </si>
  <si>
    <t>Шахматный турнир среди общеобразовательных школ</t>
  </si>
  <si>
    <t xml:space="preserve">Выполнено на 0 %
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</si>
  <si>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</si>
  <si>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</si>
  <si>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</si>
  <si>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</si>
  <si>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</si>
  <si>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</si>
  <si>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</si>
  <si>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</si>
  <si>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</si>
  <si>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</si>
  <si>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</si>
  <si>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</si>
  <si>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</si>
  <si>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</si>
  <si>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</si>
  <si>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</si>
  <si>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 xml:space="preserve">Выполнено на 64%
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</si>
  <si>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</si>
  <si>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</si>
  <si>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</si>
  <si>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</si>
  <si>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</si>
  <si>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</si>
  <si>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</si>
  <si>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</si>
  <si>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</si>
  <si>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</si>
  <si>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 xml:space="preserve">Мероприятие будет исполнено позже
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</si>
  <si>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</si>
  <si>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</si>
  <si>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</si>
  <si>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</si>
  <si>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</si>
  <si>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</si>
  <si>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 xml:space="preserve">Выполнено на 60,9 %
</t>
  </si>
  <si>
    <t>Мероприятие 1.21.</t>
  </si>
  <si>
    <t>Организация и проведение соревнований в МАУ "Физкультурно-оздоровительный комплекс"</t>
  </si>
  <si>
    <t xml:space="preserve">Выполнено на 77,4 %
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</si>
  <si>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</si>
  <si>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</si>
  <si>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 xml:space="preserve">Выполнено на 40,4 %
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</si>
  <si>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</si>
  <si>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</si>
  <si>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</si>
  <si>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</si>
  <si>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</si>
  <si>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</si>
  <si>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Выполнено на 65,1%
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</si>
  <si>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</si>
  <si>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</si>
  <si>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 xml:space="preserve">Выполнено на 34,9 %
</t>
  </si>
  <si>
    <t>Укрепление материально-технической базы МАУ «Спортивный комплекс «Старт»</t>
  </si>
  <si>
    <t xml:space="preserve">Выполнено на 15,6
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</si>
  <si>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</si>
  <si>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</si>
  <si>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</si>
  <si>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</si>
  <si>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</si>
  <si>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</si>
  <si>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</si>
  <si>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</si>
  <si>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</si>
  <si>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</si>
  <si>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</si>
  <si>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</si>
  <si>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</si>
  <si>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</si>
  <si>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</si>
  <si>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</si>
  <si>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</si>
  <si>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</si>
  <si>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</si>
  <si>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</si>
  <si>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</si>
  <si>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 xml:space="preserve">Выполнено на 45,7 %
</t>
  </si>
  <si>
    <t>Обеспечение финансирования муниципального казенного учреждения   «СОКИ «Риск-М»</t>
  </si>
  <si>
    <t xml:space="preserve">Выполнено на 40,9 %
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</si>
  <si>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</si>
  <si>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</si>
  <si>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 xml:space="preserve">Выполнено на 48,9%
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</si>
  <si>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</si>
  <si>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</si>
  <si>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</si>
  <si>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</si>
  <si>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 xml:space="preserve">Выполнено 46,3 %
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</si>
  <si>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</si>
  <si>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</si>
  <si>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</si>
  <si>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</si>
  <si>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</si>
  <si>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</si>
  <si>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</si>
  <si>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 xml:space="preserve">Выполнено на 76,4%
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</si>
  <si>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</si>
  <si>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</si>
  <si>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 xml:space="preserve">Выполнено на 76,1%
</t>
  </si>
  <si>
    <t>Мероприятие 2.1.2.</t>
  </si>
  <si>
    <t>Организация и проведение мероприятий по вовлечению молодежи в здоровый образ жизни</t>
  </si>
  <si>
    <t xml:space="preserve">Выполнено на 78%
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</si>
  <si>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</si>
  <si>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</si>
  <si>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 xml:space="preserve">Выполнено на 64,3%
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</si>
  <si>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</si>
  <si>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</si>
  <si>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</si>
  <si>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</si>
  <si>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 xml:space="preserve">Выполнено на 93,4%
</t>
  </si>
  <si>
    <t>Мероприятие 3.1.3.</t>
  </si>
  <si>
    <t>Организация и проведение мероприятий по поддержке молодежного предпринимательства</t>
  </si>
  <si>
    <t xml:space="preserve">Выполнено на 18,2%
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</si>
  <si>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</si>
  <si>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</si>
  <si>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</si>
  <si>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</si>
  <si>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</si>
  <si>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</si>
  <si>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</si>
  <si>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</si>
  <si>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</si>
  <si>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</si>
  <si>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</si>
  <si>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</si>
  <si>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</si>
  <si>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</si>
  <si>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 xml:space="preserve">Выполнено на 48,7 %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</si>
  <si>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</si>
  <si>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</si>
  <si>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</si>
  <si>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</si>
  <si>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</si>
  <si>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</si>
  <si>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 xml:space="preserve">Выполнено на 46,7 %
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</si>
  <si>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</si>
  <si>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 xml:space="preserve">Выполнено на 46,7%
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</si>
  <si>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</si>
  <si>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</si>
  <si>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 xml:space="preserve">Выполнено 46,4 %
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</si>
  <si>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</si>
  <si>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</si>
  <si>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 xml:space="preserve">Выполнено на 75%
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</si>
  <si>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</si>
  <si>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</si>
  <si>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</si>
  <si>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</si>
  <si>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</si>
  <si>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</si>
  <si>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</si>
  <si>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</si>
  <si>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</si>
  <si>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Выполнено на 0%</t>
  </si>
  <si>
    <t xml:space="preserve">Выполнение 0,06%
</t>
  </si>
  <si>
    <t xml:space="preserve">Выполнено на 46,1 %
</t>
  </si>
  <si>
    <t xml:space="preserve">Выполнено 51,0%
</t>
  </si>
  <si>
    <t xml:space="preserve">Выполнено на 47,5 %
</t>
  </si>
  <si>
    <t>Выполнено на 99,9 %</t>
  </si>
  <si>
    <t xml:space="preserve">Выполнено на 2,65 %
</t>
  </si>
  <si>
    <t xml:space="preserve">Выполнено на 38,4 %
</t>
  </si>
  <si>
    <t xml:space="preserve">Выполнено на 71,2 %
</t>
  </si>
  <si>
    <t xml:space="preserve">Выполнено на 60,1 %
</t>
  </si>
  <si>
    <t xml:space="preserve">Выполнено на 50,4%
</t>
  </si>
  <si>
    <t xml:space="preserve">Выполнено на 50,1%
</t>
  </si>
  <si>
    <t>Выполнено на 31,5 %</t>
  </si>
  <si>
    <t>Профилактика преступлений и иных правонарушений в городском округе Реутов на 2017–2021 годы</t>
  </si>
  <si>
    <t>Охрана здания муниципального казённого учреждения «Муниципальное юридическое бюро»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</si>
  <si>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</si>
  <si>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</si>
  <si>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</si>
  <si>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</si>
  <si>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</si>
  <si>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</si>
  <si>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Охрана административного здания МУ "ЭДиПП города Реутов" (пр. Мира 51)</t>
  </si>
  <si>
    <t xml:space="preserve">Приобретение средств связи, оргтехники, технических средств видеонаблюдения и их установка, ремонт и обслуживание. Оказание услуг по обслуживанию и ремонту городских ЛВС </t>
  </si>
  <si>
    <t>Мероприятие 2.2.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</si>
  <si>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</si>
  <si>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Мероприятие 2.2.1.</t>
  </si>
  <si>
    <t>Оплата договоров по незамедлительному реагированию на сигналы КТС в муниципальных учреждениях</t>
  </si>
  <si>
    <t>Мероприятие 2.2.2.</t>
  </si>
  <si>
    <t>Оплата услуг за обслуживание объектов, оборудованы средствами автоматического контроля с выводом на пульт централизованного наблюдения</t>
  </si>
  <si>
    <t>Мероприятие 2.2.3.</t>
  </si>
  <si>
    <t>Оплата поставок электроэнергии для обслуживания городских видеокамер</t>
  </si>
  <si>
    <t>Мероприятие 2.3.</t>
  </si>
  <si>
    <t>Техническое обслуживание оборудования и технических средств муниципальных объектов</t>
  </si>
  <si>
    <t>Мероприятие 2.3.1.</t>
  </si>
  <si>
    <t>Техническое обслуживание кнопок тревожного сигнала (КТС)</t>
  </si>
  <si>
    <t>Мероприятие 2.3.2.</t>
  </si>
  <si>
    <t>Услуги по обслуживанию системы охранного видеонаблюдения и системы управления доступом</t>
  </si>
  <si>
    <t>Мероприятие 2.4.</t>
  </si>
  <si>
    <t xml:space="preserve">Контроль и обслуживание комплекса технических средств охраны и объектов приёмо-передающей аппаратуры (ТСО) </t>
  </si>
  <si>
    <t>Мероприятие 2.5.</t>
  </si>
  <si>
    <t>Установка системы видеонаблюдения в МАДОУ "Школа искусств - детский музыкальный театр"</t>
  </si>
  <si>
    <t>Мероприятие 2.6.</t>
  </si>
  <si>
    <t>Установка системы видеонаблюдения в здании Администрации города</t>
  </si>
  <si>
    <t>Мероприятие 2.7.</t>
  </si>
  <si>
    <t>Установка системы видеонаблюдения в общественной приемной Главы города (ул. Котовского 3)</t>
  </si>
  <si>
    <t>Мероприятие 2.8.</t>
  </si>
  <si>
    <t>Установка видеодомофона в дошкольном образовательном учреждении</t>
  </si>
  <si>
    <t>Мероприятие 2.9.</t>
  </si>
  <si>
    <t>Внедрение и модернизация комплексной системы безопасности в помещениях Администрации города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</si>
  <si>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</si>
  <si>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Мероприятие 3.2.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</si>
  <si>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</si>
  <si>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Мероприятие 3.3.</t>
  </si>
  <si>
    <t>Проведение работы по привлечению молодежи в городские кружки, с целью отвлечения ее от негативного образа жизни.</t>
  </si>
  <si>
    <t>Проведение семинаров для руководителей и специалистов муниципальных образовательных учреждений по вопросам профилактики безнадзорности и правонарушений среди несовершеннолетних</t>
  </si>
  <si>
    <t>Мероприятие 4.2.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</si>
  <si>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</si>
  <si>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</si>
  <si>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</si>
  <si>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</si>
  <si>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Мероприятие 5.3.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</si>
  <si>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</si>
  <si>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Мероприятие 5.4.</t>
  </si>
  <si>
    <t>Проведение мероприятий среди детей «Не сломай судьбу свою», «Выбор между жизнью и смертью»</t>
  </si>
  <si>
    <t>Мероприятие 5.5.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</si>
  <si>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</si>
  <si>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Мероприятие 5.6.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</si>
  <si>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</si>
  <si>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Мероприятие 5.7.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</si>
  <si>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</si>
  <si>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5.8.</t>
  </si>
  <si>
    <t>Повышение квалификации специалистов и подготовка волонтеров</t>
  </si>
  <si>
    <t>Мероприятие 5.9.</t>
  </si>
  <si>
    <t>Организация информационно – пропагандистского сопровождения антинаркотической деятельности</t>
  </si>
  <si>
    <t>Мероприятие 5.10.</t>
  </si>
  <si>
    <t>Проведение конкурсов атинаркотических плакатов и рисунков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</si>
  <si>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</si>
  <si>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</si>
  <si>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</si>
  <si>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</si>
  <si>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</si>
  <si>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Мероприятие 1.1.4.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</si>
  <si>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</si>
  <si>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</si>
  <si>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 xml:space="preserve">0% - выполнения мероприятия
</t>
  </si>
  <si>
    <t>Мероприятие 1.2.1.</t>
  </si>
  <si>
    <t>Проведение тактико-специального учения со сводной командой городского округа Реутов</t>
  </si>
  <si>
    <t>Мероприятие 1.2.2.</t>
  </si>
  <si>
    <t>Проведение объектовых тренировок по действиям органов управления, персонала и НАСФ в условиях чрезвычайных ситуаций</t>
  </si>
  <si>
    <t>Мероприятие 1.2.3.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</si>
  <si>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</si>
  <si>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Мероприятие 1.2.4.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</si>
  <si>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</si>
  <si>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</si>
  <si>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</si>
  <si>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</si>
  <si>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Мероприятие 1.3.3.</t>
  </si>
  <si>
    <t>Изготовление информационных буклетов, листовок, брошюр по тематике предупреждения и ликвидации чрезвычайных ситуаций</t>
  </si>
  <si>
    <t>Мероприятие 1.3.4.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</si>
  <si>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</si>
  <si>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</si>
  <si>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Мероприятие 1.4.1.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</si>
  <si>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</si>
  <si>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Мероприятие 1.4.2.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</si>
  <si>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</si>
  <si>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Мероприятие 1.4.3.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</si>
  <si>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</si>
  <si>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1.4.4.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</si>
  <si>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</si>
  <si>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</si>
  <si>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</si>
  <si>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</si>
  <si>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Мероприятие 2.1.3.</t>
  </si>
  <si>
    <t>Поставки учебных пособий по тематике обеспечения безопасности людей на водных объектах</t>
  </si>
  <si>
    <t>Мероприятие 2.1.4.</t>
  </si>
  <si>
    <t>Организация обучения детей плаванию и приемам спасения на воде в профильных учреждениях города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</si>
  <si>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</si>
  <si>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</si>
  <si>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</si>
  <si>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Налог на имущество</t>
  </si>
  <si>
    <t>Мероприятие 3.1.4.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</si>
  <si>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</si>
  <si>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3.1.5.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</si>
  <si>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</si>
  <si>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3.1.6.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</si>
  <si>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</si>
  <si>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</si>
  <si>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</si>
  <si>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</si>
  <si>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</si>
  <si>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</si>
  <si>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</si>
  <si>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</si>
  <si>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</si>
  <si>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</si>
  <si>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</si>
  <si>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</si>
  <si>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</si>
  <si>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</si>
  <si>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</si>
  <si>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</si>
  <si>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</si>
  <si>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</si>
  <si>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Мероприятие 1.1.5.</t>
  </si>
  <si>
    <t>Подача воды для пожаротушения</t>
  </si>
  <si>
    <t>Мероприятие 1.1.6.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</si>
  <si>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</si>
  <si>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Мероприятие 1.1.7.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</si>
  <si>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</si>
  <si>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Мероприятие 1.1.8.</t>
  </si>
  <si>
    <t>Выполнение работ по техническому обслуживанию систем противопожарной защиты</t>
  </si>
  <si>
    <t>Мероприятие 1.1.9.</t>
  </si>
  <si>
    <t>Техническое обслуживание автоматической пожарной сигнализации и системы оповещения о пожаре</t>
  </si>
  <si>
    <t>Мероприятие 1.1.10.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</si>
  <si>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</si>
  <si>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Мероприятие 1.1.11.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</si>
  <si>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</si>
  <si>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Мероприятие 1.1.12.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</si>
  <si>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</si>
  <si>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</si>
  <si>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</si>
  <si>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</si>
  <si>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</si>
  <si>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</si>
  <si>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Мероприятие 1.2.5.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</si>
  <si>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</si>
  <si>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Мероприятие 1.2.6.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</si>
  <si>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</si>
  <si>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Мероприятие 1.2.7.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</si>
  <si>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</si>
  <si>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1.2.8.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</si>
  <si>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</si>
  <si>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1.2.9.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</si>
  <si>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</si>
  <si>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1.2.10.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</si>
  <si>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</si>
  <si>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1.2.11.</t>
  </si>
  <si>
    <t>Обучение  ответственного  за противопожарные мероприятия в МУ «Подростково-молодежный центр»</t>
  </si>
  <si>
    <t>Мероприятие 1.2.12.</t>
  </si>
  <si>
    <t>Выполнение противопожарных мероприятий в помещениях МУ «СОКИ «Риск-М»</t>
  </si>
  <si>
    <t>Мероприятие 1.2.13.</t>
  </si>
  <si>
    <t>Работы по противопожарной обработке деревянных конструкций в МУ «Молодежный культурно-досуговый центр»</t>
  </si>
  <si>
    <t>Мероприятие 1.2.14.</t>
  </si>
  <si>
    <t>Обучение ответственного за противопожарные мероприятия в МАУ «Физкультурно-оздоровительный комплекс»</t>
  </si>
  <si>
    <t>Мероприятие 1.2.15.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</si>
  <si>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</si>
  <si>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1.2.16.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</si>
  <si>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</si>
  <si>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1.2.17.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</si>
  <si>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</si>
  <si>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1.2.18.</t>
  </si>
  <si>
    <t>Техническое обслуживание системы автоматической пожарной сигнализации в МБУ «Спортивная школа»</t>
  </si>
  <si>
    <t>Мероприятие 1.2.19.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</si>
  <si>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</si>
  <si>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1.2.20.</t>
  </si>
  <si>
    <t>Испытание систем внутреннего пожарного водопровода с перекаткой рукавов в МБУ «Спортивная школа»</t>
  </si>
  <si>
    <t>Мероприятие 1.2.21.</t>
  </si>
  <si>
    <t>Обучение сотрудников МБУ «Спортивная школа» пожарно-техническому минимуму»</t>
  </si>
  <si>
    <t>Мероприятие 1.2.22.</t>
  </si>
  <si>
    <t>Огнезащитная обработка деревянных конструкций здания МБУ «Спортивная школа», штор, проверка на прочность»</t>
  </si>
  <si>
    <t>Мероприятие 1.2.23.</t>
  </si>
  <si>
    <t xml:space="preserve">Приобретение и замена пожарного оборудования в МБУ «Спортивная школа» </t>
  </si>
  <si>
    <t>Мероприятие 1.2.24.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</si>
  <si>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</si>
  <si>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1.2.25.</t>
  </si>
  <si>
    <t>Выполнение работ по ремонту АПС «Музейно-выставочного центра»</t>
  </si>
  <si>
    <t>Мероприятие 1.2.26.</t>
  </si>
  <si>
    <t>Заправка огнетушителей в МАУ «Спортивный комплекс «Старт»</t>
  </si>
  <si>
    <t>Мероприятие 1.2.27.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</si>
  <si>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</si>
  <si>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1.2.28.</t>
  </si>
  <si>
    <t>Установка программно-аппаратного комплекса «Стрелец-мониторинг» в МБУ «Спортивная школа»</t>
  </si>
  <si>
    <t>Мероприятие 1.2.29.</t>
  </si>
  <si>
    <t>Обслуживание программно-аппаратного комплекса «Стрелец-мониторинг» в МБУ «Спортивная школа»</t>
  </si>
  <si>
    <t>Мероприятие 1.2.30.</t>
  </si>
  <si>
    <t>Установка программно-аппаратного комплекса «Стрелец-мониторинг» в МУ «СОКИ «Риск-М»</t>
  </si>
  <si>
    <t>Мероприятие 1.2.31.</t>
  </si>
  <si>
    <t>Обслуживание программно-аппаратного комплекса «Стрелец-мониторинг» в МУ «СОКИ «Риск-М»</t>
  </si>
  <si>
    <t>Мероприятие 1.2.32.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</si>
  <si>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</si>
  <si>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1.2.33.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</si>
  <si>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</si>
  <si>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1.2.34.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</si>
  <si>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</si>
  <si>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1.2.35.</t>
  </si>
  <si>
    <t>Обслуживание программно-аппаратного комплекса «Стрелец-мониторинг» в МУ «Молодежный культурно-досуговый центр»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</si>
  <si>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</si>
  <si>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</si>
  <si>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</si>
  <si>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</si>
  <si>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</si>
  <si>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1.3.5.</t>
  </si>
  <si>
    <t>Обучение пожарно-техническому минимуму персонала образовательных учреждений</t>
  </si>
  <si>
    <t>Мероприятие 1.3.6.</t>
  </si>
  <si>
    <t>Огнезащитная обработка деревянных конструкций зданий и сооружений, штор, проверка на горючесть</t>
  </si>
  <si>
    <t>Мероприятие 1.3.7.</t>
  </si>
  <si>
    <t>Обслуживание систем противодымной защиты</t>
  </si>
  <si>
    <t>Мероприятие 1.3.8.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</si>
  <si>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</si>
  <si>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1.3.9.</t>
  </si>
  <si>
    <t>Замер сопротивления изоляции электропроводки в образовательных организациях</t>
  </si>
  <si>
    <t>Мероприятие 1.3.10.</t>
  </si>
  <si>
    <t>Приобретение первичных средств пожаротушения</t>
  </si>
  <si>
    <t>Мероприятие 1.3.11.</t>
  </si>
  <si>
    <t>Испытание систем внутреннего пожарного водопровода в образовательных организациях</t>
  </si>
  <si>
    <t>Мероприятие 1.3.12.</t>
  </si>
  <si>
    <t>Испытание наружных эвакуационных противопожарных лестниц</t>
  </si>
  <si>
    <t>Мероприятие 1.3.13.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</si>
  <si>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</si>
  <si>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1.3.14.</t>
  </si>
  <si>
    <t>Автоматические установки пожаротушения (пиростикеры)</t>
  </si>
  <si>
    <t>Мероприятие 1.3.15.</t>
  </si>
  <si>
    <t>Перекатка пожарных рукавов</t>
  </si>
  <si>
    <t>Мероприятие 1.3.16.</t>
  </si>
  <si>
    <t>Оснащение системой АПС «Стрелец-мониторинг» образовательных учреждений городского округа Реутов</t>
  </si>
  <si>
    <t>Мероприятие 1.3.17.</t>
  </si>
  <si>
    <t>Техническое обслуживание АПС «Стрелец-мониторинг» образовательных учреждений городского округа Реутов</t>
  </si>
  <si>
    <t>Мероприятие 1.3.18.</t>
  </si>
  <si>
    <t>Приобретение и замена аккумулятора видеонаблюдения, цепного привода окон, ремонт усилителя громкости</t>
  </si>
  <si>
    <t>Мероприятие 1.3.19.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</si>
  <si>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</si>
  <si>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</si>
  <si>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</si>
  <si>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</si>
  <si>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</si>
  <si>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</si>
  <si>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1.4.5.</t>
  </si>
  <si>
    <t>Замер сопротивления изоляции электросетей здания</t>
  </si>
  <si>
    <t>Мероприятие 1.4.6.</t>
  </si>
  <si>
    <t>Проведение независимой оценки пожарного риска по объекту ул. Лесная, д. 4</t>
  </si>
  <si>
    <t>Мероприятие 1.4.7.</t>
  </si>
  <si>
    <t>Проведение мероприятий по обеспечению пожарной безопасности</t>
  </si>
  <si>
    <t>Мероприятие 1.4.8.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</si>
  <si>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</si>
  <si>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</si>
  <si>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Мероприятие 2.5.1.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</si>
  <si>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</si>
  <si>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Мероприятие 2.5.2.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</si>
  <si>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</si>
  <si>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2.5.3.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</si>
  <si>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</si>
  <si>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</si>
  <si>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</si>
  <si>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</si>
  <si>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</si>
  <si>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</si>
  <si>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</si>
  <si>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</si>
  <si>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</si>
  <si>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</si>
  <si>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</si>
  <si>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Выполнено на 39%</t>
  </si>
  <si>
    <t>Выполнено на 38,2 %</t>
  </si>
  <si>
    <t>Выполнено на 41,9 %</t>
  </si>
  <si>
    <t>Выполнено на 17,9 %</t>
  </si>
  <si>
    <t>Выполнено на 40,3</t>
  </si>
  <si>
    <t>Выполнено на 28,8 %</t>
  </si>
  <si>
    <t>Выполнено на 24,68 %</t>
  </si>
  <si>
    <t>Выполнено на 13,2%</t>
  </si>
  <si>
    <t>Выполнено на 13,9%</t>
  </si>
  <si>
    <t>Выполнено на 33,5%</t>
  </si>
  <si>
    <t>Выполнено на 10,4%</t>
  </si>
  <si>
    <t>Выполнено на 41,7%</t>
  </si>
  <si>
    <t>Выполнено на 40,7%</t>
  </si>
  <si>
    <t>Выполнено на 87,21%</t>
  </si>
  <si>
    <t>Выполнено на 73,23%</t>
  </si>
  <si>
    <t>Финансирование не предусмотрено</t>
  </si>
  <si>
    <t>Выполнено на 16,6%</t>
  </si>
  <si>
    <t>Выполнено на 20,8%</t>
  </si>
  <si>
    <t>Выполнено на 47,9%</t>
  </si>
  <si>
    <t>Выполнено на 39,5%</t>
  </si>
  <si>
    <t>Выполнено на 45,6%</t>
  </si>
  <si>
    <t>Выполнено на 9%</t>
  </si>
  <si>
    <t>Выполнено на 76%</t>
  </si>
  <si>
    <t>Выполнено на 47,6%</t>
  </si>
  <si>
    <t>Выполнено на 75,4 %</t>
  </si>
  <si>
    <t>Выполнено на 49,5 %</t>
  </si>
  <si>
    <t>Выполнено на 98,5 %</t>
  </si>
  <si>
    <t>Выполнено на 39,7 %</t>
  </si>
  <si>
    <t>Выполнено на 24,8 %</t>
  </si>
  <si>
    <t>Выполнено на 21,9 %</t>
  </si>
  <si>
    <t>Выполнено на 39,3 %</t>
  </si>
  <si>
    <t>Выполнено на 55 %</t>
  </si>
  <si>
    <t>Выполнено на 50 %</t>
  </si>
  <si>
    <t>Выполнено на 43,9 %</t>
  </si>
  <si>
    <t>Выполнено на 25 %</t>
  </si>
  <si>
    <t>Выполнено на 41,7 %</t>
  </si>
  <si>
    <t>Выполнено на 16,3 %</t>
  </si>
  <si>
    <t>Выполнено на 35,7 %</t>
  </si>
  <si>
    <t>Выполнено на 30,3 %</t>
  </si>
  <si>
    <t>Выполнено на 48 %</t>
  </si>
  <si>
    <t>Выполнено на 26,4 %</t>
  </si>
  <si>
    <t>Выполнено на 39 %</t>
  </si>
  <si>
    <t>Выполнено на 21,2 %</t>
  </si>
  <si>
    <t>Выполнено на 14,6 %</t>
  </si>
  <si>
    <t>Выполнено на 29 %</t>
  </si>
  <si>
    <t>Выполнено на 1,8 %</t>
  </si>
  <si>
    <t>Выполнено на 36 %</t>
  </si>
  <si>
    <t>Выполнено на 14 %</t>
  </si>
  <si>
    <t>Выполнено на 5,4 %</t>
  </si>
  <si>
    <t>Выполнено на 87,8 %</t>
  </si>
  <si>
    <t>Выполнено на 4,7 %</t>
  </si>
  <si>
    <t>Выполнено на 5,9 %</t>
  </si>
  <si>
    <t>Выполнено на 33,7 %</t>
  </si>
  <si>
    <t>Выполнено на 27,3 %</t>
  </si>
  <si>
    <t>Социальная защита  отдельных категорий граждан города Реутов</t>
  </si>
  <si>
    <t xml:space="preserve">выполнено на  51,8%
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</si>
  <si>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</si>
  <si>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</si>
  <si>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</si>
  <si>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 xml:space="preserve">выполнено на 10,9%
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</si>
  <si>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</si>
  <si>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 xml:space="preserve">выполнено на 44,5%
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</si>
  <si>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</si>
  <si>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 xml:space="preserve">выполнено на 66,6%
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</si>
  <si>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</si>
  <si>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 xml:space="preserve">выполнено на 39,6%
</t>
  </si>
  <si>
    <t>Предоставление единовременной денежной выплаты лицам, удостоенным звания «Почетный гражданин города Реутов»</t>
  </si>
  <si>
    <t xml:space="preserve">выполнено на 0%
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</si>
  <si>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</si>
  <si>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</si>
  <si>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</si>
  <si>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</si>
  <si>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</si>
  <si>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</si>
  <si>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</si>
  <si>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</si>
  <si>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</si>
  <si>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</si>
  <si>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</si>
  <si>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</si>
  <si>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</si>
  <si>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</si>
  <si>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</si>
  <si>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</si>
  <si>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</si>
  <si>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</si>
  <si>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</si>
  <si>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</si>
  <si>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</si>
  <si>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</si>
  <si>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</si>
  <si>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</si>
  <si>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</si>
  <si>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</si>
  <si>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</si>
  <si>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 xml:space="preserve">выполнено на 41,7%
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</si>
  <si>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</si>
  <si>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</si>
  <si>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</si>
  <si>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</si>
  <si>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</si>
  <si>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</si>
  <si>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</si>
  <si>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</si>
  <si>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</si>
  <si>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</si>
  <si>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</si>
  <si>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</si>
  <si>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</si>
  <si>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</si>
  <si>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</si>
  <si>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</si>
  <si>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</si>
  <si>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</si>
  <si>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</si>
  <si>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</si>
  <si>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</si>
  <si>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</si>
  <si>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</si>
  <si>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</si>
  <si>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</si>
  <si>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 xml:space="preserve">выполнено на  51,8%
</t>
  </si>
  <si>
    <t xml:space="preserve">выполнено на 4,3 %
</t>
  </si>
  <si>
    <t xml:space="preserve">выполнено на 42,9%
</t>
  </si>
  <si>
    <t xml:space="preserve">выполнено на 4,5%
</t>
  </si>
  <si>
    <t>выполнено на 44,1 %</t>
  </si>
  <si>
    <t>выполнено на 35,6 %</t>
  </si>
  <si>
    <t>выполнено на 43,8 %</t>
  </si>
  <si>
    <t>Выполнено на 43,2%</t>
  </si>
  <si>
    <t xml:space="preserve">выполнено на 27,9%
</t>
  </si>
  <si>
    <t>выполнено на 27,8</t>
  </si>
  <si>
    <t>выполнено на 29,0 %</t>
  </si>
  <si>
    <t xml:space="preserve">«Безопасность дорожного движения»
</t>
  </si>
  <si>
    <t>Установка дорожных знаков</t>
  </si>
  <si>
    <t>Обновление дорожной разметки</t>
  </si>
  <si>
    <t xml:space="preserve">Установка и обустройство светофорных объектов </t>
  </si>
  <si>
    <t>Разработка проектов организации дорожного движения на период эксплуатации дорог городского округа Реутов</t>
  </si>
  <si>
    <t>«Содержание дорог и объектов улично-дорожной сети»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</si>
  <si>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</si>
  <si>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</si>
  <si>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покрытия, в том числе декабрь 2016г.</t>
  </si>
  <si>
    <t>Обеспечение деятельности муниципального учреждения «Эксплуатация дорог и парковочного пространства города Реутов»</t>
  </si>
  <si>
    <t>«Ремонт дорог и объектов улично-дорожной сети»</t>
  </si>
  <si>
    <t>Ремонт ливневой канализации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</si>
  <si>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</si>
  <si>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</si>
  <si>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 xml:space="preserve">Выполнено 0%
</t>
  </si>
  <si>
    <t>Ремонт тротуаров</t>
  </si>
  <si>
    <t>Создание парковочного пространства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</si>
  <si>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</si>
  <si>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Комплексное благоустройство парковочного пространства</t>
  </si>
  <si>
    <t>Ямочный ремонт дворовых территорий многоквартирных домов , проездов к дворовым территориям многоквартирных домов населенных пунктов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</si>
  <si>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</si>
  <si>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</si>
  <si>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Мероприятие 3.4.</t>
  </si>
  <si>
    <t>Строительство сети ливневой канализации</t>
  </si>
  <si>
    <t>Проектирование, строительство(реконструкция) автомобильных дорог общего пользования и объектов дорожного хозяйства местного значения</t>
  </si>
  <si>
    <t>«Транспортное обслуживание населения»</t>
  </si>
  <si>
    <t>Организация транспортного обслуживания населения  автомобильным транспортом на муниципальных маршрутах</t>
  </si>
  <si>
    <t>Оснащение транспортных средств спутниковой системой ГЛОНАСС</t>
  </si>
  <si>
    <t xml:space="preserve">выполнено 66%
</t>
  </si>
  <si>
    <t xml:space="preserve">выполнено 50%
</t>
  </si>
  <si>
    <t xml:space="preserve">выполнено 0%
</t>
  </si>
  <si>
    <t xml:space="preserve">Выполнено 43%
</t>
  </si>
  <si>
    <t>Выполнено  49,12%</t>
  </si>
  <si>
    <t>выполнено 0%</t>
  </si>
  <si>
    <t xml:space="preserve">Выполнено 0%
</t>
  </si>
  <si>
    <t>выполнено 43%</t>
  </si>
  <si>
    <t xml:space="preserve">Выполнено 30,1%
</t>
  </si>
  <si>
    <t xml:space="preserve">выполнено 32,9%
</t>
  </si>
  <si>
    <t xml:space="preserve">Выполнено 2,9%
</t>
  </si>
  <si>
    <t xml:space="preserve">Выполнено 26%
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</si>
  <si>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</si>
  <si>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</si>
  <si>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</si>
  <si>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</si>
  <si>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</si>
  <si>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</si>
  <si>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</si>
  <si>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</si>
  <si>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</si>
  <si>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</si>
  <si>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</si>
  <si>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</si>
  <si>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</si>
  <si>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</si>
  <si>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</si>
  <si>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строительство (индивидуальное жилищное строительство)</t>
  </si>
  <si>
    <t>Осуществление выдачи разрешений на ввод объектов в эксплуатацию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</si>
  <si>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</si>
  <si>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</si>
  <si>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</si>
  <si>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</si>
  <si>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</si>
  <si>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</si>
  <si>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</si>
  <si>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</si>
  <si>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</si>
  <si>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</si>
  <si>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Создание условий для развития рынка жилья </t>
  </si>
  <si>
    <t xml:space="preserve">Развитие условий для рынка жилья </t>
  </si>
  <si>
    <t>Защита прав граждан на жилище</t>
  </si>
  <si>
    <t>Мероприятие 1.7.1.</t>
  </si>
  <si>
    <t>Реализация мер защиты прав граждан на жилище</t>
  </si>
  <si>
    <t xml:space="preserve">Выполнено на 52,9%
</t>
  </si>
  <si>
    <t xml:space="preserve">Выполнено на 53,6 %
</t>
  </si>
  <si>
    <t>Выполнено на 38,8 %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</si>
  <si>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</si>
  <si>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</si>
  <si>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</si>
  <si>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</si>
  <si>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</si>
  <si>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</si>
  <si>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</si>
  <si>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</si>
  <si>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</si>
  <si>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</si>
  <si>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</si>
  <si>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</si>
  <si>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</si>
  <si>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Выполнено на 29,8 %</t>
  </si>
  <si>
    <t>Выполнено на 52,8 %</t>
  </si>
  <si>
    <t>Выполнено на 15,8 %</t>
  </si>
  <si>
    <t>Выполнено на 6,8 %</t>
  </si>
  <si>
    <t xml:space="preserve">Выполнено на 29,8 %
</t>
  </si>
  <si>
    <t>«Развитие музейного дела и народных художественных промыслов в городском округе Реутов»</t>
  </si>
  <si>
    <t xml:space="preserve">Выполнение 47.66%
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</si>
  <si>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</si>
  <si>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</si>
  <si>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</si>
  <si>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</si>
  <si>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</si>
  <si>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 xml:space="preserve">Выполнение 47%
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</si>
  <si>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</si>
  <si>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</si>
  <si>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</si>
  <si>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 xml:space="preserve">Выполнение 48,2%
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</si>
  <si>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</si>
  <si>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Выполнение 43,8%
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</si>
  <si>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</si>
  <si>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</si>
  <si>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</si>
  <si>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 xml:space="preserve">Выполнение 40,3%
</t>
  </si>
  <si>
    <t>Муниципальная стипендия  для выдающихся деятелей культуры и искусства и молодых талантливых авторов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</si>
  <si>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</si>
  <si>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</si>
  <si>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 xml:space="preserve">Выполнение 15,37%
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</si>
  <si>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</si>
  <si>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</si>
  <si>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</si>
  <si>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 xml:space="preserve">Выполнение 0%
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</si>
  <si>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</si>
  <si>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</si>
  <si>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</si>
  <si>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</si>
  <si>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</si>
  <si>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</si>
  <si>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 xml:space="preserve">Выполнение 37,6%
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</si>
  <si>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</si>
  <si>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</si>
  <si>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</si>
  <si>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</si>
  <si>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</si>
  <si>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</si>
  <si>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</si>
  <si>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</si>
  <si>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</si>
  <si>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</si>
  <si>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 xml:space="preserve">Выполнение 42,2%
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</si>
  <si>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</si>
  <si>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</si>
  <si>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</si>
  <si>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</si>
  <si>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</si>
  <si>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</si>
  <si>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</si>
  <si>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</si>
  <si>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</si>
  <si>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</si>
  <si>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Выполнено на 10,5%</t>
  </si>
  <si>
    <t xml:space="preserve">Выполнение 0,6 %
</t>
  </si>
  <si>
    <t>выполнено на 0%</t>
  </si>
  <si>
    <t xml:space="preserve">Выполнение 28,5 %
</t>
  </si>
  <si>
    <t xml:space="preserve">Выполнение 13%
</t>
  </si>
  <si>
    <t>выполнено на 49 %</t>
  </si>
  <si>
    <t>Выполнено на 25,7 %</t>
  </si>
  <si>
    <t>Выполнено на 45,2 %</t>
  </si>
  <si>
    <t>Выполнено на 18 %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</si>
  <si>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</si>
  <si>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 xml:space="preserve">Выполнено на 38,2 %
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</si>
  <si>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</si>
  <si>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</si>
  <si>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 xml:space="preserve">Выполнено на 39,82%
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</si>
  <si>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</si>
  <si>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</si>
  <si>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 xml:space="preserve">Выполнено на 39,17%
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</si>
  <si>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</si>
  <si>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 xml:space="preserve">Выполнено на 20,65%
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</si>
  <si>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</si>
  <si>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 xml:space="preserve">Выполнено на 40,17%
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</si>
  <si>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</si>
  <si>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</si>
  <si>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 xml:space="preserve">Выполнено на 36,08%
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</si>
  <si>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</si>
  <si>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</si>
  <si>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 xml:space="preserve">Выполнено на 28,04%
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</si>
  <si>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</si>
  <si>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 xml:space="preserve">Выполнено на 88,65%
</t>
  </si>
  <si>
    <t>Развитие системы информирования населения городского округа Реутов о деятельности органов местного самоуправления на 2017-2021 годы</t>
  </si>
  <si>
    <t xml:space="preserve">Выполнено на 38,0% 
</t>
  </si>
  <si>
    <t xml:space="preserve">Выполнено на 29 0%
</t>
  </si>
  <si>
    <t>Выполнено на 38,2%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</si>
  <si>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</si>
  <si>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</si>
  <si>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</si>
  <si>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</si>
  <si>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</si>
  <si>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</si>
  <si>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</si>
  <si>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</si>
  <si>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</si>
  <si>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</si>
  <si>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</si>
  <si>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</si>
  <si>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</si>
  <si>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</si>
  <si>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</si>
  <si>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</si>
  <si>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</si>
  <si>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</si>
  <si>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</si>
  <si>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2.2.1.1.</t>
  </si>
  <si>
    <t>Оплата труда педагогических работников, учебно-вспомогательного персонала, прочего персонала</t>
  </si>
  <si>
    <t>Мероприятие 2.2.1.2.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</si>
  <si>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</si>
  <si>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</si>
  <si>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2.2.2.1.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</si>
  <si>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</si>
  <si>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2.2.2.2.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</si>
  <si>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</si>
  <si>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</si>
  <si>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2.2.4.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</si>
  <si>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</si>
  <si>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2.2.5.</t>
  </si>
  <si>
    <t>Организация капитального, текущего ремонта</t>
  </si>
  <si>
    <t>Мероприятие 2.2.6.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</si>
  <si>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</si>
  <si>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2.2.7.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</si>
  <si>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</si>
  <si>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 xml:space="preserve">Выполнено на 7,11%
</t>
  </si>
  <si>
    <t>Мероприятие 2.2.8.</t>
  </si>
  <si>
    <t>Проведение капитального, текущего ремонта в муниципальных организациях дошкольного образования</t>
  </si>
  <si>
    <t>Мероприятие 2.2.9.</t>
  </si>
  <si>
    <t>Закупка оборудования для организации коррекционной работы с детьми, имеющих нарушение опорно-двигательного аппарата</t>
  </si>
  <si>
    <t>Мероприятие 2.2.10.</t>
  </si>
  <si>
    <t>Обслуживание зданий, сооружений и прилегающей территории дошкольных образовательных организации</t>
  </si>
  <si>
    <t>Мероприятие 2.2.11.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</si>
  <si>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</si>
  <si>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2.2.12.</t>
  </si>
  <si>
    <t>Закупка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</si>
  <si>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</si>
  <si>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</si>
  <si>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2.2.14.</t>
  </si>
  <si>
    <t>Проведение аккарицидной обработки обработки территории дошкольных образовательных учреждений</t>
  </si>
  <si>
    <t>Мероприятие 2.2.15.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</si>
  <si>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</si>
  <si>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 xml:space="preserve">Выполнено на 34,02%
</t>
  </si>
  <si>
    <t>Мероприятие 2.2.16.</t>
  </si>
  <si>
    <t>Повышение квалификации руководящих кадров</t>
  </si>
  <si>
    <t>Мероприятие 2.2.17.</t>
  </si>
  <si>
    <t>Аттестация рабочего места</t>
  </si>
  <si>
    <t>Мероприятие 2.2.18.</t>
  </si>
  <si>
    <t>Мероприятие 2.2.19.</t>
  </si>
  <si>
    <t>Укрепление материально-технической базы учреждений дошкольного образования</t>
  </si>
  <si>
    <t xml:space="preserve">Выполнено на 0,72 %
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</si>
  <si>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</si>
  <si>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</si>
  <si>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</si>
  <si>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1.2.1.1.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</si>
  <si>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</si>
  <si>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1.2.1.2.</t>
  </si>
  <si>
    <t>Мероприятие 1.2.1.3.</t>
  </si>
  <si>
    <t xml:space="preserve">Оплата вознаграждения за выполнение функций классного руководителя </t>
  </si>
  <si>
    <t>Мероприятие 1.2.1.4.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</si>
  <si>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</si>
  <si>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</si>
  <si>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 xml:space="preserve">Выполнено на 52,24 %
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</si>
  <si>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</si>
  <si>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Выполнено на 58,58 %
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</si>
  <si>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</si>
  <si>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 xml:space="preserve">Выполнено на 43,90 %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</si>
  <si>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</si>
  <si>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</si>
  <si>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</si>
  <si>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</si>
  <si>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</si>
  <si>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 xml:space="preserve">Выполнено на 12,50 %
</t>
  </si>
  <si>
    <t>Укрепление материально-технической базы общеобразовательных учреждений</t>
  </si>
  <si>
    <t xml:space="preserve">Выполнено на 11,68 %
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</si>
  <si>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</si>
  <si>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</si>
  <si>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</si>
  <si>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</si>
  <si>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</si>
  <si>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</si>
  <si>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</si>
  <si>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</si>
  <si>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</si>
  <si>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</si>
  <si>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</si>
  <si>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</si>
  <si>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</si>
  <si>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</si>
  <si>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</si>
  <si>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</si>
  <si>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</si>
  <si>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</si>
  <si>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 xml:space="preserve">Выполнено на 8,0 %
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</si>
  <si>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</si>
  <si>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</si>
  <si>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</si>
  <si>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</si>
  <si>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</si>
  <si>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</si>
  <si>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</si>
  <si>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</si>
  <si>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 xml:space="preserve">Выполнено на 51,40 %
</t>
  </si>
  <si>
    <t>Праздник  «Международный день учителя»</t>
  </si>
  <si>
    <t>Праздник «День знаний»</t>
  </si>
  <si>
    <t>Выпускной бал</t>
  </si>
  <si>
    <t xml:space="preserve">Выполнено на 78,66 %
</t>
  </si>
  <si>
    <t>Участие в конкурсе   «Педагог года » и ПНПО (Приоритетный национальный проект «образование») </t>
  </si>
  <si>
    <t xml:space="preserve">Выполнено на 44,98 %
</t>
  </si>
  <si>
    <t>Мероприятие 1.6.5.</t>
  </si>
  <si>
    <t>Открытие новых общеобразовательных учреждений</t>
  </si>
  <si>
    <t>Мероприятие 1.6.6.</t>
  </si>
  <si>
    <t>Медосмотр сотрудников общеобразовательных учреждений, специальная оценка условий труда, обучение техники безопасности</t>
  </si>
  <si>
    <t xml:space="preserve">Выполнено на 13,01 %
</t>
  </si>
  <si>
    <t>Мероприятие 1.6.7.</t>
  </si>
  <si>
    <t xml:space="preserve">Повышение квалификации </t>
  </si>
  <si>
    <t>Мероприятие 1.6.8.</t>
  </si>
  <si>
    <t>Проведение культурно-массовых мероприятий для учащихся общеобразовательных организации</t>
  </si>
  <si>
    <t xml:space="preserve">Выполнено на 70,21 %
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</si>
  <si>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</si>
  <si>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</si>
  <si>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</si>
  <si>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Приобретение новогодних украшений для общеобразовательных организации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</si>
  <si>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</si>
  <si>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2.1.5.</t>
  </si>
  <si>
    <t>Выполнение ремонтных работ на школьном стадионе с заменой спортивного оборудования МБОУ СОШ 3</t>
  </si>
  <si>
    <t>Основное мероприятие 2: создание и развитие в общеобразовательных организациях условий для ликвидации второй смены</t>
  </si>
  <si>
    <t>Строительство школы на 1125 мест в мкр.10А</t>
  </si>
  <si>
    <t>«Дополнительное образование, воспитание и психолого-социальное сопровождение детей»</t>
  </si>
  <si>
    <t xml:space="preserve">Выполнено на 53,64 %
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</si>
  <si>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</si>
  <si>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</si>
  <si>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Мероприятие 1.1.1.1.</t>
  </si>
  <si>
    <t>«Детско-юношеская спортивная школа», Дом детского творчества</t>
  </si>
  <si>
    <t xml:space="preserve">Выполнено на 20,20 %
</t>
  </si>
  <si>
    <t>Мероприятие 1.1.1.2.</t>
  </si>
  <si>
    <t>Приалит</t>
  </si>
  <si>
    <t>Мероприятие 1.1.1.3.</t>
  </si>
  <si>
    <t>«Хоровая студия «Радуга»</t>
  </si>
  <si>
    <t xml:space="preserve">Выполнено на 17,47 %
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</si>
  <si>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</si>
  <si>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</si>
  <si>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Мероприятие 2.1.1.1.</t>
  </si>
  <si>
    <t>Мероприятие 2.1.1.2.</t>
  </si>
  <si>
    <t>"Приалит"</t>
  </si>
  <si>
    <t>Мероприятие 2.1.1.3.</t>
  </si>
  <si>
    <t xml:space="preserve">Выполнено на 50,70 %
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</si>
  <si>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</si>
  <si>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</si>
  <si>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</si>
  <si>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</si>
  <si>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>Мероприятие 2.1.6.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</si>
  <si>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</si>
  <si>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>Мероприятие 2.1.7.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</si>
  <si>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</si>
  <si>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Мероприятие 2.1.8.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</si>
  <si>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</si>
  <si>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</si>
  <si>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</si>
  <si>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</si>
  <si>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</si>
  <si>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</si>
  <si>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</si>
  <si>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Мероприятие 2.3.3.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</si>
  <si>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</si>
  <si>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Мероприятие 2.3.4.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</si>
  <si>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</si>
  <si>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</si>
  <si>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Мероприятие 2.4.1.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</si>
  <si>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</si>
  <si>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</si>
  <si>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</si>
  <si>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</si>
  <si>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</si>
  <si>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Мероприятие 3.5.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</si>
  <si>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</si>
  <si>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</si>
  <si>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</si>
  <si>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</si>
  <si>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</si>
  <si>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</si>
  <si>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 xml:space="preserve">Выполнено на 40,75 %
</t>
  </si>
  <si>
    <t xml:space="preserve">Выполнено на 18,36 %
</t>
  </si>
  <si>
    <t>Предоставление субсидий на оплату труда и начисления</t>
  </si>
  <si>
    <t>Закупка товаров, работ, услуг</t>
  </si>
  <si>
    <t>Развитие образования и воспитание  в городском округе Реутов на 2017-2021 годы</t>
  </si>
  <si>
    <t xml:space="preserve">Выполнено на 44,1%
</t>
  </si>
  <si>
    <t>Выпонено на 0%</t>
  </si>
  <si>
    <t xml:space="preserve">Выполнено на 31,8%
</t>
  </si>
  <si>
    <t xml:space="preserve">Выполнено на 26,7%
</t>
  </si>
  <si>
    <t>Выполнено на 39,1%</t>
  </si>
  <si>
    <t>Выполнено на 19,6 %</t>
  </si>
  <si>
    <t>Выполнено на 45,5%</t>
  </si>
  <si>
    <t>Выполнено на 48,3%</t>
  </si>
  <si>
    <t>Выполнено на 6,8%</t>
  </si>
  <si>
    <t>Выполнено на 49,7%</t>
  </si>
  <si>
    <t>Выполнено на 50,8%</t>
  </si>
  <si>
    <t>Выполнено на 49,3%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</si>
  <si>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</si>
  <si>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</si>
  <si>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</si>
  <si>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</si>
  <si>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 xml:space="preserve">Выполнено на 18,4 %
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</si>
  <si>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</si>
  <si>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</si>
  <si>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</si>
  <si>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</si>
  <si>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</si>
  <si>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</si>
  <si>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</si>
  <si>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</si>
  <si>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</si>
  <si>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</si>
  <si>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</si>
  <si>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</si>
  <si>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</si>
  <si>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</si>
  <si>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</si>
  <si>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</si>
  <si>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Мероприятие 3.6.</t>
  </si>
  <si>
    <t>Организация работы по исчислению стажа муниципальной службы</t>
  </si>
  <si>
    <t>Мероприятие 3.7.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</si>
  <si>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</si>
  <si>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</si>
  <si>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</si>
  <si>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Мероприятие 4.3.</t>
  </si>
  <si>
    <t>Организация работы по прохождению диспансеризации муниципальными служащими</t>
  </si>
  <si>
    <t>Организация работы по повышению квалификации муниципальных служащих</t>
  </si>
  <si>
    <t xml:space="preserve">Выполнено на 5,7 процента
</t>
  </si>
  <si>
    <t>Управление муниципальными финансами на 2018-2022 годы</t>
  </si>
  <si>
    <t xml:space="preserve">Отсутствие муниципальных долговых обязательств на 01.07.2018
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</si>
  <si>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</si>
  <si>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</si>
  <si>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</si>
  <si>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</si>
  <si>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</si>
  <si>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</si>
  <si>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</si>
  <si>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</si>
  <si>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</si>
  <si>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</si>
  <si>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</si>
  <si>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</si>
  <si>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</si>
  <si>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</si>
  <si>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</si>
  <si>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</si>
  <si>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</si>
  <si>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</si>
  <si>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</si>
  <si>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</si>
  <si>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</si>
  <si>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</si>
  <si>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</si>
  <si>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</si>
  <si>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</si>
  <si>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</si>
  <si>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Благоустройство  территории примыкающей к городскому пруду</t>
  </si>
  <si>
    <t>Благоустройство пешеходной улицы Юбилейный проспект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</si>
  <si>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</si>
  <si>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</si>
  <si>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2.1.2.1.</t>
  </si>
  <si>
    <t>Благоустройство территории примыкающей к городскому пруду</t>
  </si>
  <si>
    <t>Мероприятие 2.1.2.2.</t>
  </si>
  <si>
    <t>Благоустройство  пешеходной улицы Юбилейный проспект</t>
  </si>
  <si>
    <t>Мероприятие 2.1.2.3.</t>
  </si>
  <si>
    <t>Реализация концепции пешеходной улицы</t>
  </si>
  <si>
    <t>Мероприятие 2.1.3.1.</t>
  </si>
  <si>
    <t>Мероприятие 2.1.3.2.</t>
  </si>
  <si>
    <t>Мероприятие 2.1.3.3.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</si>
  <si>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</si>
  <si>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</si>
  <si>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</si>
  <si>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</si>
  <si>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2.2.1.3.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</si>
  <si>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</si>
  <si>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2.2.1.4.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</si>
  <si>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</si>
  <si>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Согласование и утверждение плана-графика проведения работ по приведению в порядок городской территории.</t>
  </si>
  <si>
    <t>Мероприятие 2.2.2.3.</t>
  </si>
  <si>
    <t>Мероприятие 2.2.2.4.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</si>
  <si>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</si>
  <si>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</si>
  <si>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</si>
  <si>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</si>
  <si>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</si>
  <si>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>Управление имуществом и финансами городского округа Реутов на 2018-2022 годы</t>
  </si>
  <si>
    <t xml:space="preserve">Выполнено на 49%
</t>
  </si>
  <si>
    <t xml:space="preserve">Выполнено на 50,3 %
</t>
  </si>
  <si>
    <t xml:space="preserve">Выполнено на 50 %
</t>
  </si>
  <si>
    <t xml:space="preserve">Выполнено на 51,9 %
</t>
  </si>
  <si>
    <t>Выполнено на 2,7%</t>
  </si>
  <si>
    <t>Выполнено на 14,5%</t>
  </si>
  <si>
    <t xml:space="preserve">Выполнено на 35,6 %
</t>
  </si>
  <si>
    <t>Выполнено на 61,8%</t>
  </si>
  <si>
    <t>Выполнено на 50%</t>
  </si>
  <si>
    <t>Выполнено на 44,4%</t>
  </si>
  <si>
    <t xml:space="preserve">Выполнено на 20,1 %
</t>
  </si>
  <si>
    <t xml:space="preserve">Выполнено на 55,2 %
</t>
  </si>
  <si>
    <t xml:space="preserve">Выполнено на 49,5%
</t>
  </si>
  <si>
    <t xml:space="preserve">Выполнено на 57,80 %
</t>
  </si>
  <si>
    <t xml:space="preserve">Выполнено на 43,23 %
</t>
  </si>
  <si>
    <t xml:space="preserve">Выполнено на 48%
</t>
  </si>
  <si>
    <t xml:space="preserve">Выполнено на 27,5 %
</t>
  </si>
  <si>
    <t>Выполнено на 46,8%</t>
  </si>
  <si>
    <t xml:space="preserve">Выполнено на 23,9%
</t>
  </si>
  <si>
    <t xml:space="preserve">Выполнено на 26,5 %
</t>
  </si>
  <si>
    <t xml:space="preserve">Выполнено на 39,3 %
</t>
  </si>
  <si>
    <t xml:space="preserve">Выполнено на 39,2 %
</t>
  </si>
  <si>
    <t xml:space="preserve">Выполнено на 32,9 %
</t>
  </si>
  <si>
    <t xml:space="preserve">Выполнено на 38,6 %
</t>
  </si>
  <si>
    <t xml:space="preserve">Выполнено на 41 %
</t>
  </si>
  <si>
    <t>Выполнено на 46 %</t>
  </si>
  <si>
    <t xml:space="preserve">Выполнено на 47,5%
</t>
  </si>
  <si>
    <t xml:space="preserve">Выполнено на 44 %
</t>
  </si>
  <si>
    <t xml:space="preserve">Выполнено на 44,4%
</t>
  </si>
  <si>
    <t xml:space="preserve">Выполнено на 42,3%
</t>
  </si>
  <si>
    <t xml:space="preserve">Выполнено на 42%
</t>
  </si>
  <si>
    <t>Выполнено на 41,42%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</si>
  <si>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</si>
  <si>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</si>
  <si>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 – 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</si>
  <si>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</si>
  <si>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</si>
  <si>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</si>
  <si>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</si>
  <si>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Московской области (далее – ЕИТО) на принципах «частного облака», включая аренду серверных стоек на технологических площадках коммерческих дата-центров для размещения оборудования ЕИТО</t>
  </si>
  <si>
    <t>Обеспечение ОМСУ муниципального образования Московской области телефонной связью</t>
  </si>
  <si>
    <t>Обеспечение ОМСУ муниципального образования Московской области доступом к сети Интернет</t>
  </si>
  <si>
    <t>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</si>
  <si>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</si>
  <si>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</si>
  <si>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</si>
  <si>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</si>
  <si>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</si>
  <si>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4.1.4.</t>
  </si>
  <si>
    <t>Софинансирование расходов, связанных  с предоставлением доступа к электронным сервисам цифровой инфраструктуры  в сфере жилищно-коммунального хозяйства для обеспечения равных возможностей собственникам помещений 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реформы, организации капитального и текущего ремонта и содержания жилищного фонда Московской области, функционированию коммунальной и  инженерной инфраструктуры, оценки показателей в жилищно-коммунальной сфере на территории ОМСУ городской округ Реутов в информационно-телекоммуникационной сети «Интернет»</t>
  </si>
  <si>
    <t>Внедрение информационных технологий для повышения качества и доступности образовательных услуг населению Московской области</t>
  </si>
  <si>
    <t xml:space="preserve">Обеспечение муниципальных учреждений общего образования доступом в информационно-телекоммуникационную сеть Интернет в соответствии с требованиями, с учетом субсидии из бюджета Московской области </t>
  </si>
  <si>
    <t>Мероприятие 5.1.2.</t>
  </si>
  <si>
    <t>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</t>
  </si>
  <si>
    <t>Мероприятие 6.1.</t>
  </si>
  <si>
    <t>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</si>
  <si>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Мероприятие 6.1.1.</t>
  </si>
  <si>
    <t>Создание условий для размещения радиоэлектронных средств на земельных участках в границах муниципального образования</t>
  </si>
  <si>
    <t>Мероприятие 6.1.2.</t>
  </si>
  <si>
    <t>Создание условий для размещения радиоэлектронных средств на зданиях и сооружениях в границах муниципального образования</t>
  </si>
  <si>
    <t>Мероприятие 7.1.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</si>
  <si>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</si>
  <si>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Мероприятие 7.1.1.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</si>
  <si>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</si>
  <si>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Мероприятие 7.1.2.</t>
  </si>
  <si>
    <t>Создание условий доступа операторам связи в многоквартирные дома и подключение подъездного видеонаблюдения</t>
  </si>
  <si>
    <t>Мероприятие 7.1.3.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</si>
  <si>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</si>
  <si>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>Мероприятие 8.1.</t>
  </si>
  <si>
    <t>Внедрение информационных технологий для повышения качества и доступности услуг населению в сфере культуры Московской области</t>
  </si>
  <si>
    <t>Мероприятие 8.1.1.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</si>
  <si>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</si>
  <si>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</si>
  <si>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</si>
  <si>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</si>
  <si>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</si>
  <si>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</si>
  <si>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Оплата труда и начисления на выплаты по оплате труда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</si>
  <si>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</si>
  <si>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</si>
  <si>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</si>
  <si>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</si>
  <si>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</si>
  <si>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</si>
  <si>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Выполнено на 15 %
</t>
  </si>
  <si>
    <t xml:space="preserve">Выполнено на 16,8 %
</t>
  </si>
  <si>
    <t xml:space="preserve">Выполнено на 13,2 %
</t>
  </si>
  <si>
    <t xml:space="preserve">Выполнено на 36,2 %
</t>
  </si>
  <si>
    <t xml:space="preserve">Выполнено на 20,9 %
</t>
  </si>
  <si>
    <t xml:space="preserve">Выполнение на 40,9 %
</t>
  </si>
  <si>
    <t xml:space="preserve">Выполнено на 11,2 %
</t>
  </si>
  <si>
    <t>Выполнено на 5,3 %</t>
  </si>
  <si>
    <t>Выполнено на 42,8 %</t>
  </si>
  <si>
    <t>Цифровой городской округ Реутов на 2018-2022 годы</t>
  </si>
  <si>
    <t xml:space="preserve">Выполнено на 15,9 %
</t>
  </si>
  <si>
    <t xml:space="preserve">Выполнено на 4,8 %
</t>
  </si>
  <si>
    <t xml:space="preserve">Выполнено на 0 %
</t>
  </si>
  <si>
    <t xml:space="preserve">Выполнено на 16,4 %
</t>
  </si>
  <si>
    <t xml:space="preserve">Выполнено на 50,8 %
</t>
  </si>
  <si>
    <t xml:space="preserve">Выполнено на 52,6%
</t>
  </si>
  <si>
    <t xml:space="preserve">Выполнено на 48,8%
</t>
  </si>
  <si>
    <t xml:space="preserve">Выполнено на 100 %
</t>
  </si>
  <si>
    <t xml:space="preserve">Выполнено на 67,9%
</t>
  </si>
  <si>
    <t>Формирование комфортной городской среды на 2018-2022 годы</t>
  </si>
  <si>
    <t>Комфортная городская среда</t>
  </si>
  <si>
    <t>Основное мероприятие 1.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</si>
  <si>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</si>
  <si>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</si>
  <si>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Устройство и капитальный ремонт архитектурно-художественной подстветки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</si>
  <si>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</si>
  <si>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</si>
  <si>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 xml:space="preserve">Выполнено 0%
</t>
  </si>
  <si>
    <t>Основное мероприятие 2.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</si>
  <si>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</si>
  <si>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</si>
  <si>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</si>
  <si>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Закупка информационных стендов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</si>
  <si>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</si>
  <si>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</si>
  <si>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</si>
  <si>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 xml:space="preserve">Выполнено 100%
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</si>
  <si>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</si>
  <si>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</si>
  <si>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</si>
  <si>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 xml:space="preserve">выполнено 0%
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</si>
  <si>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</si>
  <si>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</si>
  <si>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</si>
  <si>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</si>
  <si>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</si>
  <si>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</si>
  <si>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Устройство универсального резинового основания на волейбольной площадке по адресу: Московская область, г. Реутов, ул. Комсомольская, д.2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</si>
  <si>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</si>
  <si>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</si>
  <si>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</si>
  <si>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</si>
  <si>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</si>
  <si>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проспекте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</si>
  <si>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</si>
  <si>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</si>
  <si>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</si>
  <si>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</si>
  <si>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</si>
  <si>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</si>
  <si>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</si>
  <si>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Выполнено 0%</t>
  </si>
  <si>
    <t xml:space="preserve">Выполнено 36,4 %
</t>
  </si>
  <si>
    <t>Выполнено 37,6%</t>
  </si>
  <si>
    <t xml:space="preserve">Выполнено 99,5%
</t>
  </si>
  <si>
    <t xml:space="preserve">Выполнено 47,3% 
</t>
  </si>
  <si>
    <t xml:space="preserve">Выполнено 45%
</t>
  </si>
  <si>
    <t xml:space="preserve">Выполнено 44,6%
</t>
  </si>
  <si>
    <t xml:space="preserve">Выполнено 38,1%
</t>
  </si>
  <si>
    <t xml:space="preserve">Выполнено 29,9 %
</t>
  </si>
  <si>
    <t xml:space="preserve">Выполнено 45,5%
</t>
  </si>
  <si>
    <t xml:space="preserve">Выполнено 3,7%
</t>
  </si>
  <si>
    <t xml:space="preserve">Выполнено 3,7 %
</t>
  </si>
  <si>
    <t xml:space="preserve">Выполнено 39,2 %
</t>
  </si>
  <si>
    <t>Выполнено 31,3%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</si>
  <si>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</si>
  <si>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</si>
  <si>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</si>
  <si>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</si>
  <si>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</si>
  <si>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</si>
  <si>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</si>
  <si>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</si>
  <si>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</si>
  <si>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 xml:space="preserve">Финансирование не запланировано
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</si>
  <si>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</si>
  <si>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</si>
  <si>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</si>
  <si>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</si>
  <si>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</si>
  <si>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</si>
  <si>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</si>
  <si>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Выполнено на 52,2 %
</t>
  </si>
  <si>
    <t xml:space="preserve">Выполнено 50,2%
</t>
  </si>
  <si>
    <t xml:space="preserve">Выполнено 19,1%
</t>
  </si>
  <si>
    <t>Выполнено 50 %</t>
  </si>
  <si>
    <t>Развитие инженерной инфраструктуры и энерогоэффективности на 2018-2022 годы</t>
  </si>
  <si>
    <t>Развитие и сохранение культуры в городском округе Реутов на 2017-2021 годы</t>
  </si>
  <si>
    <t>Экология и охрана окружающей среды городского округа Реутов Московской области на 2017-2021г.г.</t>
  </si>
  <si>
    <t xml:space="preserve"> Жилище на 2017-2021 годы</t>
  </si>
  <si>
    <t>Развитие дорожно-транспортного комплекса в городском округе Реутов  на 2017-2021 годы</t>
  </si>
  <si>
    <t>Социальная защита населения города Реутов на 2017-2021 годы</t>
  </si>
  <si>
    <t>Безопасность городского округа Реутов на 2017-2021 годы</t>
  </si>
  <si>
    <t>Развитие физической культуры  и спорта в городском округе Реутов на 2017-2021 годы</t>
  </si>
  <si>
    <t>Предпринимательство на 2017-2021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</si>
</sst>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₽_-;\-* #,##0.00_₽_-;_-* &quot;-&quot;??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65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3" fillId="0" borderId="1" xfId="4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4" applyNumberFormat="1" applyFont="1" applyFill="1" applyBorder="1" applyAlignment="1" applyProtection="1">
      <alignment horizontal="right" vertical="top" wrapText="1"/>
      <protection locked="0"/>
    </xf>
    <xf numFmtId="0" fontId="8" fillId="0" borderId="1" xfId="4" applyNumberFormat="1" applyFont="1" applyFill="1" applyBorder="1" applyAlignment="1" applyProtection="1">
      <alignment horizontal="left" vertical="center" wrapText="1"/>
      <protection locked="0"/>
    </xf>
    <xf numFmtId="4" fontId="8" fillId="0" borderId="1" xfId="4" applyNumberFormat="1" applyFont="1" applyFill="1" applyBorder="1" applyAlignment="1" applyProtection="1">
      <alignment horizontal="right" vertical="top" wrapText="1"/>
      <protection locked="0"/>
    </xf>
    <xf numFmtId="0" fontId="8" fillId="0" borderId="1" xfId="4" applyNumberFormat="1" applyFont="1" applyFill="1" applyBorder="1" applyAlignment="1" applyProtection="1">
      <alignment horizontal="left" vertical="center" wrapText="1" indent="1"/>
      <protection locked="0"/>
    </xf>
    <xf numFmtId="4" fontId="14" fillId="0" borderId="1" xfId="4" applyNumberFormat="1" applyFont="1" applyFill="1" applyBorder="1" applyAlignment="1" applyProtection="1">
      <alignment vertical="top" wrapText="1"/>
      <protection locked="0"/>
    </xf>
    <xf numFmtId="3" fontId="10" fillId="0" borderId="1" xfId="4" applyNumberFormat="1" applyFont="1" applyFill="1" applyBorder="1" applyAlignment="1" applyProtection="1">
      <alignment horizontal="center" vertical="top" wrapText="1"/>
      <protection locked="0"/>
    </xf>
    <xf numFmtId="4" fontId="14" fillId="0" borderId="1" xfId="4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0" xfId="0" applyFont="1"/>
    <xf numFmtId="2" fontId="6" fillId="0" borderId="0" xfId="0" applyNumberFormat="1" applyFont="1"/>
    <xf numFmtId="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4" xfId="0" applyNumberFormat="1" applyFont="1" applyFill="1" applyBorder="1" applyAlignment="1" applyProtection="1">
      <alignment horizontal="right" vertical="top" wrapText="1"/>
      <protection locked="0"/>
    </xf>
    <xf numFmtId="0" fontId="15" fillId="0" borderId="0" xfId="0" applyFont="1"/>
    <xf numFmtId="0" fontId="1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2" fontId="9" fillId="0" borderId="0" xfId="0" applyNumberFormat="1" applyFont="1"/>
    <xf numFmtId="2" fontId="11" fillId="0" borderId="0" xfId="0" applyNumberFormat="1" applyFont="1" applyAlignment="1">
      <alignment horizontal="center"/>
    </xf>
    <xf numFmtId="4" fontId="14" fillId="0" borderId="3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0" applyNumberFormat="1" applyFont="1" applyFill="1" applyBorder="1" applyAlignment="1" applyProtection="1">
      <alignment horizontal="right" vertical="top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1" xfId="0" applyNumberFormat="1" applyFont="1" applyFill="1" applyBorder="1" applyAlignment="1" applyProtection="1">
      <alignment horizontal="right" vertical="top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4" fillId="0" borderId="5" xfId="0" applyNumberFormat="1" applyFont="1" applyFill="1" applyBorder="1" applyAlignment="1" applyProtection="1">
      <alignment horizontal="left" vertical="top" wrapText="1"/>
      <protection locked="0"/>
    </xf>
    <xf numFmtId="0" fontId="14" fillId="0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4" fillId="0" borderId="1" xfId="4" applyNumberFormat="1" applyFont="1" applyFill="1" applyBorder="1" applyAlignment="1" applyProtection="1">
      <alignment horizontal="left" vertical="top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4" fillId="0" borderId="9" xfId="0" applyNumberFormat="1" applyFont="1" applyFill="1" applyBorder="1" applyAlignment="1" applyProtection="1">
      <alignment horizontal="center" vertical="top" wrapText="1"/>
      <protection locked="0"/>
    </xf>
    <xf numFmtId="0" fontId="14" fillId="0" borderId="8" xfId="0" applyNumberFormat="1" applyFont="1" applyFill="1" applyBorder="1" applyAlignment="1" applyProtection="1">
      <alignment horizontal="center" vertical="top" wrapText="1"/>
      <protection locked="0"/>
    </xf>
    <xf numFmtId="2" fontId="11" fillId="0" borderId="0" xfId="0" applyNumberFormat="1" applyFont="1"/>
    <xf numFmtId="4" fontId="7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14" fillId="0" borderId="10" xfId="0" applyNumberFormat="1" applyFont="1" applyFill="1" applyBorder="1" applyAlignment="1" applyProtection="1">
      <alignment horizontal="left" vertical="top" wrapText="1"/>
      <protection locked="0"/>
    </xf>
    <xf numFmtId="0" fontId="14" fillId="0" borderId="11" xfId="0" applyNumberFormat="1" applyFont="1" applyFill="1" applyBorder="1" applyAlignment="1" applyProtection="1">
      <alignment horizontal="left" vertical="top" wrapTex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" xfId="0" applyNumberFormat="1" applyFont="1" applyFill="1" applyBorder="1" applyAlignment="1" applyProtection="1">
      <alignment horizontal="right" vertical="top" wrapText="1"/>
      <protection locked="0"/>
    </xf>
    <xf numFmtId="4" fontId="7" fillId="0" borderId="1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2"/>
  <sheetViews>
    <sheetView tabSelected="1" workbookViewId="0">
      <selection activeCell="B3" sqref="B3:I3"/>
    </sheetView>
  </sheetViews>
  <sheetFormatPr defaultRowHeight="15" x14ac:dyDescent="0.25"/>
  <cols>
    <col min="1" max="1" width="5.5703125" style="24" customWidth="1"/>
    <col min="2" max="2" width="21.5703125" style="24" customWidth="1"/>
    <col min="3" max="3" width="21.85546875" style="2" customWidth="1"/>
    <col min="4" max="4" width="39.42578125" style="2" customWidth="1"/>
    <col min="5" max="5" width="18" style="2" customWidth="1"/>
    <col min="6" max="6" width="12.28515625" style="2" customWidth="1"/>
    <col min="7" max="7" width="24.5703125" style="2" customWidth="1"/>
    <col min="8" max="8" width="16.85546875" style="2" customWidth="1"/>
    <col min="9" max="16384" width="9.140625" style="2"/>
  </cols>
  <sheetData>
    <row r="1" spans="1:9" x14ac:dyDescent="0.25">
      <c r="B1" s="46" t="s">
        <v>0</v>
      </c>
      <c r="C1" s="46"/>
      <c r="D1" s="46"/>
      <c r="E1" s="46"/>
      <c r="F1" s="46"/>
      <c r="G1" s="46"/>
      <c r="H1" s="46"/>
      <c r="I1" s="46"/>
    </row>
    <row r="2" spans="1:9" x14ac:dyDescent="0.25">
      <c r="B2" s="46" t="s">
        <v>1</v>
      </c>
      <c r="C2" s="46"/>
      <c r="D2" s="46"/>
      <c r="E2" s="46"/>
      <c r="F2" s="46"/>
      <c r="G2" s="46"/>
      <c r="H2" s="46"/>
      <c r="I2" s="46"/>
    </row>
    <row r="3" spans="1:9" x14ac:dyDescent="0.25">
      <c r="B3" s="46" t="s">
        <v>6</v>
      </c>
      <c r="C3" s="46"/>
      <c r="D3" s="46"/>
      <c r="E3" s="46"/>
      <c r="F3" s="46"/>
      <c r="G3" s="46"/>
      <c r="H3" s="46"/>
      <c r="I3" s="46"/>
    </row>
    <row r="4" spans="1:9" x14ac:dyDescent="0.25">
      <c r="B4" s="63"/>
      <c r="C4" s="1"/>
      <c r="D4" s="1"/>
      <c r="E4" s="1"/>
      <c r="F4" s="1"/>
      <c r="G4" s="1"/>
      <c r="H4" s="1"/>
      <c r="I4" s="1"/>
    </row>
    <row r="5" spans="1:9" x14ac:dyDescent="0.25">
      <c r="B5" s="63"/>
      <c r="C5" s="1"/>
      <c r="D5" s="1"/>
      <c r="E5" s="1"/>
      <c r="F5" s="1"/>
      <c r="G5" s="1"/>
      <c r="H5" s="1"/>
      <c r="I5" s="25"/>
    </row>
    <row r="6" spans="1:9" ht="72" x14ac:dyDescent="0.25">
      <c r="A6" s="64" t="s">
        <v>2</v>
      </c>
      <c r="B6" s="64" t="s">
        <v>3</v>
      </c>
      <c r="C6" s="4" t="s">
        <v>9</v>
      </c>
      <c r="D6" s="4" t="s">
        <v>10</v>
      </c>
      <c r="E6" s="4" t="s">
        <v>7</v>
      </c>
      <c r="F6" s="4" t="s">
        <v>4</v>
      </c>
      <c r="G6" s="5" t="s">
        <v>8</v>
      </c>
      <c r="H6" s="4" t="s">
        <v>5</v>
      </c>
      <c r="I6" s="25"/>
    </row>
    <row r="7" spans="1:9" s="3" customFormat="1" x14ac:dyDescent="0.25">
      <c r="A7" s="6">
        <v>1</v>
      </c>
      <c r="B7" s="6">
        <v>2</v>
      </c>
      <c r="C7" s="7">
        <v>3</v>
      </c>
      <c r="D7" s="7">
        <v>4</v>
      </c>
      <c r="E7" s="15">
        <v>5</v>
      </c>
      <c r="F7" s="15">
        <v>6</v>
      </c>
      <c r="G7" s="15">
        <v>7</v>
      </c>
      <c r="H7" s="15">
        <v>8</v>
      </c>
      <c r="I7" s="25"/>
    </row>
    <row r="8" spans="1:9" x14ac:dyDescent="0.25">
      <c r="A8" s="47">
        <v>1</v>
      </c>
      <c r="B8" s="48" t="s">
        <v>1336</v>
      </c>
      <c r="C8" s="9" t="s">
        <v>11</v>
      </c>
      <c r="D8" s="9" t="s">
        <v>12</v>
      </c>
      <c r="E8" s="10">
        <f>E9+E10+E11+E12+E13</f>
        <v>6600</v>
      </c>
      <c r="F8" s="10">
        <f>F9+F10+F11+F12+F13</f>
        <v>0</v>
      </c>
      <c r="G8" s="10" t="s">
        <v>246</v>
      </c>
      <c r="H8" s="10">
        <f>H9+H10+H11+H12+H13</f>
        <v>0</v>
      </c>
      <c r="I8" s="25"/>
    </row>
    <row r="9" spans="1:9" ht="45" x14ac:dyDescent="0.25">
      <c r="A9" s="47"/>
      <c r="B9" s="48"/>
      <c r="C9" s="11" t="s">
        <v>14</v>
      </c>
      <c r="D9" s="11" t="s">
        <v>15</v>
      </c>
      <c r="E9" s="12">
        <v>0</v>
      </c>
      <c r="F9" s="12">
        <v>0</v>
      </c>
      <c r="G9" s="12" t="s">
        <v>246</v>
      </c>
      <c r="H9" s="12">
        <v>0</v>
      </c>
      <c r="I9" s="25"/>
    </row>
    <row r="10" spans="1:9" ht="33.75" x14ac:dyDescent="0.25">
      <c r="A10" s="47"/>
      <c r="B10" s="48"/>
      <c r="C10" s="11" t="s">
        <v>16</v>
      </c>
      <c r="D10" s="11" t="s">
        <v>17</v>
      </c>
      <c r="E10" s="12">
        <v>6000</v>
      </c>
      <c r="F10" s="12">
        <v>0</v>
      </c>
      <c r="G10" s="12" t="s">
        <v>246</v>
      </c>
      <c r="H10" s="12">
        <v>0</v>
      </c>
      <c r="I10" s="25"/>
    </row>
    <row r="11" spans="1:9" ht="90" x14ac:dyDescent="0.25">
      <c r="A11" s="47"/>
      <c r="B11" s="48"/>
      <c r="C11" s="11" t="s">
        <v>18</v>
      </c>
      <c r="D11" s="11" t="s">
        <v>19</v>
      </c>
      <c r="E11" s="12">
        <v>0</v>
      </c>
      <c r="F11" s="12">
        <v>0</v>
      </c>
      <c r="G11" s="12" t="s">
        <v>80</v>
      </c>
      <c r="H11" s="12">
        <v>0</v>
      </c>
      <c r="I11" s="25"/>
    </row>
    <row r="12" spans="1:9" ht="33.75" x14ac:dyDescent="0.25">
      <c r="A12" s="47"/>
      <c r="B12" s="48"/>
      <c r="C12" s="11" t="s">
        <v>20</v>
      </c>
      <c r="D12" s="11" t="s">
        <v>21</v>
      </c>
      <c r="E12" s="12">
        <v>0</v>
      </c>
      <c r="F12" s="12">
        <v>0</v>
      </c>
      <c r="G12" s="12" t="s">
        <v>79</v>
      </c>
      <c r="H12" s="12">
        <v>0</v>
      </c>
      <c r="I12" s="25"/>
    </row>
    <row r="13" spans="1:9" ht="90" x14ac:dyDescent="0.25">
      <c r="A13" s="47"/>
      <c r="B13" s="48"/>
      <c r="C13" s="11" t="s">
        <v>22</v>
      </c>
      <c r="D13" s="11" t="s">
        <v>23</v>
      </c>
      <c r="E13" s="12">
        <v>600</v>
      </c>
      <c r="F13" s="12">
        <v>0</v>
      </c>
      <c r="G13" s="12" t="s">
        <v>246</v>
      </c>
      <c r="H13" s="12">
        <v>0</v>
      </c>
      <c r="I13" s="25"/>
    </row>
    <row r="14" spans="1:9" x14ac:dyDescent="0.25">
      <c r="A14" s="47"/>
      <c r="B14" s="48"/>
      <c r="C14" s="9" t="s">
        <v>24</v>
      </c>
      <c r="D14" s="9" t="s">
        <v>25</v>
      </c>
      <c r="E14" s="10">
        <f>E15+E19+E22</f>
        <v>92804.88</v>
      </c>
      <c r="F14" s="10">
        <f>F15+F19+F22</f>
        <v>0</v>
      </c>
      <c r="G14" s="10" t="s">
        <v>246</v>
      </c>
      <c r="H14" s="10">
        <f>H15+H19+H22</f>
        <v>0</v>
      </c>
      <c r="I14" s="25"/>
    </row>
    <row r="15" spans="1:9" ht="45" x14ac:dyDescent="0.25">
      <c r="A15" s="47"/>
      <c r="B15" s="48"/>
      <c r="C15" s="11" t="s">
        <v>14</v>
      </c>
      <c r="D15" s="11" t="s">
        <v>26</v>
      </c>
      <c r="E15" s="12">
        <f>E16+E17+E18</f>
        <v>0</v>
      </c>
      <c r="F15" s="12">
        <f>F16+F17+F18</f>
        <v>0</v>
      </c>
      <c r="G15" s="12" t="s">
        <v>27</v>
      </c>
      <c r="H15" s="12">
        <f>H16+H17+H18</f>
        <v>0</v>
      </c>
      <c r="I15" s="25"/>
    </row>
    <row r="16" spans="1:9" ht="45" x14ac:dyDescent="0.25">
      <c r="A16" s="47"/>
      <c r="B16" s="48"/>
      <c r="C16" s="13" t="s">
        <v>28</v>
      </c>
      <c r="D16" s="11" t="s">
        <v>29</v>
      </c>
      <c r="E16" s="12">
        <v>0</v>
      </c>
      <c r="F16" s="12">
        <v>0</v>
      </c>
      <c r="G16" s="12" t="s">
        <v>27</v>
      </c>
      <c r="H16" s="12">
        <v>0</v>
      </c>
      <c r="I16" s="25"/>
    </row>
    <row r="17" spans="1:9" ht="45" x14ac:dyDescent="0.25">
      <c r="A17" s="47"/>
      <c r="B17" s="48"/>
      <c r="C17" s="13" t="s">
        <v>30</v>
      </c>
      <c r="D17" s="11" t="s">
        <v>31</v>
      </c>
      <c r="E17" s="12">
        <v>0</v>
      </c>
      <c r="F17" s="12">
        <v>0</v>
      </c>
      <c r="G17" s="12" t="s">
        <v>27</v>
      </c>
      <c r="H17" s="12">
        <v>0</v>
      </c>
      <c r="I17" s="25"/>
    </row>
    <row r="18" spans="1:9" ht="45" x14ac:dyDescent="0.25">
      <c r="A18" s="47"/>
      <c r="B18" s="48"/>
      <c r="C18" s="13" t="s">
        <v>32</v>
      </c>
      <c r="D18" s="11" t="s">
        <v>33</v>
      </c>
      <c r="E18" s="12">
        <v>0</v>
      </c>
      <c r="F18" s="12">
        <v>0</v>
      </c>
      <c r="G18" s="12" t="s">
        <v>27</v>
      </c>
      <c r="H18" s="12">
        <v>0</v>
      </c>
      <c r="I18" s="25"/>
    </row>
    <row r="19" spans="1:9" ht="45" x14ac:dyDescent="0.25">
      <c r="A19" s="47"/>
      <c r="B19" s="48"/>
      <c r="C19" s="11" t="s">
        <v>34</v>
      </c>
      <c r="D19" s="11" t="s">
        <v>35</v>
      </c>
      <c r="E19" s="12">
        <f>E20+E21</f>
        <v>0</v>
      </c>
      <c r="F19" s="12">
        <f>F20+F21</f>
        <v>0</v>
      </c>
      <c r="G19" s="12" t="s">
        <v>27</v>
      </c>
      <c r="H19" s="12">
        <f>H20+H21</f>
        <v>0</v>
      </c>
      <c r="I19" s="25"/>
    </row>
    <row r="20" spans="1:9" ht="45" x14ac:dyDescent="0.25">
      <c r="A20" s="47"/>
      <c r="B20" s="48"/>
      <c r="C20" s="13" t="s">
        <v>36</v>
      </c>
      <c r="D20" s="11" t="s">
        <v>37</v>
      </c>
      <c r="E20" s="12">
        <v>0</v>
      </c>
      <c r="F20" s="12">
        <v>0</v>
      </c>
      <c r="G20" s="12" t="s">
        <v>27</v>
      </c>
      <c r="H20" s="12">
        <v>0</v>
      </c>
      <c r="I20" s="25"/>
    </row>
    <row r="21" spans="1:9" ht="45" x14ac:dyDescent="0.25">
      <c r="A21" s="47"/>
      <c r="B21" s="48"/>
      <c r="C21" s="13" t="s">
        <v>38</v>
      </c>
      <c r="D21" s="11" t="s">
        <v>39</v>
      </c>
      <c r="E21" s="12">
        <v>0</v>
      </c>
      <c r="F21" s="12">
        <v>0</v>
      </c>
      <c r="G21" s="12" t="s">
        <v>27</v>
      </c>
      <c r="H21" s="12">
        <v>0</v>
      </c>
      <c r="I21" s="25"/>
    </row>
    <row r="22" spans="1:9" ht="22.5" x14ac:dyDescent="0.25">
      <c r="A22" s="47"/>
      <c r="B22" s="48"/>
      <c r="C22" s="11" t="s">
        <v>16</v>
      </c>
      <c r="D22" s="11" t="s">
        <v>40</v>
      </c>
      <c r="E22" s="12">
        <f>E23+E24+E25+E26</f>
        <v>92804.88</v>
      </c>
      <c r="F22" s="12">
        <f>F23+F24+F25+F26</f>
        <v>0</v>
      </c>
      <c r="G22" s="12" t="s">
        <v>81</v>
      </c>
      <c r="H22" s="12">
        <f>H23+H24+H25+H26</f>
        <v>0</v>
      </c>
      <c r="I22" s="25"/>
    </row>
    <row r="23" spans="1:9" ht="90" x14ac:dyDescent="0.25">
      <c r="A23" s="47"/>
      <c r="B23" s="48"/>
      <c r="C23" s="13" t="s">
        <v>41</v>
      </c>
      <c r="D23" s="11" t="s">
        <v>42</v>
      </c>
      <c r="E23" s="12">
        <v>0</v>
      </c>
      <c r="F23" s="12">
        <v>0</v>
      </c>
      <c r="G23" s="12" t="s">
        <v>54</v>
      </c>
      <c r="H23" s="12">
        <v>0</v>
      </c>
      <c r="I23" s="25"/>
    </row>
    <row r="24" spans="1:9" ht="67.5" x14ac:dyDescent="0.25">
      <c r="A24" s="47"/>
      <c r="B24" s="48"/>
      <c r="C24" s="13" t="s">
        <v>43</v>
      </c>
      <c r="D24" s="11" t="s">
        <v>44</v>
      </c>
      <c r="E24" s="12">
        <v>24019.91</v>
      </c>
      <c r="F24" s="12">
        <v>0</v>
      </c>
      <c r="G24" s="12" t="s">
        <v>81</v>
      </c>
      <c r="H24" s="12">
        <v>0</v>
      </c>
      <c r="I24" s="25"/>
    </row>
    <row r="25" spans="1:9" ht="56.25" x14ac:dyDescent="0.25">
      <c r="A25" s="47"/>
      <c r="B25" s="48"/>
      <c r="C25" s="13" t="s">
        <v>45</v>
      </c>
      <c r="D25" s="11" t="s">
        <v>46</v>
      </c>
      <c r="E25" s="12">
        <v>23643.38</v>
      </c>
      <c r="F25" s="12">
        <v>0</v>
      </c>
      <c r="G25" s="12" t="s">
        <v>81</v>
      </c>
      <c r="H25" s="12">
        <v>0</v>
      </c>
      <c r="I25" s="25"/>
    </row>
    <row r="26" spans="1:9" ht="56.25" x14ac:dyDescent="0.25">
      <c r="A26" s="47"/>
      <c r="B26" s="48"/>
      <c r="C26" s="13" t="s">
        <v>47</v>
      </c>
      <c r="D26" s="11" t="s">
        <v>48</v>
      </c>
      <c r="E26" s="12">
        <v>45141.59</v>
      </c>
      <c r="F26" s="12">
        <v>0</v>
      </c>
      <c r="G26" s="12" t="s">
        <v>81</v>
      </c>
      <c r="H26" s="12">
        <v>0</v>
      </c>
      <c r="I26" s="25"/>
    </row>
    <row r="27" spans="1:9" ht="33.75" x14ac:dyDescent="0.25">
      <c r="A27" s="47"/>
      <c r="B27" s="48"/>
      <c r="C27" s="9" t="s">
        <v>49</v>
      </c>
      <c r="D27" s="9" t="s">
        <v>50</v>
      </c>
      <c r="E27" s="10">
        <f>E28+E29+E30+E31+E32+E33+E34+E35+E36+E37+E38</f>
        <v>123330</v>
      </c>
      <c r="F27" s="10">
        <f>F28+F29+F30+F31+F32+F33+F34+F35+F36+F37+F38</f>
        <v>151.41999999999999</v>
      </c>
      <c r="G27" s="10" t="s">
        <v>247</v>
      </c>
      <c r="H27" s="10">
        <f>H28+H29+H30+H31+H32+H33+H34+H35+H36+H37+H38</f>
        <v>151.41999999999999</v>
      </c>
      <c r="I27" s="25"/>
    </row>
    <row r="28" spans="1:9" ht="33.75" x14ac:dyDescent="0.25">
      <c r="A28" s="47"/>
      <c r="B28" s="48"/>
      <c r="C28" s="11" t="s">
        <v>14</v>
      </c>
      <c r="D28" s="11" t="s">
        <v>51</v>
      </c>
      <c r="E28" s="12">
        <v>123000</v>
      </c>
      <c r="F28" s="12">
        <v>0</v>
      </c>
      <c r="G28" s="12" t="s">
        <v>52</v>
      </c>
      <c r="H28" s="12">
        <v>0</v>
      </c>
      <c r="I28" s="25"/>
    </row>
    <row r="29" spans="1:9" ht="45" x14ac:dyDescent="0.25">
      <c r="A29" s="47"/>
      <c r="B29" s="48"/>
      <c r="C29" s="11" t="s">
        <v>34</v>
      </c>
      <c r="D29" s="11" t="s">
        <v>53</v>
      </c>
      <c r="E29" s="12">
        <v>0</v>
      </c>
      <c r="F29" s="12">
        <v>0</v>
      </c>
      <c r="G29" s="12" t="s">
        <v>54</v>
      </c>
      <c r="H29" s="12">
        <v>0</v>
      </c>
      <c r="I29" s="25"/>
    </row>
    <row r="30" spans="1:9" ht="45" x14ac:dyDescent="0.25">
      <c r="A30" s="47"/>
      <c r="B30" s="48"/>
      <c r="C30" s="11" t="s">
        <v>55</v>
      </c>
      <c r="D30" s="11" t="s">
        <v>56</v>
      </c>
      <c r="E30" s="12">
        <v>0</v>
      </c>
      <c r="F30" s="12">
        <v>0</v>
      </c>
      <c r="G30" s="12" t="s">
        <v>54</v>
      </c>
      <c r="H30" s="12">
        <v>0</v>
      </c>
      <c r="I30" s="25"/>
    </row>
    <row r="31" spans="1:9" ht="45" x14ac:dyDescent="0.25">
      <c r="A31" s="47"/>
      <c r="B31" s="48"/>
      <c r="C31" s="11" t="s">
        <v>57</v>
      </c>
      <c r="D31" s="11" t="s">
        <v>58</v>
      </c>
      <c r="E31" s="12">
        <v>0</v>
      </c>
      <c r="F31" s="12">
        <v>0</v>
      </c>
      <c r="G31" s="12" t="s">
        <v>54</v>
      </c>
      <c r="H31" s="12">
        <v>0</v>
      </c>
      <c r="I31" s="25"/>
    </row>
    <row r="32" spans="1:9" ht="45" x14ac:dyDescent="0.25">
      <c r="A32" s="47"/>
      <c r="B32" s="48"/>
      <c r="C32" s="11" t="s">
        <v>59</v>
      </c>
      <c r="D32" s="11" t="s">
        <v>60</v>
      </c>
      <c r="E32" s="12">
        <v>0</v>
      </c>
      <c r="F32" s="12">
        <v>0</v>
      </c>
      <c r="G32" s="12" t="s">
        <v>54</v>
      </c>
      <c r="H32" s="12">
        <v>0</v>
      </c>
      <c r="I32" s="25"/>
    </row>
    <row r="33" spans="1:9" ht="45" x14ac:dyDescent="0.25">
      <c r="A33" s="47"/>
      <c r="B33" s="48"/>
      <c r="C33" s="11" t="s">
        <v>61</v>
      </c>
      <c r="D33" s="11" t="s">
        <v>62</v>
      </c>
      <c r="E33" s="12">
        <v>0</v>
      </c>
      <c r="F33" s="12">
        <v>0</v>
      </c>
      <c r="G33" s="12" t="s">
        <v>54</v>
      </c>
      <c r="H33" s="12">
        <v>0</v>
      </c>
      <c r="I33" s="25"/>
    </row>
    <row r="34" spans="1:9" ht="45" x14ac:dyDescent="0.25">
      <c r="A34" s="47"/>
      <c r="B34" s="48"/>
      <c r="C34" s="11" t="s">
        <v>16</v>
      </c>
      <c r="D34" s="11" t="s">
        <v>63</v>
      </c>
      <c r="E34" s="12">
        <v>0</v>
      </c>
      <c r="F34" s="12">
        <v>0</v>
      </c>
      <c r="G34" s="12" t="s">
        <v>54</v>
      </c>
      <c r="H34" s="12">
        <v>0</v>
      </c>
      <c r="I34" s="25"/>
    </row>
    <row r="35" spans="1:9" ht="45" x14ac:dyDescent="0.25">
      <c r="A35" s="47"/>
      <c r="B35" s="48"/>
      <c r="C35" s="11" t="s">
        <v>18</v>
      </c>
      <c r="D35" s="11" t="s">
        <v>64</v>
      </c>
      <c r="E35" s="12">
        <v>0</v>
      </c>
      <c r="F35" s="12">
        <v>0</v>
      </c>
      <c r="G35" s="12" t="s">
        <v>54</v>
      </c>
      <c r="H35" s="12">
        <v>0</v>
      </c>
      <c r="I35" s="25"/>
    </row>
    <row r="36" spans="1:9" ht="45" x14ac:dyDescent="0.25">
      <c r="A36" s="47"/>
      <c r="B36" s="48"/>
      <c r="C36" s="11" t="s">
        <v>20</v>
      </c>
      <c r="D36" s="11" t="s">
        <v>65</v>
      </c>
      <c r="E36" s="12">
        <v>0</v>
      </c>
      <c r="F36" s="12">
        <v>0</v>
      </c>
      <c r="G36" s="12" t="s">
        <v>54</v>
      </c>
      <c r="H36" s="12">
        <v>0</v>
      </c>
      <c r="I36" s="25"/>
    </row>
    <row r="37" spans="1:9" ht="45" x14ac:dyDescent="0.25">
      <c r="A37" s="47"/>
      <c r="B37" s="48"/>
      <c r="C37" s="11" t="s">
        <v>66</v>
      </c>
      <c r="D37" s="11" t="s">
        <v>67</v>
      </c>
      <c r="E37" s="12">
        <v>0</v>
      </c>
      <c r="F37" s="12">
        <v>0</v>
      </c>
      <c r="G37" s="12" t="s">
        <v>54</v>
      </c>
      <c r="H37" s="12">
        <v>0</v>
      </c>
      <c r="I37" s="25"/>
    </row>
    <row r="38" spans="1:9" ht="67.5" x14ac:dyDescent="0.25">
      <c r="A38" s="47"/>
      <c r="B38" s="48"/>
      <c r="C38" s="11" t="s">
        <v>68</v>
      </c>
      <c r="D38" s="11" t="s">
        <v>69</v>
      </c>
      <c r="E38" s="12">
        <v>330</v>
      </c>
      <c r="F38" s="12">
        <v>151.41999999999999</v>
      </c>
      <c r="G38" s="12" t="s">
        <v>82</v>
      </c>
      <c r="H38" s="12">
        <v>151.41999999999999</v>
      </c>
      <c r="I38" s="25"/>
    </row>
    <row r="39" spans="1:9" ht="45" x14ac:dyDescent="0.25">
      <c r="A39" s="47"/>
      <c r="B39" s="48"/>
      <c r="C39" s="9" t="s">
        <v>70</v>
      </c>
      <c r="D39" s="9" t="s">
        <v>71</v>
      </c>
      <c r="E39" s="10">
        <f>SUM(E40+E41+E42+E43+E44+E45)</f>
        <v>0</v>
      </c>
      <c r="F39" s="10">
        <f>SUM(F40+F41+F42+F43+F44+F45)</f>
        <v>0</v>
      </c>
      <c r="G39" s="10" t="s">
        <v>13</v>
      </c>
      <c r="H39" s="10">
        <f>SUM(H40+H41+H42+H43+H44+H45)</f>
        <v>0</v>
      </c>
      <c r="I39" s="25"/>
    </row>
    <row r="40" spans="1:9" ht="45" x14ac:dyDescent="0.25">
      <c r="A40" s="47"/>
      <c r="B40" s="48"/>
      <c r="C40" s="11" t="s">
        <v>14</v>
      </c>
      <c r="D40" s="11" t="s">
        <v>72</v>
      </c>
      <c r="E40" s="12">
        <v>0</v>
      </c>
      <c r="F40" s="12">
        <v>0</v>
      </c>
      <c r="G40" s="12" t="s">
        <v>13</v>
      </c>
      <c r="H40" s="12">
        <v>0</v>
      </c>
      <c r="I40" s="25"/>
    </row>
    <row r="41" spans="1:9" ht="78.75" x14ac:dyDescent="0.25">
      <c r="A41" s="47"/>
      <c r="B41" s="48"/>
      <c r="C41" s="11" t="s">
        <v>34</v>
      </c>
      <c r="D41" s="11" t="s">
        <v>73</v>
      </c>
      <c r="E41" s="12">
        <v>0</v>
      </c>
      <c r="F41" s="12">
        <v>0</v>
      </c>
      <c r="G41" s="12" t="s">
        <v>13</v>
      </c>
      <c r="H41" s="12">
        <v>0</v>
      </c>
      <c r="I41" s="25"/>
    </row>
    <row r="42" spans="1:9" ht="45" x14ac:dyDescent="0.25">
      <c r="A42" s="47"/>
      <c r="B42" s="48"/>
      <c r="C42" s="11" t="s">
        <v>55</v>
      </c>
      <c r="D42" s="11" t="s">
        <v>74</v>
      </c>
      <c r="E42" s="12">
        <v>0</v>
      </c>
      <c r="F42" s="12">
        <v>0</v>
      </c>
      <c r="G42" s="12" t="s">
        <v>13</v>
      </c>
      <c r="H42" s="12">
        <v>0</v>
      </c>
      <c r="I42" s="25"/>
    </row>
    <row r="43" spans="1:9" ht="45" x14ac:dyDescent="0.25">
      <c r="A43" s="47"/>
      <c r="B43" s="48"/>
      <c r="C43" s="11" t="s">
        <v>57</v>
      </c>
      <c r="D43" s="11" t="s">
        <v>75</v>
      </c>
      <c r="E43" s="12">
        <v>0</v>
      </c>
      <c r="F43" s="12">
        <v>0</v>
      </c>
      <c r="G43" s="12" t="s">
        <v>13</v>
      </c>
      <c r="H43" s="12">
        <v>0</v>
      </c>
      <c r="I43" s="25"/>
    </row>
    <row r="44" spans="1:9" ht="45" x14ac:dyDescent="0.25">
      <c r="A44" s="47"/>
      <c r="B44" s="48"/>
      <c r="C44" s="11" t="s">
        <v>59</v>
      </c>
      <c r="D44" s="11" t="s">
        <v>76</v>
      </c>
      <c r="E44" s="12">
        <v>0</v>
      </c>
      <c r="F44" s="12">
        <v>0</v>
      </c>
      <c r="G44" s="12" t="s">
        <v>13</v>
      </c>
      <c r="H44" s="12">
        <v>0</v>
      </c>
      <c r="I44" s="25"/>
    </row>
    <row r="45" spans="1:9" ht="56.25" x14ac:dyDescent="0.25">
      <c r="A45" s="47"/>
      <c r="B45" s="48"/>
      <c r="C45" s="11" t="s">
        <v>61</v>
      </c>
      <c r="D45" s="11" t="s">
        <v>77</v>
      </c>
      <c r="E45" s="12">
        <v>0</v>
      </c>
      <c r="F45" s="12">
        <v>0</v>
      </c>
      <c r="G45" s="12" t="s">
        <v>13</v>
      </c>
      <c r="H45" s="12">
        <v>0</v>
      </c>
      <c r="I45" s="25"/>
    </row>
    <row r="46" spans="1:9" s="8" customFormat="1" ht="15" customHeight="1" x14ac:dyDescent="0.25">
      <c r="A46" s="47"/>
      <c r="B46" s="48"/>
      <c r="C46" s="49" t="s">
        <v>78</v>
      </c>
      <c r="D46" s="49"/>
      <c r="E46" s="14">
        <f>E39+E27+E8+E14</f>
        <v>222734.88</v>
      </c>
      <c r="F46" s="14">
        <f>F39+F27+F8+F14</f>
        <v>151.41999999999999</v>
      </c>
      <c r="G46" s="16" t="s">
        <v>83</v>
      </c>
      <c r="H46" s="14">
        <f>H39+H27+H8+H14</f>
        <v>151.41999999999999</v>
      </c>
      <c r="I46" s="25"/>
    </row>
    <row r="47" spans="1:9" ht="45" x14ac:dyDescent="0.25">
      <c r="A47" s="43">
        <v>2</v>
      </c>
      <c r="B47" s="48" t="s">
        <v>1335</v>
      </c>
      <c r="C47" s="22" t="s">
        <v>11</v>
      </c>
      <c r="D47" s="22" t="s">
        <v>84</v>
      </c>
      <c r="E47" s="23">
        <f>E48+E49+E50+E51+E52+E53+E54+E55+E56+E57+E58+E59+E60+E61+E62+E63+E64+E65+E66+E67+E68+E69+E70+E71+E72</f>
        <v>8883.0999999999985</v>
      </c>
      <c r="F47" s="23">
        <f>F48+F49+F50+F51+F52+F53+F54+F55+F56+F57+F58+F59+F60+F61+F62+F63+F64+F65+F66+F67+F68+F69+F70+F71+F72</f>
        <v>4056.5</v>
      </c>
      <c r="G47" s="23" t="s">
        <v>171</v>
      </c>
      <c r="H47" s="23">
        <f>H48+H49+H50+H51+H52+H53+H54+H55+H56+H57+H58+H59+H60+H61+H62+H63+H64+H65+H66+H67+H68+H69+H70+H71+H72</f>
        <v>4056.5</v>
      </c>
      <c r="I47" s="25"/>
    </row>
    <row r="48" spans="1:9" ht="33.75" x14ac:dyDescent="0.25">
      <c r="A48" s="43"/>
      <c r="B48" s="48"/>
      <c r="C48" s="19" t="s">
        <v>85</v>
      </c>
      <c r="D48" s="19" t="s">
        <v>86</v>
      </c>
      <c r="E48" s="20">
        <v>70</v>
      </c>
      <c r="F48" s="20">
        <v>70</v>
      </c>
      <c r="G48" s="20" t="s">
        <v>87</v>
      </c>
      <c r="H48" s="20">
        <v>70</v>
      </c>
      <c r="I48" s="25"/>
    </row>
    <row r="49" spans="1:9" ht="67.5" x14ac:dyDescent="0.25">
      <c r="A49" s="43"/>
      <c r="B49" s="48"/>
      <c r="C49" s="19" t="s">
        <v>88</v>
      </c>
      <c r="D49" s="19" t="s">
        <v>89</v>
      </c>
      <c r="E49" s="20">
        <v>80</v>
      </c>
      <c r="F49" s="20">
        <v>0</v>
      </c>
      <c r="G49" s="20" t="s">
        <v>90</v>
      </c>
      <c r="H49" s="20">
        <v>0</v>
      </c>
      <c r="I49" s="25"/>
    </row>
    <row r="50" spans="1:9" ht="45" x14ac:dyDescent="0.25">
      <c r="A50" s="43"/>
      <c r="B50" s="48"/>
      <c r="C50" s="19" t="s">
        <v>91</v>
      </c>
      <c r="D50" s="19" t="s">
        <v>92</v>
      </c>
      <c r="E50" s="20">
        <v>40</v>
      </c>
      <c r="F50" s="20">
        <v>0</v>
      </c>
      <c r="G50" s="20" t="s">
        <v>93</v>
      </c>
      <c r="H50" s="20">
        <v>0</v>
      </c>
      <c r="I50" s="25"/>
    </row>
    <row r="51" spans="1:9" ht="33.75" x14ac:dyDescent="0.25">
      <c r="A51" s="43"/>
      <c r="B51" s="48"/>
      <c r="C51" s="19" t="s">
        <v>94</v>
      </c>
      <c r="D51" s="19" t="s">
        <v>95</v>
      </c>
      <c r="E51" s="20">
        <v>20</v>
      </c>
      <c r="F51" s="20">
        <v>0</v>
      </c>
      <c r="G51" s="20" t="s">
        <v>96</v>
      </c>
      <c r="H51" s="20">
        <v>0</v>
      </c>
      <c r="I51" s="25"/>
    </row>
    <row r="52" spans="1:9" ht="33.75" x14ac:dyDescent="0.25">
      <c r="A52" s="43"/>
      <c r="B52" s="48"/>
      <c r="C52" s="19" t="s">
        <v>97</v>
      </c>
      <c r="D52" s="19" t="s">
        <v>98</v>
      </c>
      <c r="E52" s="20">
        <v>40</v>
      </c>
      <c r="F52" s="20">
        <v>0</v>
      </c>
      <c r="G52" s="20" t="s">
        <v>96</v>
      </c>
      <c r="H52" s="20">
        <v>0</v>
      </c>
      <c r="I52" s="25"/>
    </row>
    <row r="53" spans="1:9" ht="45" x14ac:dyDescent="0.25">
      <c r="A53" s="43"/>
      <c r="B53" s="48"/>
      <c r="C53" s="19" t="s">
        <v>99</v>
      </c>
      <c r="D53" s="19" t="s">
        <v>100</v>
      </c>
      <c r="E53" s="20">
        <v>0</v>
      </c>
      <c r="F53" s="20">
        <v>0</v>
      </c>
      <c r="G53" s="20" t="s">
        <v>54</v>
      </c>
      <c r="H53" s="20">
        <v>0</v>
      </c>
      <c r="I53" s="25"/>
    </row>
    <row r="54" spans="1:9" ht="45" x14ac:dyDescent="0.25">
      <c r="A54" s="43"/>
      <c r="B54" s="48"/>
      <c r="C54" s="19" t="s">
        <v>101</v>
      </c>
      <c r="D54" s="19" t="s">
        <v>102</v>
      </c>
      <c r="E54" s="20">
        <v>0</v>
      </c>
      <c r="F54" s="20">
        <v>0</v>
      </c>
      <c r="G54" s="20" t="s">
        <v>54</v>
      </c>
      <c r="H54" s="20">
        <v>0</v>
      </c>
      <c r="I54" s="25"/>
    </row>
    <row r="55" spans="1:9" ht="45" x14ac:dyDescent="0.25">
      <c r="A55" s="43"/>
      <c r="B55" s="48"/>
      <c r="C55" s="19" t="s">
        <v>103</v>
      </c>
      <c r="D55" s="19" t="s">
        <v>104</v>
      </c>
      <c r="E55" s="20">
        <v>0</v>
      </c>
      <c r="F55" s="20">
        <v>0</v>
      </c>
      <c r="G55" s="20" t="s">
        <v>54</v>
      </c>
      <c r="H55" s="20">
        <v>0</v>
      </c>
      <c r="I55" s="25"/>
    </row>
    <row r="56" spans="1:9" ht="45" x14ac:dyDescent="0.25">
      <c r="A56" s="43"/>
      <c r="B56" s="48"/>
      <c r="C56" s="19" t="s">
        <v>105</v>
      </c>
      <c r="D56" s="19" t="s">
        <v>106</v>
      </c>
      <c r="E56" s="20">
        <v>0</v>
      </c>
      <c r="F56" s="20">
        <v>0</v>
      </c>
      <c r="G56" s="20" t="s">
        <v>54</v>
      </c>
      <c r="H56" s="20">
        <v>0</v>
      </c>
      <c r="I56" s="25"/>
    </row>
    <row r="57" spans="1:9" ht="33.75" x14ac:dyDescent="0.25">
      <c r="A57" s="43"/>
      <c r="B57" s="48"/>
      <c r="C57" s="19" t="s">
        <v>107</v>
      </c>
      <c r="D57" s="19" t="s">
        <v>108</v>
      </c>
      <c r="E57" s="20">
        <v>60</v>
      </c>
      <c r="F57" s="20">
        <v>0</v>
      </c>
      <c r="G57" s="20" t="s">
        <v>93</v>
      </c>
      <c r="H57" s="20">
        <v>0</v>
      </c>
      <c r="I57" s="25"/>
    </row>
    <row r="58" spans="1:9" ht="33.75" x14ac:dyDescent="0.25">
      <c r="A58" s="43"/>
      <c r="B58" s="48"/>
      <c r="C58" s="19" t="s">
        <v>109</v>
      </c>
      <c r="D58" s="19" t="s">
        <v>110</v>
      </c>
      <c r="E58" s="20">
        <v>40</v>
      </c>
      <c r="F58" s="20">
        <v>0</v>
      </c>
      <c r="G58" s="20" t="s">
        <v>96</v>
      </c>
      <c r="H58" s="20">
        <v>0</v>
      </c>
      <c r="I58" s="25"/>
    </row>
    <row r="59" spans="1:9" ht="45" x14ac:dyDescent="0.25">
      <c r="A59" s="43"/>
      <c r="B59" s="48"/>
      <c r="C59" s="19" t="s">
        <v>111</v>
      </c>
      <c r="D59" s="19" t="s">
        <v>112</v>
      </c>
      <c r="E59" s="20">
        <v>120</v>
      </c>
      <c r="F59" s="20">
        <v>76.8</v>
      </c>
      <c r="G59" s="20" t="s">
        <v>113</v>
      </c>
      <c r="H59" s="20">
        <v>76.8</v>
      </c>
      <c r="I59" s="25"/>
    </row>
    <row r="60" spans="1:9" ht="33.75" x14ac:dyDescent="0.25">
      <c r="A60" s="43"/>
      <c r="B60" s="48"/>
      <c r="C60" s="19" t="s">
        <v>114</v>
      </c>
      <c r="D60" s="19" t="s">
        <v>115</v>
      </c>
      <c r="E60" s="20">
        <v>160</v>
      </c>
      <c r="F60" s="20">
        <v>96.2</v>
      </c>
      <c r="G60" s="20" t="s">
        <v>255</v>
      </c>
      <c r="H60" s="20">
        <v>96.2</v>
      </c>
      <c r="I60" s="25"/>
    </row>
    <row r="61" spans="1:9" ht="33.75" x14ac:dyDescent="0.25">
      <c r="A61" s="43"/>
      <c r="B61" s="48"/>
      <c r="C61" s="19" t="s">
        <v>116</v>
      </c>
      <c r="D61" s="19" t="s">
        <v>117</v>
      </c>
      <c r="E61" s="20">
        <v>40</v>
      </c>
      <c r="F61" s="20">
        <v>0</v>
      </c>
      <c r="G61" s="20" t="s">
        <v>93</v>
      </c>
      <c r="H61" s="20">
        <v>0</v>
      </c>
      <c r="I61" s="25"/>
    </row>
    <row r="62" spans="1:9" ht="33.75" x14ac:dyDescent="0.25">
      <c r="A62" s="43"/>
      <c r="B62" s="48"/>
      <c r="C62" s="19" t="s">
        <v>118</v>
      </c>
      <c r="D62" s="19" t="s">
        <v>119</v>
      </c>
      <c r="E62" s="20">
        <v>40</v>
      </c>
      <c r="F62" s="20">
        <v>40</v>
      </c>
      <c r="G62" s="20" t="s">
        <v>87</v>
      </c>
      <c r="H62" s="20">
        <v>40</v>
      </c>
      <c r="I62" s="25"/>
    </row>
    <row r="63" spans="1:9" ht="45" x14ac:dyDescent="0.25">
      <c r="A63" s="43"/>
      <c r="B63" s="48"/>
      <c r="C63" s="19" t="s">
        <v>120</v>
      </c>
      <c r="D63" s="19" t="s">
        <v>121</v>
      </c>
      <c r="E63" s="20">
        <v>1256.8</v>
      </c>
      <c r="F63" s="20">
        <v>894.6</v>
      </c>
      <c r="G63" s="20" t="s">
        <v>254</v>
      </c>
      <c r="H63" s="20">
        <v>894.6</v>
      </c>
      <c r="I63" s="25"/>
    </row>
    <row r="64" spans="1:9" ht="45" x14ac:dyDescent="0.25">
      <c r="A64" s="43"/>
      <c r="B64" s="48"/>
      <c r="C64" s="19" t="s">
        <v>122</v>
      </c>
      <c r="D64" s="19" t="s">
        <v>123</v>
      </c>
      <c r="E64" s="20">
        <v>370</v>
      </c>
      <c r="F64" s="20">
        <v>0</v>
      </c>
      <c r="G64" s="20" t="s">
        <v>124</v>
      </c>
      <c r="H64" s="20">
        <v>0</v>
      </c>
      <c r="I64" s="25"/>
    </row>
    <row r="65" spans="1:9" ht="33.75" x14ac:dyDescent="0.25">
      <c r="A65" s="43"/>
      <c r="B65" s="48"/>
      <c r="C65" s="19" t="s">
        <v>125</v>
      </c>
      <c r="D65" s="19" t="s">
        <v>126</v>
      </c>
      <c r="E65" s="20">
        <v>30</v>
      </c>
      <c r="F65" s="20">
        <v>0</v>
      </c>
      <c r="G65" s="20" t="s">
        <v>96</v>
      </c>
      <c r="H65" s="20">
        <v>0</v>
      </c>
      <c r="I65" s="25"/>
    </row>
    <row r="66" spans="1:9" ht="45" x14ac:dyDescent="0.25">
      <c r="A66" s="43"/>
      <c r="B66" s="48"/>
      <c r="C66" s="19" t="s">
        <v>127</v>
      </c>
      <c r="D66" s="19" t="s">
        <v>128</v>
      </c>
      <c r="E66" s="20">
        <v>2035.6</v>
      </c>
      <c r="F66" s="20">
        <v>780.8</v>
      </c>
      <c r="G66" s="20" t="s">
        <v>253</v>
      </c>
      <c r="H66" s="20">
        <v>780.8</v>
      </c>
      <c r="I66" s="25"/>
    </row>
    <row r="67" spans="1:9" ht="33.75" x14ac:dyDescent="0.25">
      <c r="A67" s="43"/>
      <c r="B67" s="48"/>
      <c r="C67" s="19" t="s">
        <v>129</v>
      </c>
      <c r="D67" s="19" t="s">
        <v>130</v>
      </c>
      <c r="E67" s="20">
        <v>100</v>
      </c>
      <c r="F67" s="20">
        <v>60.9</v>
      </c>
      <c r="G67" s="20" t="s">
        <v>131</v>
      </c>
      <c r="H67" s="20">
        <v>60.9</v>
      </c>
      <c r="I67" s="25"/>
    </row>
    <row r="68" spans="1:9" ht="33.75" x14ac:dyDescent="0.25">
      <c r="A68" s="43"/>
      <c r="B68" s="48"/>
      <c r="C68" s="19" t="s">
        <v>132</v>
      </c>
      <c r="D68" s="19" t="s">
        <v>133</v>
      </c>
      <c r="E68" s="20">
        <v>820.7</v>
      </c>
      <c r="F68" s="20">
        <v>635.70000000000005</v>
      </c>
      <c r="G68" s="20" t="s">
        <v>134</v>
      </c>
      <c r="H68" s="20">
        <v>635.70000000000005</v>
      </c>
      <c r="I68" s="25"/>
    </row>
    <row r="69" spans="1:9" ht="67.5" x14ac:dyDescent="0.25">
      <c r="A69" s="43"/>
      <c r="B69" s="48"/>
      <c r="C69" s="19" t="s">
        <v>135</v>
      </c>
      <c r="D69" s="19" t="s">
        <v>136</v>
      </c>
      <c r="E69" s="20">
        <v>3000</v>
      </c>
      <c r="F69" s="20">
        <v>1212.5999999999999</v>
      </c>
      <c r="G69" s="20" t="s">
        <v>137</v>
      </c>
      <c r="H69" s="20">
        <v>1212.5999999999999</v>
      </c>
      <c r="I69" s="25"/>
    </row>
    <row r="70" spans="1:9" ht="33.75" x14ac:dyDescent="0.25">
      <c r="A70" s="43"/>
      <c r="B70" s="48"/>
      <c r="C70" s="19" t="s">
        <v>138</v>
      </c>
      <c r="D70" s="19" t="s">
        <v>139</v>
      </c>
      <c r="E70" s="20">
        <v>110</v>
      </c>
      <c r="F70" s="20">
        <v>0</v>
      </c>
      <c r="G70" s="20" t="s">
        <v>93</v>
      </c>
      <c r="H70" s="20">
        <v>0</v>
      </c>
      <c r="I70" s="25"/>
    </row>
    <row r="71" spans="1:9" ht="33.75" x14ac:dyDescent="0.25">
      <c r="A71" s="43"/>
      <c r="B71" s="48"/>
      <c r="C71" s="19" t="s">
        <v>140</v>
      </c>
      <c r="D71" s="19" t="s">
        <v>141</v>
      </c>
      <c r="E71" s="20">
        <v>160</v>
      </c>
      <c r="F71" s="20">
        <v>0</v>
      </c>
      <c r="G71" s="20" t="s">
        <v>93</v>
      </c>
      <c r="H71" s="20">
        <v>0</v>
      </c>
      <c r="I71" s="25"/>
    </row>
    <row r="72" spans="1:9" ht="45" x14ac:dyDescent="0.25">
      <c r="A72" s="43"/>
      <c r="B72" s="48"/>
      <c r="C72" s="19" t="s">
        <v>142</v>
      </c>
      <c r="D72" s="19" t="s">
        <v>143</v>
      </c>
      <c r="E72" s="20">
        <v>290</v>
      </c>
      <c r="F72" s="20">
        <v>188.9</v>
      </c>
      <c r="G72" s="20" t="s">
        <v>144</v>
      </c>
      <c r="H72" s="20">
        <v>188.9</v>
      </c>
      <c r="I72" s="25"/>
    </row>
    <row r="73" spans="1:9" ht="45" x14ac:dyDescent="0.25">
      <c r="A73" s="43"/>
      <c r="B73" s="48"/>
      <c r="C73" s="22" t="s">
        <v>24</v>
      </c>
      <c r="D73" s="22" t="s">
        <v>145</v>
      </c>
      <c r="E73" s="23">
        <f>E74+E75+E76+E77+E78+E82+E87+E88</f>
        <v>70519.899999999994</v>
      </c>
      <c r="F73" s="23">
        <f>F74+F75+F76+F77+F78+F82+F87+F88</f>
        <v>1872.3</v>
      </c>
      <c r="G73" s="23" t="s">
        <v>252</v>
      </c>
      <c r="H73" s="23">
        <f>H74+H75+H76+H77+H78+H82+H87+H88</f>
        <v>1872.3</v>
      </c>
      <c r="I73" s="25"/>
    </row>
    <row r="74" spans="1:9" ht="33.75" x14ac:dyDescent="0.25">
      <c r="A74" s="43"/>
      <c r="B74" s="48"/>
      <c r="C74" s="19" t="s">
        <v>85</v>
      </c>
      <c r="D74" s="19" t="s">
        <v>146</v>
      </c>
      <c r="E74" s="20">
        <v>241.9</v>
      </c>
      <c r="F74" s="20">
        <v>84.4</v>
      </c>
      <c r="G74" s="20" t="s">
        <v>147</v>
      </c>
      <c r="H74" s="20">
        <v>84.4</v>
      </c>
      <c r="I74" s="25"/>
    </row>
    <row r="75" spans="1:9" ht="33.75" x14ac:dyDescent="0.25">
      <c r="A75" s="43"/>
      <c r="B75" s="48"/>
      <c r="C75" s="19" t="s">
        <v>88</v>
      </c>
      <c r="D75" s="19" t="s">
        <v>148</v>
      </c>
      <c r="E75" s="20">
        <v>578</v>
      </c>
      <c r="F75" s="20">
        <v>89.9</v>
      </c>
      <c r="G75" s="20" t="s">
        <v>149</v>
      </c>
      <c r="H75" s="20">
        <v>89.9</v>
      </c>
      <c r="I75" s="25"/>
    </row>
    <row r="76" spans="1:9" ht="33.75" x14ac:dyDescent="0.25">
      <c r="A76" s="43"/>
      <c r="B76" s="48"/>
      <c r="C76" s="19" t="s">
        <v>91</v>
      </c>
      <c r="D76" s="19" t="s">
        <v>150</v>
      </c>
      <c r="E76" s="20">
        <v>50000</v>
      </c>
      <c r="F76" s="20">
        <v>0</v>
      </c>
      <c r="G76" s="20" t="s">
        <v>93</v>
      </c>
      <c r="H76" s="20">
        <v>0</v>
      </c>
      <c r="I76" s="25"/>
    </row>
    <row r="77" spans="1:9" ht="33.75" x14ac:dyDescent="0.25">
      <c r="A77" s="43"/>
      <c r="B77" s="48"/>
      <c r="C77" s="19" t="s">
        <v>94</v>
      </c>
      <c r="D77" s="19" t="s">
        <v>151</v>
      </c>
      <c r="E77" s="20">
        <v>6400</v>
      </c>
      <c r="F77" s="20">
        <v>0</v>
      </c>
      <c r="G77" s="20" t="s">
        <v>93</v>
      </c>
      <c r="H77" s="20">
        <v>0</v>
      </c>
      <c r="I77" s="25"/>
    </row>
    <row r="78" spans="1:9" ht="33.75" x14ac:dyDescent="0.25">
      <c r="A78" s="43"/>
      <c r="B78" s="48"/>
      <c r="C78" s="19" t="s">
        <v>97</v>
      </c>
      <c r="D78" s="19" t="s">
        <v>152</v>
      </c>
      <c r="E78" s="20">
        <f>E79+E80+E81</f>
        <v>9600</v>
      </c>
      <c r="F78" s="20">
        <f>F79+F80+F81</f>
        <v>0</v>
      </c>
      <c r="G78" s="20" t="s">
        <v>93</v>
      </c>
      <c r="H78" s="20">
        <f>H79+H80+H81</f>
        <v>0</v>
      </c>
      <c r="I78" s="25"/>
    </row>
    <row r="79" spans="1:9" ht="45" x14ac:dyDescent="0.25">
      <c r="A79" s="43"/>
      <c r="B79" s="48"/>
      <c r="C79" s="21" t="s">
        <v>153</v>
      </c>
      <c r="D79" s="19" t="s">
        <v>154</v>
      </c>
      <c r="E79" s="20">
        <v>0</v>
      </c>
      <c r="F79" s="20">
        <v>0</v>
      </c>
      <c r="G79" s="20" t="s">
        <v>54</v>
      </c>
      <c r="H79" s="20">
        <v>0</v>
      </c>
      <c r="I79" s="25"/>
    </row>
    <row r="80" spans="1:9" ht="45" x14ac:dyDescent="0.25">
      <c r="A80" s="43"/>
      <c r="B80" s="48"/>
      <c r="C80" s="21" t="s">
        <v>155</v>
      </c>
      <c r="D80" s="19" t="s">
        <v>156</v>
      </c>
      <c r="E80" s="20">
        <v>0</v>
      </c>
      <c r="F80" s="20">
        <v>0</v>
      </c>
      <c r="G80" s="20" t="s">
        <v>54</v>
      </c>
      <c r="H80" s="20">
        <v>0</v>
      </c>
      <c r="I80" s="25"/>
    </row>
    <row r="81" spans="1:9" ht="33.75" x14ac:dyDescent="0.25">
      <c r="A81" s="43"/>
      <c r="B81" s="48"/>
      <c r="C81" s="21" t="s">
        <v>157</v>
      </c>
      <c r="D81" s="19" t="s">
        <v>158</v>
      </c>
      <c r="E81" s="20">
        <v>9600</v>
      </c>
      <c r="F81" s="20">
        <v>0</v>
      </c>
      <c r="G81" s="20" t="s">
        <v>93</v>
      </c>
      <c r="H81" s="20">
        <v>0</v>
      </c>
      <c r="I81" s="25"/>
    </row>
    <row r="82" spans="1:9" ht="45" x14ac:dyDescent="0.25">
      <c r="A82" s="43"/>
      <c r="B82" s="48"/>
      <c r="C82" s="19" t="s">
        <v>99</v>
      </c>
      <c r="D82" s="19" t="s">
        <v>159</v>
      </c>
      <c r="E82" s="20">
        <f>E83+E84+E85+E86</f>
        <v>0</v>
      </c>
      <c r="F82" s="20">
        <f>F83+F84+F85+F86</f>
        <v>0</v>
      </c>
      <c r="G82" s="20" t="s">
        <v>54</v>
      </c>
      <c r="H82" s="20">
        <f>H83+H84+H85+H86</f>
        <v>0</v>
      </c>
      <c r="I82" s="25"/>
    </row>
    <row r="83" spans="1:9" ht="45" x14ac:dyDescent="0.25">
      <c r="A83" s="43"/>
      <c r="B83" s="48"/>
      <c r="C83" s="21" t="s">
        <v>160</v>
      </c>
      <c r="D83" s="19" t="s">
        <v>161</v>
      </c>
      <c r="E83" s="20">
        <v>0</v>
      </c>
      <c r="F83" s="20">
        <v>0</v>
      </c>
      <c r="G83" s="20" t="s">
        <v>54</v>
      </c>
      <c r="H83" s="20">
        <v>0</v>
      </c>
      <c r="I83" s="25"/>
    </row>
    <row r="84" spans="1:9" ht="45" x14ac:dyDescent="0.25">
      <c r="A84" s="43"/>
      <c r="B84" s="48"/>
      <c r="C84" s="21" t="s">
        <v>162</v>
      </c>
      <c r="D84" s="19" t="s">
        <v>163</v>
      </c>
      <c r="E84" s="20">
        <v>0</v>
      </c>
      <c r="F84" s="20">
        <v>0</v>
      </c>
      <c r="G84" s="20" t="s">
        <v>54</v>
      </c>
      <c r="H84" s="20">
        <v>0</v>
      </c>
      <c r="I84" s="25"/>
    </row>
    <row r="85" spans="1:9" ht="45" x14ac:dyDescent="0.25">
      <c r="A85" s="43"/>
      <c r="B85" s="48"/>
      <c r="C85" s="21" t="s">
        <v>164</v>
      </c>
      <c r="D85" s="19" t="s">
        <v>165</v>
      </c>
      <c r="E85" s="20">
        <v>0</v>
      </c>
      <c r="F85" s="20">
        <v>0</v>
      </c>
      <c r="G85" s="20" t="s">
        <v>54</v>
      </c>
      <c r="H85" s="20">
        <v>0</v>
      </c>
      <c r="I85" s="25"/>
    </row>
    <row r="86" spans="1:9" ht="45" x14ac:dyDescent="0.25">
      <c r="A86" s="43"/>
      <c r="B86" s="48"/>
      <c r="C86" s="21" t="s">
        <v>166</v>
      </c>
      <c r="D86" s="19" t="s">
        <v>167</v>
      </c>
      <c r="E86" s="20">
        <v>0</v>
      </c>
      <c r="F86" s="20">
        <v>0</v>
      </c>
      <c r="G86" s="20" t="s">
        <v>54</v>
      </c>
      <c r="H86" s="20">
        <v>0</v>
      </c>
      <c r="I86" s="25"/>
    </row>
    <row r="87" spans="1:9" ht="22.5" x14ac:dyDescent="0.25">
      <c r="A87" s="43"/>
      <c r="B87" s="48"/>
      <c r="C87" s="19" t="s">
        <v>101</v>
      </c>
      <c r="D87" s="19" t="s">
        <v>168</v>
      </c>
      <c r="E87" s="20">
        <v>1700</v>
      </c>
      <c r="F87" s="20">
        <v>1698</v>
      </c>
      <c r="G87" s="20" t="s">
        <v>251</v>
      </c>
      <c r="H87" s="20">
        <v>1698</v>
      </c>
      <c r="I87" s="25"/>
    </row>
    <row r="88" spans="1:9" ht="33.75" x14ac:dyDescent="0.25">
      <c r="A88" s="43"/>
      <c r="B88" s="48"/>
      <c r="C88" s="19" t="s">
        <v>103</v>
      </c>
      <c r="D88" s="19" t="s">
        <v>169</v>
      </c>
      <c r="E88" s="20">
        <v>2000</v>
      </c>
      <c r="F88" s="20">
        <v>0</v>
      </c>
      <c r="G88" s="20" t="s">
        <v>93</v>
      </c>
      <c r="H88" s="20">
        <v>0</v>
      </c>
      <c r="I88" s="25"/>
    </row>
    <row r="89" spans="1:9" ht="33.75" x14ac:dyDescent="0.25">
      <c r="A89" s="43"/>
      <c r="B89" s="48"/>
      <c r="C89" s="22" t="s">
        <v>49</v>
      </c>
      <c r="D89" s="22" t="s">
        <v>170</v>
      </c>
      <c r="E89" s="23">
        <f>E90+E91+E92+E95</f>
        <v>55370.899999999994</v>
      </c>
      <c r="F89" s="23">
        <f>F90+F91+F92+F95</f>
        <v>26301.5</v>
      </c>
      <c r="G89" s="23" t="s">
        <v>250</v>
      </c>
      <c r="H89" s="23">
        <f>H90+H91+H92+H95</f>
        <v>26301.5</v>
      </c>
      <c r="I89" s="25"/>
    </row>
    <row r="90" spans="1:9" ht="33.75" x14ac:dyDescent="0.25">
      <c r="A90" s="43"/>
      <c r="B90" s="48"/>
      <c r="C90" s="19" t="s">
        <v>85</v>
      </c>
      <c r="D90" s="19" t="s">
        <v>172</v>
      </c>
      <c r="E90" s="20">
        <v>4997.6000000000004</v>
      </c>
      <c r="F90" s="20">
        <v>2042.7</v>
      </c>
      <c r="G90" s="20" t="s">
        <v>173</v>
      </c>
      <c r="H90" s="20">
        <v>2042.7</v>
      </c>
      <c r="I90" s="25"/>
    </row>
    <row r="91" spans="1:9" ht="33.75" x14ac:dyDescent="0.25">
      <c r="A91" s="43"/>
      <c r="B91" s="48"/>
      <c r="C91" s="19" t="s">
        <v>88</v>
      </c>
      <c r="D91" s="19" t="s">
        <v>174</v>
      </c>
      <c r="E91" s="20">
        <v>24876.3</v>
      </c>
      <c r="F91" s="20">
        <v>11477.7</v>
      </c>
      <c r="G91" s="20" t="s">
        <v>248</v>
      </c>
      <c r="H91" s="20">
        <v>11477.7</v>
      </c>
      <c r="I91" s="25"/>
    </row>
    <row r="92" spans="1:9" ht="33.75" x14ac:dyDescent="0.25">
      <c r="A92" s="43"/>
      <c r="B92" s="48"/>
      <c r="C92" s="19" t="s">
        <v>91</v>
      </c>
      <c r="D92" s="19" t="s">
        <v>175</v>
      </c>
      <c r="E92" s="20">
        <f>E93+E94</f>
        <v>10741.3</v>
      </c>
      <c r="F92" s="20">
        <f>F93+F94</f>
        <v>5255.5</v>
      </c>
      <c r="G92" s="20" t="s">
        <v>176</v>
      </c>
      <c r="H92" s="20">
        <f>H93+H94</f>
        <v>5255.5</v>
      </c>
      <c r="I92" s="25"/>
    </row>
    <row r="93" spans="1:9" ht="45" x14ac:dyDescent="0.25">
      <c r="A93" s="43"/>
      <c r="B93" s="48"/>
      <c r="C93" s="21" t="s">
        <v>177</v>
      </c>
      <c r="D93" s="19" t="s">
        <v>178</v>
      </c>
      <c r="E93" s="20">
        <v>0</v>
      </c>
      <c r="F93" s="20">
        <v>0</v>
      </c>
      <c r="G93" s="20" t="s">
        <v>54</v>
      </c>
      <c r="H93" s="20">
        <v>0</v>
      </c>
      <c r="I93" s="25"/>
    </row>
    <row r="94" spans="1:9" ht="33.75" x14ac:dyDescent="0.25">
      <c r="A94" s="43"/>
      <c r="B94" s="48"/>
      <c r="C94" s="21" t="s">
        <v>179</v>
      </c>
      <c r="D94" s="19" t="s">
        <v>180</v>
      </c>
      <c r="E94" s="20">
        <v>10741.3</v>
      </c>
      <c r="F94" s="20">
        <v>5255.5</v>
      </c>
      <c r="G94" s="20" t="s">
        <v>181</v>
      </c>
      <c r="H94" s="20">
        <v>5255.5</v>
      </c>
      <c r="I94" s="25"/>
    </row>
    <row r="95" spans="1:9" ht="33.75" x14ac:dyDescent="0.25">
      <c r="A95" s="43"/>
      <c r="B95" s="48"/>
      <c r="C95" s="19" t="s">
        <v>94</v>
      </c>
      <c r="D95" s="19" t="s">
        <v>182</v>
      </c>
      <c r="E95" s="20">
        <v>14755.7</v>
      </c>
      <c r="F95" s="20">
        <v>7525.6</v>
      </c>
      <c r="G95" s="20" t="s">
        <v>249</v>
      </c>
      <c r="H95" s="20">
        <v>7525.6</v>
      </c>
      <c r="I95" s="25"/>
    </row>
    <row r="96" spans="1:9" ht="33.75" x14ac:dyDescent="0.25">
      <c r="A96" s="43"/>
      <c r="B96" s="48"/>
      <c r="C96" s="22" t="s">
        <v>70</v>
      </c>
      <c r="D96" s="22" t="s">
        <v>183</v>
      </c>
      <c r="E96" s="23">
        <f>E97+E98+E99+E100+E103+E107+E111</f>
        <v>15237</v>
      </c>
      <c r="F96" s="23">
        <f>F97+F98+F99+F100+F103+F107+F111</f>
        <v>7671.1600000000008</v>
      </c>
      <c r="G96" s="23" t="s">
        <v>256</v>
      </c>
      <c r="H96" s="23">
        <f>H97+H98+H99+H100+H103+H107+H111</f>
        <v>7339.1600000000008</v>
      </c>
      <c r="I96" s="25"/>
    </row>
    <row r="97" spans="1:9" ht="33.75" x14ac:dyDescent="0.25">
      <c r="A97" s="43"/>
      <c r="B97" s="48"/>
      <c r="C97" s="19" t="s">
        <v>85</v>
      </c>
      <c r="D97" s="19" t="s">
        <v>184</v>
      </c>
      <c r="E97" s="20">
        <v>14463</v>
      </c>
      <c r="F97" s="20">
        <v>7243.6</v>
      </c>
      <c r="G97" s="20" t="s">
        <v>257</v>
      </c>
      <c r="H97" s="20">
        <v>6911.6</v>
      </c>
      <c r="I97" s="25"/>
    </row>
    <row r="98" spans="1:9" ht="45" x14ac:dyDescent="0.25">
      <c r="A98" s="43"/>
      <c r="B98" s="48"/>
      <c r="C98" s="19" t="s">
        <v>88</v>
      </c>
      <c r="D98" s="19" t="s">
        <v>185</v>
      </c>
      <c r="E98" s="20">
        <v>0</v>
      </c>
      <c r="F98" s="20">
        <v>0</v>
      </c>
      <c r="G98" s="20" t="s">
        <v>54</v>
      </c>
      <c r="H98" s="20">
        <v>0</v>
      </c>
      <c r="I98" s="25"/>
    </row>
    <row r="99" spans="1:9" ht="45" x14ac:dyDescent="0.25">
      <c r="A99" s="43"/>
      <c r="B99" s="48"/>
      <c r="C99" s="19" t="s">
        <v>91</v>
      </c>
      <c r="D99" s="19" t="s">
        <v>186</v>
      </c>
      <c r="E99" s="20">
        <v>0</v>
      </c>
      <c r="F99" s="20">
        <v>0</v>
      </c>
      <c r="G99" s="20" t="s">
        <v>54</v>
      </c>
      <c r="H99" s="20">
        <v>0</v>
      </c>
      <c r="I99" s="25"/>
    </row>
    <row r="100" spans="1:9" ht="33.75" x14ac:dyDescent="0.25">
      <c r="A100" s="43"/>
      <c r="B100" s="48"/>
      <c r="C100" s="19" t="s">
        <v>187</v>
      </c>
      <c r="D100" s="19" t="s">
        <v>188</v>
      </c>
      <c r="E100" s="20">
        <f>E101+E102</f>
        <v>324</v>
      </c>
      <c r="F100" s="20">
        <f>F101+F102</f>
        <v>247.46</v>
      </c>
      <c r="G100" s="20" t="s">
        <v>189</v>
      </c>
      <c r="H100" s="20">
        <f>H101+H102</f>
        <v>247.46</v>
      </c>
      <c r="I100" s="25"/>
    </row>
    <row r="101" spans="1:9" ht="45" x14ac:dyDescent="0.25">
      <c r="A101" s="43"/>
      <c r="B101" s="48"/>
      <c r="C101" s="21" t="s">
        <v>190</v>
      </c>
      <c r="D101" s="19" t="s">
        <v>191</v>
      </c>
      <c r="E101" s="20">
        <v>284</v>
      </c>
      <c r="F101" s="20">
        <v>216.15</v>
      </c>
      <c r="G101" s="20" t="s">
        <v>192</v>
      </c>
      <c r="H101" s="20">
        <v>216.15</v>
      </c>
      <c r="I101" s="25"/>
    </row>
    <row r="102" spans="1:9" ht="33.75" x14ac:dyDescent="0.25">
      <c r="A102" s="43"/>
      <c r="B102" s="48"/>
      <c r="C102" s="21" t="s">
        <v>193</v>
      </c>
      <c r="D102" s="19" t="s">
        <v>194</v>
      </c>
      <c r="E102" s="20">
        <v>40</v>
      </c>
      <c r="F102" s="20">
        <v>31.31</v>
      </c>
      <c r="G102" s="20" t="s">
        <v>195</v>
      </c>
      <c r="H102" s="20">
        <v>31.31</v>
      </c>
      <c r="I102" s="25"/>
    </row>
    <row r="103" spans="1:9" ht="33.75" x14ac:dyDescent="0.25">
      <c r="A103" s="43"/>
      <c r="B103" s="48"/>
      <c r="C103" s="19" t="s">
        <v>196</v>
      </c>
      <c r="D103" s="19" t="s">
        <v>197</v>
      </c>
      <c r="E103" s="20">
        <f>E104+E105+E106</f>
        <v>280</v>
      </c>
      <c r="F103" s="20">
        <f>F104+F105+F106</f>
        <v>180.1</v>
      </c>
      <c r="G103" s="20" t="s">
        <v>198</v>
      </c>
      <c r="H103" s="20">
        <f>H104+H105+H106</f>
        <v>180.1</v>
      </c>
      <c r="I103" s="25"/>
    </row>
    <row r="104" spans="1:9" ht="33.75" x14ac:dyDescent="0.25">
      <c r="A104" s="43"/>
      <c r="B104" s="48"/>
      <c r="C104" s="21" t="s">
        <v>199</v>
      </c>
      <c r="D104" s="19" t="s">
        <v>200</v>
      </c>
      <c r="E104" s="20">
        <v>20</v>
      </c>
      <c r="F104" s="20">
        <v>20</v>
      </c>
      <c r="G104" s="20" t="s">
        <v>87</v>
      </c>
      <c r="H104" s="20">
        <v>20</v>
      </c>
      <c r="I104" s="25"/>
    </row>
    <row r="105" spans="1:9" ht="33.75" x14ac:dyDescent="0.25">
      <c r="A105" s="43"/>
      <c r="B105" s="48"/>
      <c r="C105" s="21" t="s">
        <v>201</v>
      </c>
      <c r="D105" s="19" t="s">
        <v>202</v>
      </c>
      <c r="E105" s="20">
        <v>150</v>
      </c>
      <c r="F105" s="20">
        <v>140.1</v>
      </c>
      <c r="G105" s="20" t="s">
        <v>203</v>
      </c>
      <c r="H105" s="20">
        <v>140.1</v>
      </c>
      <c r="I105" s="25"/>
    </row>
    <row r="106" spans="1:9" ht="33.75" x14ac:dyDescent="0.25">
      <c r="A106" s="43"/>
      <c r="B106" s="48"/>
      <c r="C106" s="21" t="s">
        <v>204</v>
      </c>
      <c r="D106" s="19" t="s">
        <v>205</v>
      </c>
      <c r="E106" s="20">
        <v>110</v>
      </c>
      <c r="F106" s="20">
        <v>20</v>
      </c>
      <c r="G106" s="20" t="s">
        <v>206</v>
      </c>
      <c r="H106" s="20">
        <v>20</v>
      </c>
      <c r="I106" s="25"/>
    </row>
    <row r="107" spans="1:9" ht="33.75" x14ac:dyDescent="0.25">
      <c r="A107" s="43"/>
      <c r="B107" s="48"/>
      <c r="C107" s="19" t="s">
        <v>207</v>
      </c>
      <c r="D107" s="19" t="s">
        <v>208</v>
      </c>
      <c r="E107" s="20">
        <f>E108+E109+E110</f>
        <v>90</v>
      </c>
      <c r="F107" s="20">
        <f>F108+F109+F110</f>
        <v>0</v>
      </c>
      <c r="G107" s="20" t="s">
        <v>93</v>
      </c>
      <c r="H107" s="20">
        <f>H108+H109+H110</f>
        <v>0</v>
      </c>
      <c r="I107" s="25"/>
    </row>
    <row r="108" spans="1:9" ht="45" x14ac:dyDescent="0.25">
      <c r="A108" s="43"/>
      <c r="B108" s="48"/>
      <c r="C108" s="21" t="s">
        <v>209</v>
      </c>
      <c r="D108" s="19" t="s">
        <v>210</v>
      </c>
      <c r="E108" s="20">
        <v>10</v>
      </c>
      <c r="F108" s="20">
        <v>0</v>
      </c>
      <c r="G108" s="20" t="s">
        <v>93</v>
      </c>
      <c r="H108" s="20">
        <v>0</v>
      </c>
      <c r="I108" s="25"/>
    </row>
    <row r="109" spans="1:9" ht="33.75" x14ac:dyDescent="0.25">
      <c r="A109" s="43"/>
      <c r="B109" s="48"/>
      <c r="C109" s="21" t="s">
        <v>211</v>
      </c>
      <c r="D109" s="19" t="s">
        <v>212</v>
      </c>
      <c r="E109" s="20">
        <v>70</v>
      </c>
      <c r="F109" s="20">
        <v>0</v>
      </c>
      <c r="G109" s="20" t="s">
        <v>93</v>
      </c>
      <c r="H109" s="20">
        <v>0</v>
      </c>
      <c r="I109" s="25"/>
    </row>
    <row r="110" spans="1:9" ht="67.5" x14ac:dyDescent="0.25">
      <c r="A110" s="43"/>
      <c r="B110" s="48"/>
      <c r="C110" s="21" t="s">
        <v>213</v>
      </c>
      <c r="D110" s="19" t="s">
        <v>214</v>
      </c>
      <c r="E110" s="20">
        <v>10</v>
      </c>
      <c r="F110" s="20">
        <v>0</v>
      </c>
      <c r="G110" s="20" t="s">
        <v>93</v>
      </c>
      <c r="H110" s="20">
        <v>0</v>
      </c>
      <c r="I110" s="25"/>
    </row>
    <row r="111" spans="1:9" ht="33.75" x14ac:dyDescent="0.25">
      <c r="A111" s="43"/>
      <c r="B111" s="48"/>
      <c r="C111" s="19" t="s">
        <v>215</v>
      </c>
      <c r="D111" s="19" t="s">
        <v>216</v>
      </c>
      <c r="E111" s="20">
        <f>E112</f>
        <v>80</v>
      </c>
      <c r="F111" s="20">
        <f>F112</f>
        <v>0</v>
      </c>
      <c r="G111" s="20" t="s">
        <v>93</v>
      </c>
      <c r="H111" s="20">
        <f>H112</f>
        <v>0</v>
      </c>
      <c r="I111" s="25"/>
    </row>
    <row r="112" spans="1:9" ht="45" x14ac:dyDescent="0.25">
      <c r="A112" s="43"/>
      <c r="B112" s="48"/>
      <c r="C112" s="21" t="s">
        <v>217</v>
      </c>
      <c r="D112" s="19" t="s">
        <v>218</v>
      </c>
      <c r="E112" s="20">
        <v>80</v>
      </c>
      <c r="F112" s="20">
        <v>0</v>
      </c>
      <c r="G112" s="20" t="s">
        <v>93</v>
      </c>
      <c r="H112" s="20">
        <v>0</v>
      </c>
      <c r="I112" s="25"/>
    </row>
    <row r="113" spans="1:9" ht="33.75" x14ac:dyDescent="0.25">
      <c r="A113" s="43"/>
      <c r="B113" s="48"/>
      <c r="C113" s="22" t="s">
        <v>219</v>
      </c>
      <c r="D113" s="22" t="s">
        <v>220</v>
      </c>
      <c r="E113" s="23">
        <f>E114+E115+E116+E117</f>
        <v>3435.4</v>
      </c>
      <c r="F113" s="23">
        <f>F114+F115+F116+F117</f>
        <v>1671.8</v>
      </c>
      <c r="G113" s="23" t="s">
        <v>221</v>
      </c>
      <c r="H113" s="23">
        <f>H114+H115+H116+H117</f>
        <v>1671.8</v>
      </c>
      <c r="I113" s="25"/>
    </row>
    <row r="114" spans="1:9" ht="33.75" x14ac:dyDescent="0.25">
      <c r="A114" s="43"/>
      <c r="B114" s="48"/>
      <c r="C114" s="19" t="s">
        <v>85</v>
      </c>
      <c r="D114" s="19" t="s">
        <v>222</v>
      </c>
      <c r="E114" s="20">
        <v>3435.4</v>
      </c>
      <c r="F114" s="20">
        <v>1671.8</v>
      </c>
      <c r="G114" s="20" t="s">
        <v>221</v>
      </c>
      <c r="H114" s="20">
        <v>1671.8</v>
      </c>
      <c r="I114" s="25"/>
    </row>
    <row r="115" spans="1:9" ht="45" x14ac:dyDescent="0.25">
      <c r="A115" s="43"/>
      <c r="B115" s="48"/>
      <c r="C115" s="19" t="s">
        <v>88</v>
      </c>
      <c r="D115" s="19" t="s">
        <v>223</v>
      </c>
      <c r="E115" s="20">
        <v>0</v>
      </c>
      <c r="F115" s="20">
        <v>0</v>
      </c>
      <c r="G115" s="20" t="s">
        <v>54</v>
      </c>
      <c r="H115" s="20">
        <v>0</v>
      </c>
      <c r="I115" s="25"/>
    </row>
    <row r="116" spans="1:9" ht="45" x14ac:dyDescent="0.25">
      <c r="A116" s="43"/>
      <c r="B116" s="48"/>
      <c r="C116" s="19" t="s">
        <v>91</v>
      </c>
      <c r="D116" s="19" t="s">
        <v>224</v>
      </c>
      <c r="E116" s="20">
        <v>0</v>
      </c>
      <c r="F116" s="20">
        <v>0</v>
      </c>
      <c r="G116" s="20" t="s">
        <v>54</v>
      </c>
      <c r="H116" s="20">
        <v>0</v>
      </c>
      <c r="I116" s="25"/>
    </row>
    <row r="117" spans="1:9" ht="45" x14ac:dyDescent="0.25">
      <c r="A117" s="43"/>
      <c r="B117" s="48"/>
      <c r="C117" s="19" t="s">
        <v>94</v>
      </c>
      <c r="D117" s="19" t="s">
        <v>225</v>
      </c>
      <c r="E117" s="20">
        <v>0</v>
      </c>
      <c r="F117" s="20">
        <v>0</v>
      </c>
      <c r="G117" s="20" t="s">
        <v>54</v>
      </c>
      <c r="H117" s="20">
        <v>0</v>
      </c>
      <c r="I117" s="25"/>
    </row>
    <row r="118" spans="1:9" ht="33.75" x14ac:dyDescent="0.25">
      <c r="A118" s="43"/>
      <c r="B118" s="48"/>
      <c r="C118" s="22" t="s">
        <v>226</v>
      </c>
      <c r="D118" s="22" t="s">
        <v>227</v>
      </c>
      <c r="E118" s="23">
        <f>E119</f>
        <v>44125.8</v>
      </c>
      <c r="F118" s="23">
        <v>20618.2</v>
      </c>
      <c r="G118" s="23" t="s">
        <v>228</v>
      </c>
      <c r="H118" s="23">
        <v>20618.2</v>
      </c>
      <c r="I118" s="25"/>
    </row>
    <row r="119" spans="1:9" ht="33.75" x14ac:dyDescent="0.25">
      <c r="A119" s="43"/>
      <c r="B119" s="48"/>
      <c r="C119" s="19" t="s">
        <v>85</v>
      </c>
      <c r="D119" s="19" t="s">
        <v>229</v>
      </c>
      <c r="E119" s="20">
        <f>E120+E121+E122</f>
        <v>44125.8</v>
      </c>
      <c r="F119" s="20">
        <f>F120+F121+F122</f>
        <v>20618.2</v>
      </c>
      <c r="G119" s="20" t="s">
        <v>230</v>
      </c>
      <c r="H119" s="20">
        <f>H120+H121+H122</f>
        <v>20618.2</v>
      </c>
      <c r="I119" s="25"/>
    </row>
    <row r="120" spans="1:9" ht="67.5" x14ac:dyDescent="0.25">
      <c r="A120" s="43"/>
      <c r="B120" s="48"/>
      <c r="C120" s="21" t="s">
        <v>231</v>
      </c>
      <c r="D120" s="19" t="s">
        <v>232</v>
      </c>
      <c r="E120" s="20">
        <v>42442.8</v>
      </c>
      <c r="F120" s="20">
        <v>19692.900000000001</v>
      </c>
      <c r="G120" s="20" t="s">
        <v>233</v>
      </c>
      <c r="H120" s="20">
        <v>19692.900000000001</v>
      </c>
      <c r="I120" s="25"/>
    </row>
    <row r="121" spans="1:9" ht="45" x14ac:dyDescent="0.25">
      <c r="A121" s="43"/>
      <c r="B121" s="48"/>
      <c r="C121" s="21" t="s">
        <v>234</v>
      </c>
      <c r="D121" s="19" t="s">
        <v>235</v>
      </c>
      <c r="E121" s="20">
        <v>1233</v>
      </c>
      <c r="F121" s="20">
        <v>925.3</v>
      </c>
      <c r="G121" s="20" t="s">
        <v>236</v>
      </c>
      <c r="H121" s="20">
        <v>925.3</v>
      </c>
      <c r="I121" s="25"/>
    </row>
    <row r="122" spans="1:9" ht="33.75" x14ac:dyDescent="0.25">
      <c r="A122" s="43"/>
      <c r="B122" s="48"/>
      <c r="C122" s="21" t="s">
        <v>237</v>
      </c>
      <c r="D122" s="19" t="s">
        <v>238</v>
      </c>
      <c r="E122" s="20">
        <v>450</v>
      </c>
      <c r="F122" s="20">
        <v>0</v>
      </c>
      <c r="G122" s="20" t="s">
        <v>93</v>
      </c>
      <c r="H122" s="20">
        <v>0</v>
      </c>
      <c r="I122" s="25"/>
    </row>
    <row r="123" spans="1:9" ht="45" x14ac:dyDescent="0.25">
      <c r="A123" s="43"/>
      <c r="B123" s="48"/>
      <c r="C123" s="22" t="s">
        <v>239</v>
      </c>
      <c r="D123" s="22" t="s">
        <v>240</v>
      </c>
      <c r="E123" s="23">
        <f>E124+E125+E126+E127+E128</f>
        <v>0</v>
      </c>
      <c r="F123" s="23">
        <f>F124+F125+F126+F127+F128</f>
        <v>0</v>
      </c>
      <c r="G123" s="23" t="s">
        <v>54</v>
      </c>
      <c r="H123" s="23">
        <f>H124+H125+H126+H127+H128</f>
        <v>0</v>
      </c>
      <c r="I123" s="25"/>
    </row>
    <row r="124" spans="1:9" ht="45" x14ac:dyDescent="0.25">
      <c r="A124" s="43"/>
      <c r="B124" s="48"/>
      <c r="C124" s="19" t="s">
        <v>85</v>
      </c>
      <c r="D124" s="19" t="s">
        <v>241</v>
      </c>
      <c r="E124" s="20">
        <v>0</v>
      </c>
      <c r="F124" s="20">
        <v>0</v>
      </c>
      <c r="G124" s="20" t="s">
        <v>54</v>
      </c>
      <c r="H124" s="20">
        <v>0</v>
      </c>
      <c r="I124" s="25"/>
    </row>
    <row r="125" spans="1:9" ht="45" x14ac:dyDescent="0.25">
      <c r="A125" s="43"/>
      <c r="B125" s="48"/>
      <c r="C125" s="19" t="s">
        <v>88</v>
      </c>
      <c r="D125" s="19" t="s">
        <v>242</v>
      </c>
      <c r="E125" s="20">
        <v>0</v>
      </c>
      <c r="F125" s="20">
        <v>0</v>
      </c>
      <c r="G125" s="20" t="s">
        <v>54</v>
      </c>
      <c r="H125" s="20">
        <v>0</v>
      </c>
      <c r="I125" s="25"/>
    </row>
    <row r="126" spans="1:9" ht="45" x14ac:dyDescent="0.25">
      <c r="A126" s="43"/>
      <c r="B126" s="48"/>
      <c r="C126" s="19" t="s">
        <v>91</v>
      </c>
      <c r="D126" s="19" t="s">
        <v>243</v>
      </c>
      <c r="E126" s="20">
        <v>0</v>
      </c>
      <c r="F126" s="20">
        <v>0</v>
      </c>
      <c r="G126" s="20" t="s">
        <v>54</v>
      </c>
      <c r="H126" s="20">
        <v>0</v>
      </c>
      <c r="I126" s="25"/>
    </row>
    <row r="127" spans="1:9" ht="45" x14ac:dyDescent="0.25">
      <c r="A127" s="43"/>
      <c r="B127" s="48"/>
      <c r="C127" s="19" t="s">
        <v>94</v>
      </c>
      <c r="D127" s="19" t="s">
        <v>244</v>
      </c>
      <c r="E127" s="20">
        <v>0</v>
      </c>
      <c r="F127" s="20">
        <v>0</v>
      </c>
      <c r="G127" s="20" t="s">
        <v>54</v>
      </c>
      <c r="H127" s="20">
        <v>0</v>
      </c>
      <c r="I127" s="25"/>
    </row>
    <row r="128" spans="1:9" ht="45" x14ac:dyDescent="0.25">
      <c r="A128" s="43"/>
      <c r="B128" s="48"/>
      <c r="C128" s="19" t="s">
        <v>97</v>
      </c>
      <c r="D128" s="19" t="s">
        <v>245</v>
      </c>
      <c r="E128" s="20">
        <v>0</v>
      </c>
      <c r="F128" s="20">
        <v>0</v>
      </c>
      <c r="G128" s="20" t="s">
        <v>54</v>
      </c>
      <c r="H128" s="20">
        <v>0</v>
      </c>
      <c r="I128" s="25"/>
    </row>
    <row r="129" spans="1:9" s="8" customFormat="1" x14ac:dyDescent="0.25">
      <c r="A129" s="43"/>
      <c r="B129" s="48"/>
      <c r="C129" s="44" t="s">
        <v>78</v>
      </c>
      <c r="D129" s="45"/>
      <c r="E129" s="26">
        <f>E123+E118+E113+E96+E89+E73+E47</f>
        <v>197572.1</v>
      </c>
      <c r="F129" s="26">
        <f>F123+F118+F113+F96+F89+F73+F47</f>
        <v>62191.460000000006</v>
      </c>
      <c r="G129" s="26" t="s">
        <v>258</v>
      </c>
      <c r="H129" s="26">
        <f>H123+H118+H113+H96+H89+H73+H47</f>
        <v>61859.460000000006</v>
      </c>
      <c r="I129" s="25"/>
    </row>
    <row r="130" spans="1:9" s="29" customFormat="1" ht="33.75" x14ac:dyDescent="0.25">
      <c r="A130" s="48">
        <v>3</v>
      </c>
      <c r="B130" s="48" t="s">
        <v>1334</v>
      </c>
      <c r="C130" s="30" t="s">
        <v>11</v>
      </c>
      <c r="D130" s="27" t="s">
        <v>259</v>
      </c>
      <c r="E130" s="28">
        <f>E131+E132+E133+E134+E135+E136+E137+E138+E139+E140+E144+E147+E148+E149+E150+E151+E152+E153+E154+E155+E156+E157+E158+E159+E160+E161+E162+E163+E164+E165+E166+E167</f>
        <v>53359.549999999996</v>
      </c>
      <c r="F130" s="28">
        <f>F131+F132+F133+F134+F135+F136+F137+F138+F139+F140+F144+F147+F148+F149+F150+F151+F152+F153+F154+F155+F156+F157+F158+F159+F160+F161+F162+F163+F164+F165+F166+F167</f>
        <v>20788.719999999998</v>
      </c>
      <c r="G130" s="28" t="s">
        <v>537</v>
      </c>
      <c r="H130" s="28">
        <f>H131+H132+H133+H134+H135+H136+H137+H138+H139+H140+H144+H147+H148+H149+H150+H151+H152+H153+H154+H155+H156+H157+H158+H159+H160+H161+H162+H163+H164+H165+H166+H167</f>
        <v>20788.719999999998</v>
      </c>
      <c r="I130" s="25"/>
    </row>
    <row r="131" spans="1:9" s="29" customFormat="1" ht="45" x14ac:dyDescent="0.25">
      <c r="A131" s="48"/>
      <c r="B131" s="48"/>
      <c r="C131" s="31" t="s">
        <v>85</v>
      </c>
      <c r="D131" s="17" t="s">
        <v>260</v>
      </c>
      <c r="E131" s="18">
        <v>0</v>
      </c>
      <c r="F131" s="18">
        <v>0</v>
      </c>
      <c r="G131" s="18" t="s">
        <v>27</v>
      </c>
      <c r="H131" s="18">
        <v>0</v>
      </c>
      <c r="I131" s="25"/>
    </row>
    <row r="132" spans="1:9" s="29" customFormat="1" ht="45" x14ac:dyDescent="0.25">
      <c r="A132" s="48"/>
      <c r="B132" s="48"/>
      <c r="C132" s="31" t="s">
        <v>88</v>
      </c>
      <c r="D132" s="17" t="s">
        <v>261</v>
      </c>
      <c r="E132" s="18">
        <v>4132</v>
      </c>
      <c r="F132" s="18">
        <v>1577.78</v>
      </c>
      <c r="G132" s="18" t="s">
        <v>538</v>
      </c>
      <c r="H132" s="18">
        <v>1577.78</v>
      </c>
      <c r="I132" s="25"/>
    </row>
    <row r="133" spans="1:9" s="29" customFormat="1" ht="33.75" x14ac:dyDescent="0.25">
      <c r="A133" s="48"/>
      <c r="B133" s="48"/>
      <c r="C133" s="31" t="s">
        <v>91</v>
      </c>
      <c r="D133" s="17" t="s">
        <v>262</v>
      </c>
      <c r="E133" s="18">
        <v>274.8</v>
      </c>
      <c r="F133" s="18">
        <v>115.08</v>
      </c>
      <c r="G133" s="18" t="s">
        <v>539</v>
      </c>
      <c r="H133" s="18">
        <v>115.08</v>
      </c>
      <c r="I133" s="25"/>
    </row>
    <row r="134" spans="1:9" s="29" customFormat="1" ht="33.75" x14ac:dyDescent="0.25">
      <c r="A134" s="48"/>
      <c r="B134" s="48"/>
      <c r="C134" s="31" t="s">
        <v>94</v>
      </c>
      <c r="D134" s="17" t="s">
        <v>263</v>
      </c>
      <c r="E134" s="18">
        <v>24371</v>
      </c>
      <c r="F134" s="18">
        <v>10202.459999999999</v>
      </c>
      <c r="G134" s="18" t="s">
        <v>539</v>
      </c>
      <c r="H134" s="18">
        <v>10202.459999999999</v>
      </c>
      <c r="I134" s="25"/>
    </row>
    <row r="135" spans="1:9" s="29" customFormat="1" ht="78.75" x14ac:dyDescent="0.25">
      <c r="A135" s="48"/>
      <c r="B135" s="48"/>
      <c r="C135" s="31" t="s">
        <v>97</v>
      </c>
      <c r="D135" s="17" t="s">
        <v>264</v>
      </c>
      <c r="E135" s="18">
        <v>106</v>
      </c>
      <c r="F135" s="18">
        <v>0</v>
      </c>
      <c r="G135" s="18" t="s">
        <v>246</v>
      </c>
      <c r="H135" s="18">
        <v>0</v>
      </c>
      <c r="I135" s="25"/>
    </row>
    <row r="136" spans="1:9" s="29" customFormat="1" ht="22.5" x14ac:dyDescent="0.25">
      <c r="A136" s="48"/>
      <c r="B136" s="48"/>
      <c r="C136" s="31" t="s">
        <v>99</v>
      </c>
      <c r="D136" s="17" t="s">
        <v>265</v>
      </c>
      <c r="E136" s="18">
        <v>1122.9000000000001</v>
      </c>
      <c r="F136" s="18">
        <v>200.49</v>
      </c>
      <c r="G136" s="18" t="s">
        <v>540</v>
      </c>
      <c r="H136" s="18">
        <v>200.49</v>
      </c>
      <c r="I136" s="25"/>
    </row>
    <row r="137" spans="1:9" s="29" customFormat="1" ht="22.5" x14ac:dyDescent="0.25">
      <c r="A137" s="48"/>
      <c r="B137" s="48"/>
      <c r="C137" s="31" t="s">
        <v>101</v>
      </c>
      <c r="D137" s="17" t="s">
        <v>266</v>
      </c>
      <c r="E137" s="18">
        <v>4450</v>
      </c>
      <c r="F137" s="18">
        <v>1791.47</v>
      </c>
      <c r="G137" s="18" t="s">
        <v>541</v>
      </c>
      <c r="H137" s="18">
        <v>1791.47</v>
      </c>
      <c r="I137" s="25"/>
    </row>
    <row r="138" spans="1:9" s="29" customFormat="1" ht="22.5" x14ac:dyDescent="0.25">
      <c r="A138" s="48"/>
      <c r="B138" s="48"/>
      <c r="C138" s="31" t="s">
        <v>103</v>
      </c>
      <c r="D138" s="17" t="s">
        <v>267</v>
      </c>
      <c r="E138" s="18">
        <v>4820</v>
      </c>
      <c r="F138" s="18">
        <v>1387.1</v>
      </c>
      <c r="G138" s="18" t="s">
        <v>542</v>
      </c>
      <c r="H138" s="18">
        <v>1387.1</v>
      </c>
      <c r="I138" s="25"/>
    </row>
    <row r="139" spans="1:9" s="29" customFormat="1" ht="45" x14ac:dyDescent="0.25">
      <c r="A139" s="48"/>
      <c r="B139" s="48"/>
      <c r="C139" s="31" t="s">
        <v>187</v>
      </c>
      <c r="D139" s="17" t="s">
        <v>268</v>
      </c>
      <c r="E139" s="18">
        <v>545</v>
      </c>
      <c r="F139" s="18">
        <v>0</v>
      </c>
      <c r="G139" s="18" t="s">
        <v>96</v>
      </c>
      <c r="H139" s="18">
        <v>0</v>
      </c>
      <c r="I139" s="25"/>
    </row>
    <row r="140" spans="1:9" s="29" customFormat="1" ht="33.75" x14ac:dyDescent="0.25">
      <c r="A140" s="48"/>
      <c r="B140" s="48"/>
      <c r="C140" s="31" t="s">
        <v>269</v>
      </c>
      <c r="D140" s="17" t="s">
        <v>270</v>
      </c>
      <c r="E140" s="18">
        <f>E141+E142+E143</f>
        <v>1510.72</v>
      </c>
      <c r="F140" s="18">
        <f>F141+F142+F143</f>
        <v>372.84000000000003</v>
      </c>
      <c r="G140" s="18" t="s">
        <v>543</v>
      </c>
      <c r="H140" s="18">
        <f>H141+H142+H143</f>
        <v>372.84000000000003</v>
      </c>
      <c r="I140" s="25"/>
    </row>
    <row r="141" spans="1:9" s="29" customFormat="1" ht="33.75" x14ac:dyDescent="0.25">
      <c r="A141" s="48"/>
      <c r="B141" s="48"/>
      <c r="C141" s="32" t="s">
        <v>271</v>
      </c>
      <c r="D141" s="17" t="s">
        <v>272</v>
      </c>
      <c r="E141" s="18">
        <v>1255.72</v>
      </c>
      <c r="F141" s="18">
        <v>165.22</v>
      </c>
      <c r="G141" s="18" t="s">
        <v>544</v>
      </c>
      <c r="H141" s="18">
        <v>165.22</v>
      </c>
      <c r="I141" s="25"/>
    </row>
    <row r="142" spans="1:9" s="29" customFormat="1" ht="33.75" x14ac:dyDescent="0.25">
      <c r="A142" s="48"/>
      <c r="B142" s="48"/>
      <c r="C142" s="32" t="s">
        <v>273</v>
      </c>
      <c r="D142" s="17" t="s">
        <v>274</v>
      </c>
      <c r="E142" s="18">
        <v>200</v>
      </c>
      <c r="F142" s="18">
        <v>200</v>
      </c>
      <c r="G142" s="18" t="s">
        <v>87</v>
      </c>
      <c r="H142" s="18">
        <v>200</v>
      </c>
      <c r="I142" s="25"/>
    </row>
    <row r="143" spans="1:9" s="29" customFormat="1" ht="22.5" x14ac:dyDescent="0.25">
      <c r="A143" s="48"/>
      <c r="B143" s="48"/>
      <c r="C143" s="32" t="s">
        <v>275</v>
      </c>
      <c r="D143" s="17" t="s">
        <v>276</v>
      </c>
      <c r="E143" s="18">
        <v>55</v>
      </c>
      <c r="F143" s="18">
        <v>7.62</v>
      </c>
      <c r="G143" s="18" t="s">
        <v>545</v>
      </c>
      <c r="H143" s="18">
        <v>7.62</v>
      </c>
      <c r="I143" s="25"/>
    </row>
    <row r="144" spans="1:9" s="29" customFormat="1" ht="22.5" x14ac:dyDescent="0.25">
      <c r="A144" s="48"/>
      <c r="B144" s="48"/>
      <c r="C144" s="31" t="s">
        <v>277</v>
      </c>
      <c r="D144" s="17" t="s">
        <v>278</v>
      </c>
      <c r="E144" s="18">
        <f>E145+E146</f>
        <v>3945.08</v>
      </c>
      <c r="F144" s="18">
        <f>F145+F146</f>
        <v>1321.13</v>
      </c>
      <c r="G144" s="18" t="s">
        <v>546</v>
      </c>
      <c r="H144" s="18">
        <f>H145+H146</f>
        <v>1321.13</v>
      </c>
      <c r="I144" s="25"/>
    </row>
    <row r="145" spans="1:9" s="29" customFormat="1" ht="22.5" x14ac:dyDescent="0.25">
      <c r="A145" s="48"/>
      <c r="B145" s="48"/>
      <c r="C145" s="32" t="s">
        <v>279</v>
      </c>
      <c r="D145" s="17" t="s">
        <v>280</v>
      </c>
      <c r="E145" s="18">
        <v>1034.3800000000001</v>
      </c>
      <c r="F145" s="18">
        <v>107.12</v>
      </c>
      <c r="G145" s="18" t="s">
        <v>547</v>
      </c>
      <c r="H145" s="18">
        <v>107.12</v>
      </c>
      <c r="I145" s="25"/>
    </row>
    <row r="146" spans="1:9" s="29" customFormat="1" ht="22.5" x14ac:dyDescent="0.25">
      <c r="A146" s="48"/>
      <c r="B146" s="48"/>
      <c r="C146" s="32" t="s">
        <v>281</v>
      </c>
      <c r="D146" s="17" t="s">
        <v>282</v>
      </c>
      <c r="E146" s="18">
        <v>2910.7</v>
      </c>
      <c r="F146" s="18">
        <v>1214.01</v>
      </c>
      <c r="G146" s="18" t="s">
        <v>548</v>
      </c>
      <c r="H146" s="18">
        <v>1214.01</v>
      </c>
      <c r="I146" s="25"/>
    </row>
    <row r="147" spans="1:9" s="29" customFormat="1" ht="33.75" x14ac:dyDescent="0.25">
      <c r="A147" s="48"/>
      <c r="B147" s="48"/>
      <c r="C147" s="31" t="s">
        <v>283</v>
      </c>
      <c r="D147" s="17" t="s">
        <v>284</v>
      </c>
      <c r="E147" s="18">
        <v>1324.3</v>
      </c>
      <c r="F147" s="18">
        <v>538.80999999999995</v>
      </c>
      <c r="G147" s="18" t="s">
        <v>549</v>
      </c>
      <c r="H147" s="18">
        <v>538.80999999999995</v>
      </c>
      <c r="I147" s="25"/>
    </row>
    <row r="148" spans="1:9" s="29" customFormat="1" ht="22.5" x14ac:dyDescent="0.25">
      <c r="A148" s="48"/>
      <c r="B148" s="48"/>
      <c r="C148" s="31" t="s">
        <v>285</v>
      </c>
      <c r="D148" s="17" t="s">
        <v>286</v>
      </c>
      <c r="E148" s="18">
        <v>235</v>
      </c>
      <c r="F148" s="18">
        <v>0</v>
      </c>
      <c r="G148" s="18" t="s">
        <v>246</v>
      </c>
      <c r="H148" s="18">
        <v>0</v>
      </c>
      <c r="I148" s="25"/>
    </row>
    <row r="149" spans="1:9" s="29" customFormat="1" ht="22.5" x14ac:dyDescent="0.25">
      <c r="A149" s="48"/>
      <c r="B149" s="48"/>
      <c r="C149" s="31" t="s">
        <v>287</v>
      </c>
      <c r="D149" s="17" t="s">
        <v>288</v>
      </c>
      <c r="E149" s="18">
        <v>2079.63</v>
      </c>
      <c r="F149" s="18">
        <v>0</v>
      </c>
      <c r="G149" s="18" t="s">
        <v>246</v>
      </c>
      <c r="H149" s="18">
        <v>0</v>
      </c>
      <c r="I149" s="25"/>
    </row>
    <row r="150" spans="1:9" s="29" customFormat="1" ht="22.5" x14ac:dyDescent="0.25">
      <c r="A150" s="48"/>
      <c r="B150" s="48"/>
      <c r="C150" s="31" t="s">
        <v>289</v>
      </c>
      <c r="D150" s="17" t="s">
        <v>290</v>
      </c>
      <c r="E150" s="18">
        <v>92.52</v>
      </c>
      <c r="F150" s="18">
        <v>0</v>
      </c>
      <c r="G150" s="18" t="s">
        <v>246</v>
      </c>
      <c r="H150" s="18">
        <v>0</v>
      </c>
      <c r="I150" s="25"/>
    </row>
    <row r="151" spans="1:9" s="29" customFormat="1" ht="22.5" x14ac:dyDescent="0.25">
      <c r="A151" s="48"/>
      <c r="B151" s="48"/>
      <c r="C151" s="31" t="s">
        <v>291</v>
      </c>
      <c r="D151" s="17" t="s">
        <v>292</v>
      </c>
      <c r="E151" s="18">
        <v>82</v>
      </c>
      <c r="F151" s="18">
        <v>0</v>
      </c>
      <c r="G151" s="18" t="s">
        <v>246</v>
      </c>
      <c r="H151" s="18">
        <v>0</v>
      </c>
      <c r="I151" s="25"/>
    </row>
    <row r="152" spans="1:9" s="29" customFormat="1" ht="22.5" x14ac:dyDescent="0.25">
      <c r="A152" s="48"/>
      <c r="B152" s="48"/>
      <c r="C152" s="31" t="s">
        <v>293</v>
      </c>
      <c r="D152" s="17" t="s">
        <v>294</v>
      </c>
      <c r="E152" s="18">
        <v>3644</v>
      </c>
      <c r="F152" s="18">
        <v>3178.08</v>
      </c>
      <c r="G152" s="18" t="s">
        <v>550</v>
      </c>
      <c r="H152" s="18">
        <v>3178.08</v>
      </c>
      <c r="I152" s="25"/>
    </row>
    <row r="153" spans="1:9" s="29" customFormat="1" ht="33.75" x14ac:dyDescent="0.25">
      <c r="A153" s="48"/>
      <c r="B153" s="48"/>
      <c r="C153" s="31" t="s">
        <v>196</v>
      </c>
      <c r="D153" s="17" t="s">
        <v>295</v>
      </c>
      <c r="E153" s="18">
        <v>5.6</v>
      </c>
      <c r="F153" s="18">
        <v>0</v>
      </c>
      <c r="G153" s="18" t="s">
        <v>246</v>
      </c>
      <c r="H153" s="18">
        <v>0</v>
      </c>
      <c r="I153" s="25"/>
    </row>
    <row r="154" spans="1:9" s="29" customFormat="1" ht="45" x14ac:dyDescent="0.25">
      <c r="A154" s="48"/>
      <c r="B154" s="48"/>
      <c r="C154" s="31" t="s">
        <v>296</v>
      </c>
      <c r="D154" s="17" t="s">
        <v>297</v>
      </c>
      <c r="E154" s="18">
        <v>141.30000000000001</v>
      </c>
      <c r="F154" s="18">
        <v>103.48</v>
      </c>
      <c r="G154" s="18" t="s">
        <v>551</v>
      </c>
      <c r="H154" s="18">
        <v>103.48</v>
      </c>
      <c r="I154" s="25"/>
    </row>
    <row r="155" spans="1:9" s="29" customFormat="1" ht="33.75" x14ac:dyDescent="0.25">
      <c r="A155" s="48"/>
      <c r="B155" s="48"/>
      <c r="C155" s="31" t="s">
        <v>298</v>
      </c>
      <c r="D155" s="17" t="s">
        <v>299</v>
      </c>
      <c r="E155" s="18">
        <v>50</v>
      </c>
      <c r="F155" s="18">
        <v>0</v>
      </c>
      <c r="G155" s="18" t="s">
        <v>246</v>
      </c>
      <c r="H155" s="18">
        <v>0</v>
      </c>
      <c r="I155" s="25"/>
    </row>
    <row r="156" spans="1:9" s="29" customFormat="1" ht="56.25" x14ac:dyDescent="0.25">
      <c r="A156" s="48"/>
      <c r="B156" s="48"/>
      <c r="C156" s="31" t="s">
        <v>207</v>
      </c>
      <c r="D156" s="17" t="s">
        <v>300</v>
      </c>
      <c r="E156" s="18">
        <v>12</v>
      </c>
      <c r="F156" s="18">
        <v>0</v>
      </c>
      <c r="G156" s="18" t="s">
        <v>246</v>
      </c>
      <c r="H156" s="18">
        <v>0</v>
      </c>
      <c r="I156" s="25"/>
    </row>
    <row r="157" spans="1:9" s="29" customFormat="1" ht="33.75" x14ac:dyDescent="0.25">
      <c r="A157" s="48"/>
      <c r="B157" s="48"/>
      <c r="C157" s="31" t="s">
        <v>301</v>
      </c>
      <c r="D157" s="17" t="s">
        <v>302</v>
      </c>
      <c r="E157" s="18">
        <v>56</v>
      </c>
      <c r="F157" s="18">
        <v>0</v>
      </c>
      <c r="G157" s="18" t="s">
        <v>246</v>
      </c>
      <c r="H157" s="18">
        <v>0</v>
      </c>
      <c r="I157" s="25"/>
    </row>
    <row r="158" spans="1:9" s="29" customFormat="1" ht="45" x14ac:dyDescent="0.25">
      <c r="A158" s="48"/>
      <c r="B158" s="48"/>
      <c r="C158" s="31" t="s">
        <v>215</v>
      </c>
      <c r="D158" s="17" t="s">
        <v>303</v>
      </c>
      <c r="E158" s="18">
        <v>24.1</v>
      </c>
      <c r="F158" s="18">
        <v>0</v>
      </c>
      <c r="G158" s="18" t="s">
        <v>246</v>
      </c>
      <c r="H158" s="18">
        <v>0</v>
      </c>
      <c r="I158" s="25"/>
    </row>
    <row r="159" spans="1:9" s="29" customFormat="1" ht="56.25" x14ac:dyDescent="0.25">
      <c r="A159" s="48"/>
      <c r="B159" s="48"/>
      <c r="C159" s="31" t="s">
        <v>304</v>
      </c>
      <c r="D159" s="17" t="s">
        <v>305</v>
      </c>
      <c r="E159" s="18">
        <v>0</v>
      </c>
      <c r="F159" s="18">
        <v>0</v>
      </c>
      <c r="G159" s="18" t="s">
        <v>552</v>
      </c>
      <c r="H159" s="18">
        <v>0</v>
      </c>
      <c r="I159" s="25"/>
    </row>
    <row r="160" spans="1:9" s="29" customFormat="1" ht="45" x14ac:dyDescent="0.25">
      <c r="A160" s="48"/>
      <c r="B160" s="48"/>
      <c r="C160" s="31" t="s">
        <v>306</v>
      </c>
      <c r="D160" s="17" t="s">
        <v>307</v>
      </c>
      <c r="E160" s="18">
        <v>100.1</v>
      </c>
      <c r="F160" s="18">
        <v>0</v>
      </c>
      <c r="G160" s="18" t="s">
        <v>246</v>
      </c>
      <c r="H160" s="18">
        <v>0</v>
      </c>
      <c r="I160" s="25"/>
    </row>
    <row r="161" spans="1:9" s="29" customFormat="1" ht="22.5" x14ac:dyDescent="0.25">
      <c r="A161" s="48"/>
      <c r="B161" s="48"/>
      <c r="C161" s="31" t="s">
        <v>308</v>
      </c>
      <c r="D161" s="17" t="s">
        <v>309</v>
      </c>
      <c r="E161" s="18">
        <v>0</v>
      </c>
      <c r="F161" s="18">
        <v>0</v>
      </c>
      <c r="G161" s="18" t="s">
        <v>552</v>
      </c>
      <c r="H161" s="18">
        <v>0</v>
      </c>
      <c r="I161" s="25"/>
    </row>
    <row r="162" spans="1:9" s="29" customFormat="1" ht="45" x14ac:dyDescent="0.25">
      <c r="A162" s="48"/>
      <c r="B162" s="48"/>
      <c r="C162" s="31" t="s">
        <v>310</v>
      </c>
      <c r="D162" s="17" t="s">
        <v>311</v>
      </c>
      <c r="E162" s="18">
        <v>0</v>
      </c>
      <c r="F162" s="18">
        <v>0</v>
      </c>
      <c r="G162" s="18" t="s">
        <v>552</v>
      </c>
      <c r="H162" s="18">
        <v>0</v>
      </c>
      <c r="I162" s="25"/>
    </row>
    <row r="163" spans="1:9" s="29" customFormat="1" ht="56.25" x14ac:dyDescent="0.25">
      <c r="A163" s="48"/>
      <c r="B163" s="48"/>
      <c r="C163" s="31" t="s">
        <v>312</v>
      </c>
      <c r="D163" s="17" t="s">
        <v>313</v>
      </c>
      <c r="E163" s="18">
        <v>235.5</v>
      </c>
      <c r="F163" s="18">
        <v>0</v>
      </c>
      <c r="G163" s="18" t="s">
        <v>246</v>
      </c>
      <c r="H163" s="18">
        <v>0</v>
      </c>
      <c r="I163" s="25"/>
    </row>
    <row r="164" spans="1:9" s="29" customFormat="1" ht="33.75" x14ac:dyDescent="0.25">
      <c r="A164" s="48"/>
      <c r="B164" s="48"/>
      <c r="C164" s="31" t="s">
        <v>314</v>
      </c>
      <c r="D164" s="17" t="s">
        <v>315</v>
      </c>
      <c r="E164" s="18">
        <v>0</v>
      </c>
      <c r="F164" s="18">
        <v>0</v>
      </c>
      <c r="G164" s="18" t="s">
        <v>552</v>
      </c>
      <c r="H164" s="18">
        <v>0</v>
      </c>
      <c r="I164" s="25"/>
    </row>
    <row r="165" spans="1:9" s="29" customFormat="1" ht="22.5" x14ac:dyDescent="0.25">
      <c r="A165" s="48"/>
      <c r="B165" s="48"/>
      <c r="C165" s="31" t="s">
        <v>316</v>
      </c>
      <c r="D165" s="17" t="s">
        <v>317</v>
      </c>
      <c r="E165" s="18">
        <v>0</v>
      </c>
      <c r="F165" s="18">
        <v>0</v>
      </c>
      <c r="G165" s="18" t="s">
        <v>552</v>
      </c>
      <c r="H165" s="18">
        <v>0</v>
      </c>
      <c r="I165" s="25"/>
    </row>
    <row r="166" spans="1:9" s="29" customFormat="1" ht="22.5" x14ac:dyDescent="0.25">
      <c r="A166" s="48"/>
      <c r="B166" s="48"/>
      <c r="C166" s="31" t="s">
        <v>318</v>
      </c>
      <c r="D166" s="17" t="s">
        <v>319</v>
      </c>
      <c r="E166" s="18">
        <v>0</v>
      </c>
      <c r="F166" s="18">
        <v>0</v>
      </c>
      <c r="G166" s="18" t="s">
        <v>552</v>
      </c>
      <c r="H166" s="18">
        <v>0</v>
      </c>
      <c r="I166" s="25"/>
    </row>
    <row r="167" spans="1:9" s="29" customFormat="1" ht="22.5" x14ac:dyDescent="0.25">
      <c r="A167" s="48"/>
      <c r="B167" s="48"/>
      <c r="C167" s="31" t="s">
        <v>320</v>
      </c>
      <c r="D167" s="17" t="s">
        <v>321</v>
      </c>
      <c r="E167" s="18">
        <v>0</v>
      </c>
      <c r="F167" s="18">
        <v>0</v>
      </c>
      <c r="G167" s="18" t="s">
        <v>552</v>
      </c>
      <c r="H167" s="18">
        <v>0</v>
      </c>
      <c r="I167" s="25"/>
    </row>
    <row r="168" spans="1:9" s="29" customFormat="1" ht="45" x14ac:dyDescent="0.25">
      <c r="A168" s="48"/>
      <c r="B168" s="48"/>
      <c r="C168" s="30" t="s">
        <v>24</v>
      </c>
      <c r="D168" s="27" t="s">
        <v>322</v>
      </c>
      <c r="E168" s="28">
        <f>E169+E174+E179+E184+E189+E194</f>
        <v>56295</v>
      </c>
      <c r="F168" s="28">
        <f>F169+F174+F179+F184+F189+F194</f>
        <v>9352.380000000001</v>
      </c>
      <c r="G168" s="28" t="s">
        <v>553</v>
      </c>
      <c r="H168" s="28">
        <f>H169+H174+H179+H184+H189+H194</f>
        <v>9352.380000000001</v>
      </c>
      <c r="I168" s="25"/>
    </row>
    <row r="169" spans="1:9" s="29" customFormat="1" ht="33.75" x14ac:dyDescent="0.25">
      <c r="A169" s="48"/>
      <c r="B169" s="48"/>
      <c r="C169" s="31" t="s">
        <v>85</v>
      </c>
      <c r="D169" s="17" t="s">
        <v>323</v>
      </c>
      <c r="E169" s="18">
        <f>E170+E171+E172+E173</f>
        <v>93</v>
      </c>
      <c r="F169" s="18">
        <f>F170+F171+F172+F173</f>
        <v>93</v>
      </c>
      <c r="G169" s="18" t="s">
        <v>87</v>
      </c>
      <c r="H169" s="18">
        <f>H170+H171+H172+H173</f>
        <v>93</v>
      </c>
      <c r="I169" s="25"/>
    </row>
    <row r="170" spans="1:9" s="29" customFormat="1" ht="45" x14ac:dyDescent="0.25">
      <c r="A170" s="48"/>
      <c r="B170" s="48"/>
      <c r="C170" s="32" t="s">
        <v>231</v>
      </c>
      <c r="D170" s="17" t="s">
        <v>324</v>
      </c>
      <c r="E170" s="18">
        <v>0</v>
      </c>
      <c r="F170" s="18">
        <v>0</v>
      </c>
      <c r="G170" s="18" t="s">
        <v>54</v>
      </c>
      <c r="H170" s="18">
        <v>0</v>
      </c>
      <c r="I170" s="25"/>
    </row>
    <row r="171" spans="1:9" s="29" customFormat="1" ht="45" x14ac:dyDescent="0.25">
      <c r="A171" s="48"/>
      <c r="B171" s="48"/>
      <c r="C171" s="32" t="s">
        <v>234</v>
      </c>
      <c r="D171" s="17" t="s">
        <v>325</v>
      </c>
      <c r="E171" s="18">
        <v>0</v>
      </c>
      <c r="F171" s="18">
        <v>0</v>
      </c>
      <c r="G171" s="18" t="s">
        <v>54</v>
      </c>
      <c r="H171" s="18">
        <v>0</v>
      </c>
      <c r="I171" s="25"/>
    </row>
    <row r="172" spans="1:9" s="29" customFormat="1" ht="45" x14ac:dyDescent="0.25">
      <c r="A172" s="48"/>
      <c r="B172" s="48"/>
      <c r="C172" s="32" t="s">
        <v>237</v>
      </c>
      <c r="D172" s="17" t="s">
        <v>326</v>
      </c>
      <c r="E172" s="18">
        <v>0</v>
      </c>
      <c r="F172" s="18">
        <v>0</v>
      </c>
      <c r="G172" s="18" t="s">
        <v>54</v>
      </c>
      <c r="H172" s="18">
        <v>0</v>
      </c>
      <c r="I172" s="25"/>
    </row>
    <row r="173" spans="1:9" s="29" customFormat="1" ht="33.75" x14ac:dyDescent="0.25">
      <c r="A173" s="48"/>
      <c r="B173" s="48"/>
      <c r="C173" s="32" t="s">
        <v>327</v>
      </c>
      <c r="D173" s="17" t="s">
        <v>328</v>
      </c>
      <c r="E173" s="18">
        <v>93</v>
      </c>
      <c r="F173" s="18">
        <v>93</v>
      </c>
      <c r="G173" s="18" t="s">
        <v>87</v>
      </c>
      <c r="H173" s="18">
        <v>93</v>
      </c>
      <c r="I173" s="25"/>
    </row>
    <row r="174" spans="1:9" s="29" customFormat="1" ht="33.75" x14ac:dyDescent="0.25">
      <c r="A174" s="48"/>
      <c r="B174" s="48"/>
      <c r="C174" s="31" t="s">
        <v>88</v>
      </c>
      <c r="D174" s="17" t="s">
        <v>329</v>
      </c>
      <c r="E174" s="18">
        <f>E175+E176+E177+E178</f>
        <v>72</v>
      </c>
      <c r="F174" s="18">
        <f>F175+F176+F177+F178</f>
        <v>15</v>
      </c>
      <c r="G174" s="18" t="s">
        <v>554</v>
      </c>
      <c r="H174" s="18">
        <f>H175+H176+H177+H178</f>
        <v>15</v>
      </c>
      <c r="I174" s="25"/>
    </row>
    <row r="175" spans="1:9" s="29" customFormat="1" ht="45" x14ac:dyDescent="0.25">
      <c r="A175" s="48"/>
      <c r="B175" s="48"/>
      <c r="C175" s="32" t="s">
        <v>331</v>
      </c>
      <c r="D175" s="17" t="s">
        <v>332</v>
      </c>
      <c r="E175" s="18">
        <v>0</v>
      </c>
      <c r="F175" s="18">
        <v>0</v>
      </c>
      <c r="G175" s="18" t="s">
        <v>54</v>
      </c>
      <c r="H175" s="18">
        <v>0</v>
      </c>
      <c r="I175" s="25"/>
    </row>
    <row r="176" spans="1:9" s="29" customFormat="1" ht="45" x14ac:dyDescent="0.25">
      <c r="A176" s="48"/>
      <c r="B176" s="48"/>
      <c r="C176" s="32" t="s">
        <v>333</v>
      </c>
      <c r="D176" s="17" t="s">
        <v>334</v>
      </c>
      <c r="E176" s="18">
        <v>0</v>
      </c>
      <c r="F176" s="18">
        <v>0</v>
      </c>
      <c r="G176" s="18" t="s">
        <v>54</v>
      </c>
      <c r="H176" s="18">
        <v>0</v>
      </c>
      <c r="I176" s="25"/>
    </row>
    <row r="177" spans="1:9" s="29" customFormat="1" ht="90" x14ac:dyDescent="0.25">
      <c r="A177" s="48"/>
      <c r="B177" s="48"/>
      <c r="C177" s="32" t="s">
        <v>335</v>
      </c>
      <c r="D177" s="17" t="s">
        <v>336</v>
      </c>
      <c r="E177" s="18">
        <v>0</v>
      </c>
      <c r="F177" s="18">
        <v>0</v>
      </c>
      <c r="G177" s="18" t="s">
        <v>54</v>
      </c>
      <c r="H177" s="18">
        <v>0</v>
      </c>
      <c r="I177" s="25"/>
    </row>
    <row r="178" spans="1:9" s="29" customFormat="1" ht="22.5" x14ac:dyDescent="0.25">
      <c r="A178" s="48"/>
      <c r="B178" s="48"/>
      <c r="C178" s="32" t="s">
        <v>337</v>
      </c>
      <c r="D178" s="17" t="s">
        <v>338</v>
      </c>
      <c r="E178" s="18">
        <v>72</v>
      </c>
      <c r="F178" s="18">
        <v>15</v>
      </c>
      <c r="G178" s="18" t="s">
        <v>554</v>
      </c>
      <c r="H178" s="18">
        <v>15</v>
      </c>
      <c r="I178" s="25"/>
    </row>
    <row r="179" spans="1:9" s="29" customFormat="1" ht="22.5" x14ac:dyDescent="0.25">
      <c r="A179" s="48"/>
      <c r="B179" s="48"/>
      <c r="C179" s="31" t="s">
        <v>91</v>
      </c>
      <c r="D179" s="17" t="s">
        <v>339</v>
      </c>
      <c r="E179" s="18">
        <f>E180+E181+E182+E183</f>
        <v>647</v>
      </c>
      <c r="F179" s="18">
        <f>F180+F181+F182+F183</f>
        <v>309.60000000000002</v>
      </c>
      <c r="G179" s="18" t="s">
        <v>555</v>
      </c>
      <c r="H179" s="18">
        <f>H180+H181+H182+H183</f>
        <v>309.60000000000002</v>
      </c>
      <c r="I179" s="25"/>
    </row>
    <row r="180" spans="1:9" s="29" customFormat="1" ht="45" x14ac:dyDescent="0.25">
      <c r="A180" s="48"/>
      <c r="B180" s="48"/>
      <c r="C180" s="32" t="s">
        <v>177</v>
      </c>
      <c r="D180" s="17" t="s">
        <v>340</v>
      </c>
      <c r="E180" s="18">
        <v>300</v>
      </c>
      <c r="F180" s="18">
        <v>0</v>
      </c>
      <c r="G180" s="18" t="s">
        <v>246</v>
      </c>
      <c r="H180" s="18">
        <v>0</v>
      </c>
      <c r="I180" s="25"/>
    </row>
    <row r="181" spans="1:9" s="29" customFormat="1" ht="56.25" x14ac:dyDescent="0.25">
      <c r="A181" s="48"/>
      <c r="B181" s="48"/>
      <c r="C181" s="32" t="s">
        <v>179</v>
      </c>
      <c r="D181" s="17" t="s">
        <v>341</v>
      </c>
      <c r="E181" s="18">
        <v>300</v>
      </c>
      <c r="F181" s="18">
        <v>300</v>
      </c>
      <c r="G181" s="18" t="s">
        <v>87</v>
      </c>
      <c r="H181" s="18">
        <v>300</v>
      </c>
      <c r="I181" s="25"/>
    </row>
    <row r="182" spans="1:9" s="29" customFormat="1" ht="33.75" x14ac:dyDescent="0.25">
      <c r="A182" s="48"/>
      <c r="B182" s="48"/>
      <c r="C182" s="32" t="s">
        <v>342</v>
      </c>
      <c r="D182" s="17" t="s">
        <v>343</v>
      </c>
      <c r="E182" s="18">
        <v>22</v>
      </c>
      <c r="F182" s="18">
        <v>0</v>
      </c>
      <c r="G182" s="18" t="s">
        <v>93</v>
      </c>
      <c r="H182" s="18">
        <v>0</v>
      </c>
      <c r="I182" s="25"/>
    </row>
    <row r="183" spans="1:9" s="29" customFormat="1" ht="45" x14ac:dyDescent="0.25">
      <c r="A183" s="48"/>
      <c r="B183" s="48"/>
      <c r="C183" s="32" t="s">
        <v>344</v>
      </c>
      <c r="D183" s="17" t="s">
        <v>345</v>
      </c>
      <c r="E183" s="18">
        <v>25</v>
      </c>
      <c r="F183" s="18">
        <v>9.6</v>
      </c>
      <c r="G183" s="18" t="s">
        <v>253</v>
      </c>
      <c r="H183" s="18">
        <v>9.6</v>
      </c>
      <c r="I183" s="25"/>
    </row>
    <row r="184" spans="1:9" s="29" customFormat="1" ht="22.5" x14ac:dyDescent="0.25">
      <c r="A184" s="48"/>
      <c r="B184" s="48"/>
      <c r="C184" s="31" t="s">
        <v>94</v>
      </c>
      <c r="D184" s="17" t="s">
        <v>346</v>
      </c>
      <c r="E184" s="18">
        <f>E185+E186+E187+E188</f>
        <v>32811.800000000003</v>
      </c>
      <c r="F184" s="18">
        <f>F185+F186+F187+F188</f>
        <v>0</v>
      </c>
      <c r="G184" s="18" t="s">
        <v>246</v>
      </c>
      <c r="H184" s="18">
        <f>H185+H186+H187+H188</f>
        <v>0</v>
      </c>
      <c r="I184" s="25"/>
    </row>
    <row r="185" spans="1:9" s="29" customFormat="1" ht="45" x14ac:dyDescent="0.25">
      <c r="A185" s="48"/>
      <c r="B185" s="48"/>
      <c r="C185" s="32" t="s">
        <v>347</v>
      </c>
      <c r="D185" s="17" t="s">
        <v>348</v>
      </c>
      <c r="E185" s="18">
        <v>0</v>
      </c>
      <c r="F185" s="18">
        <v>0</v>
      </c>
      <c r="G185" s="18" t="s">
        <v>54</v>
      </c>
      <c r="H185" s="18">
        <v>0</v>
      </c>
      <c r="I185" s="25"/>
    </row>
    <row r="186" spans="1:9" s="29" customFormat="1" ht="45" x14ac:dyDescent="0.25">
      <c r="A186" s="48"/>
      <c r="B186" s="48"/>
      <c r="C186" s="32" t="s">
        <v>349</v>
      </c>
      <c r="D186" s="17" t="s">
        <v>350</v>
      </c>
      <c r="E186" s="18">
        <v>0</v>
      </c>
      <c r="F186" s="18">
        <v>0</v>
      </c>
      <c r="G186" s="18" t="s">
        <v>54</v>
      </c>
      <c r="H186" s="18">
        <v>0</v>
      </c>
      <c r="I186" s="25"/>
    </row>
    <row r="187" spans="1:9" s="29" customFormat="1" ht="45" x14ac:dyDescent="0.25">
      <c r="A187" s="48"/>
      <c r="B187" s="48"/>
      <c r="C187" s="32" t="s">
        <v>351</v>
      </c>
      <c r="D187" s="17" t="s">
        <v>352</v>
      </c>
      <c r="E187" s="18">
        <v>32811.800000000003</v>
      </c>
      <c r="F187" s="18">
        <v>0</v>
      </c>
      <c r="G187" s="18" t="s">
        <v>246</v>
      </c>
      <c r="H187" s="18">
        <v>0</v>
      </c>
      <c r="I187" s="25"/>
    </row>
    <row r="188" spans="1:9" s="29" customFormat="1" ht="45" x14ac:dyDescent="0.25">
      <c r="A188" s="48"/>
      <c r="B188" s="48"/>
      <c r="C188" s="32" t="s">
        <v>353</v>
      </c>
      <c r="D188" s="17" t="s">
        <v>354</v>
      </c>
      <c r="E188" s="18">
        <v>0</v>
      </c>
      <c r="F188" s="18">
        <v>0</v>
      </c>
      <c r="G188" s="18" t="s">
        <v>54</v>
      </c>
      <c r="H188" s="18">
        <v>0</v>
      </c>
      <c r="I188" s="25"/>
    </row>
    <row r="189" spans="1:9" s="29" customFormat="1" ht="22.5" x14ac:dyDescent="0.25">
      <c r="A189" s="48"/>
      <c r="B189" s="48"/>
      <c r="C189" s="31" t="s">
        <v>187</v>
      </c>
      <c r="D189" s="17" t="s">
        <v>355</v>
      </c>
      <c r="E189" s="18">
        <f>E190+E191+E192+E193</f>
        <v>30</v>
      </c>
      <c r="F189" s="18">
        <f>F190+F191+F192+F193</f>
        <v>0</v>
      </c>
      <c r="G189" s="18" t="s">
        <v>246</v>
      </c>
      <c r="H189" s="18">
        <f>H190+H191+H192+H193</f>
        <v>0</v>
      </c>
      <c r="I189" s="25"/>
    </row>
    <row r="190" spans="1:9" s="29" customFormat="1" ht="45" x14ac:dyDescent="0.25">
      <c r="A190" s="48"/>
      <c r="B190" s="48"/>
      <c r="C190" s="32" t="s">
        <v>190</v>
      </c>
      <c r="D190" s="17" t="s">
        <v>356</v>
      </c>
      <c r="E190" s="18">
        <v>0</v>
      </c>
      <c r="F190" s="18">
        <v>0</v>
      </c>
      <c r="G190" s="18" t="s">
        <v>54</v>
      </c>
      <c r="H190" s="18">
        <v>0</v>
      </c>
      <c r="I190" s="25"/>
    </row>
    <row r="191" spans="1:9" s="29" customFormat="1" ht="22.5" x14ac:dyDescent="0.25">
      <c r="A191" s="48"/>
      <c r="B191" s="48"/>
      <c r="C191" s="32" t="s">
        <v>193</v>
      </c>
      <c r="D191" s="17" t="s">
        <v>357</v>
      </c>
      <c r="E191" s="18">
        <v>30</v>
      </c>
      <c r="F191" s="18">
        <v>0</v>
      </c>
      <c r="G191" s="18" t="s">
        <v>246</v>
      </c>
      <c r="H191" s="18">
        <v>0</v>
      </c>
      <c r="I191" s="25"/>
    </row>
    <row r="192" spans="1:9" s="29" customFormat="1" ht="45" x14ac:dyDescent="0.25">
      <c r="A192" s="48"/>
      <c r="B192" s="48"/>
      <c r="C192" s="32" t="s">
        <v>358</v>
      </c>
      <c r="D192" s="17" t="s">
        <v>359</v>
      </c>
      <c r="E192" s="18">
        <v>0</v>
      </c>
      <c r="F192" s="18">
        <v>0</v>
      </c>
      <c r="G192" s="18" t="s">
        <v>54</v>
      </c>
      <c r="H192" s="18">
        <v>0</v>
      </c>
      <c r="I192" s="25"/>
    </row>
    <row r="193" spans="1:9" s="29" customFormat="1" ht="45" x14ac:dyDescent="0.25">
      <c r="A193" s="48"/>
      <c r="B193" s="48"/>
      <c r="C193" s="32" t="s">
        <v>360</v>
      </c>
      <c r="D193" s="17" t="s">
        <v>361</v>
      </c>
      <c r="E193" s="18">
        <v>0</v>
      </c>
      <c r="F193" s="18">
        <v>0</v>
      </c>
      <c r="G193" s="18" t="s">
        <v>54</v>
      </c>
      <c r="H193" s="18">
        <v>0</v>
      </c>
      <c r="I193" s="25"/>
    </row>
    <row r="194" spans="1:9" s="29" customFormat="1" ht="45" x14ac:dyDescent="0.25">
      <c r="A194" s="48"/>
      <c r="B194" s="48"/>
      <c r="C194" s="31" t="s">
        <v>196</v>
      </c>
      <c r="D194" s="17" t="s">
        <v>362</v>
      </c>
      <c r="E194" s="18">
        <f>E195+E196+E197+E198+E199+E200</f>
        <v>22641.200000000001</v>
      </c>
      <c r="F194" s="18">
        <f>F195+F196+F197+F198+F199+F200</f>
        <v>8934.7800000000007</v>
      </c>
      <c r="G194" s="18" t="s">
        <v>556</v>
      </c>
      <c r="H194" s="18">
        <f>H195+H196+H197+H198+H199+H200</f>
        <v>8934.7800000000007</v>
      </c>
      <c r="I194" s="25"/>
    </row>
    <row r="195" spans="1:9" s="29" customFormat="1" ht="22.5" x14ac:dyDescent="0.25">
      <c r="A195" s="48"/>
      <c r="B195" s="48"/>
      <c r="C195" s="32" t="s">
        <v>199</v>
      </c>
      <c r="D195" s="17" t="s">
        <v>363</v>
      </c>
      <c r="E195" s="18">
        <v>18385.3</v>
      </c>
      <c r="F195" s="18">
        <v>8377.48</v>
      </c>
      <c r="G195" s="18" t="s">
        <v>557</v>
      </c>
      <c r="H195" s="18">
        <v>8377.48</v>
      </c>
      <c r="I195" s="25"/>
    </row>
    <row r="196" spans="1:9" s="29" customFormat="1" ht="45" x14ac:dyDescent="0.25">
      <c r="A196" s="48"/>
      <c r="B196" s="48"/>
      <c r="C196" s="32" t="s">
        <v>201</v>
      </c>
      <c r="D196" s="17" t="s">
        <v>364</v>
      </c>
      <c r="E196" s="18">
        <v>0</v>
      </c>
      <c r="F196" s="18">
        <v>0</v>
      </c>
      <c r="G196" s="18" t="s">
        <v>54</v>
      </c>
      <c r="H196" s="18">
        <v>0</v>
      </c>
      <c r="I196" s="25"/>
    </row>
    <row r="197" spans="1:9" s="29" customFormat="1" x14ac:dyDescent="0.25">
      <c r="A197" s="48"/>
      <c r="B197" s="48"/>
      <c r="C197" s="32" t="s">
        <v>204</v>
      </c>
      <c r="D197" s="17" t="s">
        <v>365</v>
      </c>
      <c r="E197" s="18">
        <v>2.7</v>
      </c>
      <c r="F197" s="18">
        <v>0</v>
      </c>
      <c r="G197" s="18" t="s">
        <v>246</v>
      </c>
      <c r="H197" s="18">
        <v>0</v>
      </c>
      <c r="I197" s="25"/>
    </row>
    <row r="198" spans="1:9" s="29" customFormat="1" ht="146.25" x14ac:dyDescent="0.25">
      <c r="A198" s="48"/>
      <c r="B198" s="48"/>
      <c r="C198" s="32" t="s">
        <v>366</v>
      </c>
      <c r="D198" s="17" t="s">
        <v>367</v>
      </c>
      <c r="E198" s="18">
        <v>3852.45</v>
      </c>
      <c r="F198" s="18">
        <v>345</v>
      </c>
      <c r="G198" s="18" t="s">
        <v>558</v>
      </c>
      <c r="H198" s="18">
        <v>345</v>
      </c>
      <c r="I198" s="25"/>
    </row>
    <row r="199" spans="1:9" s="29" customFormat="1" ht="67.5" x14ac:dyDescent="0.25">
      <c r="A199" s="48"/>
      <c r="B199" s="48"/>
      <c r="C199" s="32" t="s">
        <v>368</v>
      </c>
      <c r="D199" s="17" t="s">
        <v>369</v>
      </c>
      <c r="E199" s="18">
        <v>75.2</v>
      </c>
      <c r="F199" s="18">
        <v>57.2</v>
      </c>
      <c r="G199" s="18" t="s">
        <v>559</v>
      </c>
      <c r="H199" s="18">
        <v>57.2</v>
      </c>
      <c r="I199" s="25"/>
    </row>
    <row r="200" spans="1:9" s="29" customFormat="1" ht="22.5" x14ac:dyDescent="0.25">
      <c r="A200" s="48"/>
      <c r="B200" s="48"/>
      <c r="C200" s="32" t="s">
        <v>370</v>
      </c>
      <c r="D200" s="17" t="s">
        <v>371</v>
      </c>
      <c r="E200" s="18">
        <v>325.55</v>
      </c>
      <c r="F200" s="18">
        <v>155.1</v>
      </c>
      <c r="G200" s="18" t="s">
        <v>560</v>
      </c>
      <c r="H200" s="18">
        <v>155.1</v>
      </c>
      <c r="I200" s="25"/>
    </row>
    <row r="201" spans="1:9" s="29" customFormat="1" ht="33.75" x14ac:dyDescent="0.25">
      <c r="A201" s="48"/>
      <c r="B201" s="48"/>
      <c r="C201" s="30" t="s">
        <v>49</v>
      </c>
      <c r="D201" s="27" t="s">
        <v>372</v>
      </c>
      <c r="E201" s="28">
        <f>E202+E205+E209</f>
        <v>3135.96</v>
      </c>
      <c r="F201" s="28">
        <f>F202+F205+F209</f>
        <v>902.53</v>
      </c>
      <c r="G201" s="28" t="s">
        <v>542</v>
      </c>
      <c r="H201" s="28">
        <f>H202+H205+H209</f>
        <v>902.53</v>
      </c>
      <c r="I201" s="25"/>
    </row>
    <row r="202" spans="1:9" s="29" customFormat="1" ht="45" x14ac:dyDescent="0.25">
      <c r="A202" s="48"/>
      <c r="B202" s="48"/>
      <c r="C202" s="31" t="s">
        <v>85</v>
      </c>
      <c r="D202" s="17" t="s">
        <v>373</v>
      </c>
      <c r="E202" s="18">
        <f>E203+E204</f>
        <v>0</v>
      </c>
      <c r="F202" s="18">
        <f>F203+F204</f>
        <v>0</v>
      </c>
      <c r="G202" s="18" t="s">
        <v>54</v>
      </c>
      <c r="H202" s="18">
        <f>H203+H204</f>
        <v>0</v>
      </c>
      <c r="I202" s="25"/>
    </row>
    <row r="203" spans="1:9" s="29" customFormat="1" ht="45" x14ac:dyDescent="0.25">
      <c r="A203" s="48"/>
      <c r="B203" s="48"/>
      <c r="C203" s="32" t="s">
        <v>231</v>
      </c>
      <c r="D203" s="17" t="s">
        <v>374</v>
      </c>
      <c r="E203" s="18">
        <v>0</v>
      </c>
      <c r="F203" s="18">
        <v>0</v>
      </c>
      <c r="G203" s="18" t="s">
        <v>54</v>
      </c>
      <c r="H203" s="18">
        <v>0</v>
      </c>
      <c r="I203" s="25"/>
    </row>
    <row r="204" spans="1:9" s="29" customFormat="1" ht="45" x14ac:dyDescent="0.25">
      <c r="A204" s="48"/>
      <c r="B204" s="48"/>
      <c r="C204" s="32" t="s">
        <v>234</v>
      </c>
      <c r="D204" s="17" t="s">
        <v>375</v>
      </c>
      <c r="E204" s="18">
        <v>0</v>
      </c>
      <c r="F204" s="18">
        <v>0</v>
      </c>
      <c r="G204" s="18" t="s">
        <v>54</v>
      </c>
      <c r="H204" s="18">
        <v>0</v>
      </c>
      <c r="I204" s="25"/>
    </row>
    <row r="205" spans="1:9" s="29" customFormat="1" ht="22.5" x14ac:dyDescent="0.25">
      <c r="A205" s="48"/>
      <c r="B205" s="48"/>
      <c r="C205" s="31" t="s">
        <v>88</v>
      </c>
      <c r="D205" s="17" t="s">
        <v>376</v>
      </c>
      <c r="E205" s="18">
        <f>E206+E207+E208</f>
        <v>1197</v>
      </c>
      <c r="F205" s="18">
        <f>F206+F207+F208</f>
        <v>902.53</v>
      </c>
      <c r="G205" s="18" t="s">
        <v>561</v>
      </c>
      <c r="H205" s="18">
        <f>H206+H207+H208</f>
        <v>902.53</v>
      </c>
      <c r="I205" s="25"/>
    </row>
    <row r="206" spans="1:9" s="29" customFormat="1" ht="22.5" x14ac:dyDescent="0.25">
      <c r="A206" s="48"/>
      <c r="B206" s="48"/>
      <c r="C206" s="32" t="s">
        <v>331</v>
      </c>
      <c r="D206" s="17" t="s">
        <v>377</v>
      </c>
      <c r="E206" s="18">
        <v>228</v>
      </c>
      <c r="F206" s="18">
        <v>112.86</v>
      </c>
      <c r="G206" s="18" t="s">
        <v>562</v>
      </c>
      <c r="H206" s="18">
        <v>112.86</v>
      </c>
      <c r="I206" s="25"/>
    </row>
    <row r="207" spans="1:9" s="29" customFormat="1" ht="45" x14ac:dyDescent="0.25">
      <c r="A207" s="48"/>
      <c r="B207" s="48"/>
      <c r="C207" s="32" t="s">
        <v>333</v>
      </c>
      <c r="D207" s="17" t="s">
        <v>378</v>
      </c>
      <c r="E207" s="18">
        <v>689</v>
      </c>
      <c r="F207" s="18">
        <v>678.66</v>
      </c>
      <c r="G207" s="18" t="s">
        <v>563</v>
      </c>
      <c r="H207" s="18">
        <v>678.66</v>
      </c>
      <c r="I207" s="25"/>
    </row>
    <row r="208" spans="1:9" s="29" customFormat="1" ht="45" x14ac:dyDescent="0.25">
      <c r="A208" s="48"/>
      <c r="B208" s="48"/>
      <c r="C208" s="32" t="s">
        <v>335</v>
      </c>
      <c r="D208" s="17" t="s">
        <v>379</v>
      </c>
      <c r="E208" s="18">
        <v>280</v>
      </c>
      <c r="F208" s="18">
        <v>111.01</v>
      </c>
      <c r="G208" s="18" t="s">
        <v>564</v>
      </c>
      <c r="H208" s="18">
        <v>111.01</v>
      </c>
      <c r="I208" s="25"/>
    </row>
    <row r="209" spans="1:9" s="29" customFormat="1" ht="22.5" x14ac:dyDescent="0.25">
      <c r="A209" s="48"/>
      <c r="B209" s="48"/>
      <c r="C209" s="31" t="s">
        <v>187</v>
      </c>
      <c r="D209" s="17" t="s">
        <v>380</v>
      </c>
      <c r="E209" s="18">
        <f>E210+E211</f>
        <v>1938.96</v>
      </c>
      <c r="F209" s="18">
        <f>F210+F211</f>
        <v>0</v>
      </c>
      <c r="G209" s="18" t="s">
        <v>246</v>
      </c>
      <c r="H209" s="18">
        <f>H210+H211</f>
        <v>0</v>
      </c>
      <c r="I209" s="25"/>
    </row>
    <row r="210" spans="1:9" s="29" customFormat="1" ht="45" x14ac:dyDescent="0.25">
      <c r="A210" s="48"/>
      <c r="B210" s="48"/>
      <c r="C210" s="32" t="s">
        <v>190</v>
      </c>
      <c r="D210" s="17" t="s">
        <v>381</v>
      </c>
      <c r="E210" s="18">
        <v>0</v>
      </c>
      <c r="F210" s="18">
        <v>0</v>
      </c>
      <c r="G210" s="18" t="s">
        <v>54</v>
      </c>
      <c r="H210" s="18">
        <v>0</v>
      </c>
      <c r="I210" s="25"/>
    </row>
    <row r="211" spans="1:9" s="29" customFormat="1" ht="22.5" x14ac:dyDescent="0.25">
      <c r="A211" s="48"/>
      <c r="B211" s="48"/>
      <c r="C211" s="32" t="s">
        <v>193</v>
      </c>
      <c r="D211" s="17" t="s">
        <v>382</v>
      </c>
      <c r="E211" s="18">
        <v>1938.96</v>
      </c>
      <c r="F211" s="18">
        <v>0</v>
      </c>
      <c r="G211" s="18" t="s">
        <v>246</v>
      </c>
      <c r="H211" s="18">
        <v>0</v>
      </c>
      <c r="I211" s="25"/>
    </row>
    <row r="212" spans="1:9" s="29" customFormat="1" ht="22.5" x14ac:dyDescent="0.25">
      <c r="A212" s="48"/>
      <c r="B212" s="48"/>
      <c r="C212" s="30" t="s">
        <v>70</v>
      </c>
      <c r="D212" s="27" t="s">
        <v>383</v>
      </c>
      <c r="E212" s="28">
        <f>E213+E226+E262+E282+E291</f>
        <v>12200.199999999999</v>
      </c>
      <c r="F212" s="28">
        <f>F213+F226+F262+F282+F291</f>
        <v>3029.15</v>
      </c>
      <c r="G212" s="28" t="s">
        <v>565</v>
      </c>
      <c r="H212" s="28">
        <f>H213+H226+H262+H282+H291</f>
        <v>3029.15</v>
      </c>
      <c r="I212" s="25"/>
    </row>
    <row r="213" spans="1:9" s="29" customFormat="1" x14ac:dyDescent="0.25">
      <c r="A213" s="48"/>
      <c r="B213" s="48"/>
      <c r="C213" s="31" t="s">
        <v>85</v>
      </c>
      <c r="D213" s="17" t="s">
        <v>384</v>
      </c>
      <c r="E213" s="18">
        <f>E214+E215+E216+E217+E218+E219+E220+E221+E222+E223+E224+E225</f>
        <v>1376.8</v>
      </c>
      <c r="F213" s="18">
        <f>F214+F215+F216+F217+F218+F219+F220+F221+F222+F223+F224+F225</f>
        <v>301.17</v>
      </c>
      <c r="G213" s="18" t="s">
        <v>566</v>
      </c>
      <c r="H213" s="18">
        <f>H214+H215+H216+H217+H218+H219+H220+H221+H222+H223+H224+H225</f>
        <v>301.17</v>
      </c>
      <c r="I213" s="25"/>
    </row>
    <row r="214" spans="1:9" s="29" customFormat="1" ht="33.75" x14ac:dyDescent="0.25">
      <c r="A214" s="48"/>
      <c r="B214" s="48"/>
      <c r="C214" s="32" t="s">
        <v>231</v>
      </c>
      <c r="D214" s="17" t="s">
        <v>385</v>
      </c>
      <c r="E214" s="18">
        <v>20</v>
      </c>
      <c r="F214" s="18">
        <v>0</v>
      </c>
      <c r="G214" s="18" t="s">
        <v>246</v>
      </c>
      <c r="H214" s="18">
        <v>0</v>
      </c>
      <c r="I214" s="25"/>
    </row>
    <row r="215" spans="1:9" s="29" customFormat="1" ht="56.25" x14ac:dyDescent="0.25">
      <c r="A215" s="48"/>
      <c r="B215" s="48"/>
      <c r="C215" s="32" t="s">
        <v>234</v>
      </c>
      <c r="D215" s="17" t="s">
        <v>386</v>
      </c>
      <c r="E215" s="18">
        <v>0</v>
      </c>
      <c r="F215" s="18">
        <v>0</v>
      </c>
      <c r="G215" s="18" t="s">
        <v>54</v>
      </c>
      <c r="H215" s="18">
        <v>0</v>
      </c>
      <c r="I215" s="25"/>
    </row>
    <row r="216" spans="1:9" s="29" customFormat="1" ht="45" x14ac:dyDescent="0.25">
      <c r="A216" s="48"/>
      <c r="B216" s="48"/>
      <c r="C216" s="32" t="s">
        <v>237</v>
      </c>
      <c r="D216" s="17" t="s">
        <v>387</v>
      </c>
      <c r="E216" s="18">
        <v>0</v>
      </c>
      <c r="F216" s="18">
        <v>0</v>
      </c>
      <c r="G216" s="18" t="s">
        <v>54</v>
      </c>
      <c r="H216" s="18">
        <v>0</v>
      </c>
      <c r="I216" s="25"/>
    </row>
    <row r="217" spans="1:9" s="29" customFormat="1" ht="45" x14ac:dyDescent="0.25">
      <c r="A217" s="48"/>
      <c r="B217" s="48"/>
      <c r="C217" s="32" t="s">
        <v>327</v>
      </c>
      <c r="D217" s="17" t="s">
        <v>388</v>
      </c>
      <c r="E217" s="18">
        <v>0</v>
      </c>
      <c r="F217" s="18">
        <v>0</v>
      </c>
      <c r="G217" s="18" t="s">
        <v>54</v>
      </c>
      <c r="H217" s="18">
        <v>0</v>
      </c>
      <c r="I217" s="25"/>
    </row>
    <row r="218" spans="1:9" s="29" customFormat="1" x14ac:dyDescent="0.25">
      <c r="A218" s="48"/>
      <c r="B218" s="48"/>
      <c r="C218" s="32" t="s">
        <v>389</v>
      </c>
      <c r="D218" s="17" t="s">
        <v>390</v>
      </c>
      <c r="E218" s="18">
        <v>90</v>
      </c>
      <c r="F218" s="18">
        <v>35.39</v>
      </c>
      <c r="G218" s="18" t="s">
        <v>567</v>
      </c>
      <c r="H218" s="18">
        <v>35.39</v>
      </c>
      <c r="I218" s="25"/>
    </row>
    <row r="219" spans="1:9" s="29" customFormat="1" ht="45" x14ac:dyDescent="0.25">
      <c r="A219" s="48"/>
      <c r="B219" s="48"/>
      <c r="C219" s="32" t="s">
        <v>391</v>
      </c>
      <c r="D219" s="17" t="s">
        <v>392</v>
      </c>
      <c r="E219" s="18">
        <v>760.8</v>
      </c>
      <c r="F219" s="18">
        <v>0</v>
      </c>
      <c r="G219" s="18" t="s">
        <v>246</v>
      </c>
      <c r="H219" s="18">
        <v>0</v>
      </c>
      <c r="I219" s="25"/>
    </row>
    <row r="220" spans="1:9" s="29" customFormat="1" ht="45" x14ac:dyDescent="0.25">
      <c r="A220" s="48"/>
      <c r="B220" s="48"/>
      <c r="C220" s="32" t="s">
        <v>393</v>
      </c>
      <c r="D220" s="17" t="s">
        <v>394</v>
      </c>
      <c r="E220" s="18">
        <v>377</v>
      </c>
      <c r="F220" s="18">
        <v>207.29</v>
      </c>
      <c r="G220" s="18" t="s">
        <v>568</v>
      </c>
      <c r="H220" s="18">
        <v>207.29</v>
      </c>
      <c r="I220" s="25"/>
    </row>
    <row r="221" spans="1:9" s="29" customFormat="1" ht="45" x14ac:dyDescent="0.25">
      <c r="A221" s="48"/>
      <c r="B221" s="48"/>
      <c r="C221" s="32" t="s">
        <v>395</v>
      </c>
      <c r="D221" s="17" t="s">
        <v>396</v>
      </c>
      <c r="E221" s="18">
        <v>0</v>
      </c>
      <c r="F221" s="18">
        <v>0</v>
      </c>
      <c r="G221" s="18" t="s">
        <v>54</v>
      </c>
      <c r="H221" s="18">
        <v>0</v>
      </c>
      <c r="I221" s="25"/>
    </row>
    <row r="222" spans="1:9" s="29" customFormat="1" ht="33.75" x14ac:dyDescent="0.25">
      <c r="A222" s="48"/>
      <c r="B222" s="48"/>
      <c r="C222" s="32" t="s">
        <v>397</v>
      </c>
      <c r="D222" s="17" t="s">
        <v>398</v>
      </c>
      <c r="E222" s="18">
        <v>30</v>
      </c>
      <c r="F222" s="18">
        <v>15</v>
      </c>
      <c r="G222" s="18" t="s">
        <v>569</v>
      </c>
      <c r="H222" s="18">
        <v>15</v>
      </c>
      <c r="I222" s="25"/>
    </row>
    <row r="223" spans="1:9" s="29" customFormat="1" ht="45" x14ac:dyDescent="0.25">
      <c r="A223" s="48"/>
      <c r="B223" s="48"/>
      <c r="C223" s="32" t="s">
        <v>399</v>
      </c>
      <c r="D223" s="17" t="s">
        <v>400</v>
      </c>
      <c r="E223" s="18">
        <v>0</v>
      </c>
      <c r="F223" s="18">
        <v>0</v>
      </c>
      <c r="G223" s="18" t="s">
        <v>54</v>
      </c>
      <c r="H223" s="18">
        <v>0</v>
      </c>
      <c r="I223" s="25"/>
    </row>
    <row r="224" spans="1:9" s="29" customFormat="1" ht="45" x14ac:dyDescent="0.25">
      <c r="A224" s="48"/>
      <c r="B224" s="48"/>
      <c r="C224" s="32" t="s">
        <v>401</v>
      </c>
      <c r="D224" s="17" t="s">
        <v>402</v>
      </c>
      <c r="E224" s="18">
        <v>0</v>
      </c>
      <c r="F224" s="18">
        <v>0</v>
      </c>
      <c r="G224" s="18" t="s">
        <v>54</v>
      </c>
      <c r="H224" s="18">
        <v>0</v>
      </c>
      <c r="I224" s="25"/>
    </row>
    <row r="225" spans="1:9" s="29" customFormat="1" x14ac:dyDescent="0.25">
      <c r="A225" s="48"/>
      <c r="B225" s="48"/>
      <c r="C225" s="32" t="s">
        <v>403</v>
      </c>
      <c r="D225" s="17" t="s">
        <v>404</v>
      </c>
      <c r="E225" s="18">
        <v>99</v>
      </c>
      <c r="F225" s="18">
        <v>43.49</v>
      </c>
      <c r="G225" s="18" t="s">
        <v>570</v>
      </c>
      <c r="H225" s="18">
        <v>43.49</v>
      </c>
      <c r="I225" s="25"/>
    </row>
    <row r="226" spans="1:9" s="29" customFormat="1" ht="22.5" x14ac:dyDescent="0.25">
      <c r="A226" s="48"/>
      <c r="B226" s="48"/>
      <c r="C226" s="31" t="s">
        <v>88</v>
      </c>
      <c r="D226" s="17" t="s">
        <v>405</v>
      </c>
      <c r="E226" s="18">
        <f>E227+E228+E229+E230+E231+E232+E233+E234+E235+E236+E237+E238+E239+E240+E241+E242+E243+E244+E245+E246+E247+E248+E249+E250+E251+E252+E253+E254+E255+E256+E257+E258+E259+E260+E261</f>
        <v>2482.3999999999996</v>
      </c>
      <c r="F226" s="18">
        <f>F227+F228+F229+F230+F231+F232+F233+F234+F235+F236+F237+F238+F239+F240+F241+F242+F243+F244+F245+F246+F247+F248+F249+F250+F251+F252+F253+F254+F255+F256+F257+F258+F259+F260+F261</f>
        <v>622</v>
      </c>
      <c r="G226" s="18" t="s">
        <v>571</v>
      </c>
      <c r="H226" s="18">
        <f>H227+H228+H229+H230+H231+H232+H233+H234+H235+H236+H237+H238+H239+H240+H241+H242+H243+H244+H245+H246+H247+H248+H249+H250+H251+H252+H253+H254+H255+H256+H257+H258+H259+H260+H261</f>
        <v>622</v>
      </c>
      <c r="I226" s="25"/>
    </row>
    <row r="227" spans="1:9" s="29" customFormat="1" ht="33.75" x14ac:dyDescent="0.25">
      <c r="A227" s="48"/>
      <c r="B227" s="48"/>
      <c r="C227" s="32" t="s">
        <v>331</v>
      </c>
      <c r="D227" s="17" t="s">
        <v>406</v>
      </c>
      <c r="E227" s="18">
        <v>96.6</v>
      </c>
      <c r="F227" s="18">
        <v>40.25</v>
      </c>
      <c r="G227" s="18" t="s">
        <v>572</v>
      </c>
      <c r="H227" s="18">
        <v>40.25</v>
      </c>
      <c r="I227" s="25"/>
    </row>
    <row r="228" spans="1:9" s="29" customFormat="1" ht="45" x14ac:dyDescent="0.25">
      <c r="A228" s="48"/>
      <c r="B228" s="48"/>
      <c r="C228" s="32" t="s">
        <v>333</v>
      </c>
      <c r="D228" s="17" t="s">
        <v>407</v>
      </c>
      <c r="E228" s="18">
        <v>110.4</v>
      </c>
      <c r="F228" s="18">
        <v>46</v>
      </c>
      <c r="G228" s="18" t="s">
        <v>572</v>
      </c>
      <c r="H228" s="18">
        <v>46</v>
      </c>
      <c r="I228" s="25"/>
    </row>
    <row r="229" spans="1:9" s="29" customFormat="1" ht="45" x14ac:dyDescent="0.25">
      <c r="A229" s="48"/>
      <c r="B229" s="48"/>
      <c r="C229" s="32" t="s">
        <v>335</v>
      </c>
      <c r="D229" s="17" t="s">
        <v>408</v>
      </c>
      <c r="E229" s="18">
        <v>621.29999999999995</v>
      </c>
      <c r="F229" s="18">
        <v>101.3</v>
      </c>
      <c r="G229" s="18" t="s">
        <v>573</v>
      </c>
      <c r="H229" s="18">
        <v>101.3</v>
      </c>
      <c r="I229" s="25"/>
    </row>
    <row r="230" spans="1:9" s="29" customFormat="1" ht="45" x14ac:dyDescent="0.25">
      <c r="A230" s="48"/>
      <c r="B230" s="48"/>
      <c r="C230" s="32" t="s">
        <v>337</v>
      </c>
      <c r="D230" s="17" t="s">
        <v>409</v>
      </c>
      <c r="E230" s="18">
        <v>52.8</v>
      </c>
      <c r="F230" s="18">
        <v>22</v>
      </c>
      <c r="G230" s="18" t="s">
        <v>572</v>
      </c>
      <c r="H230" s="18">
        <v>22</v>
      </c>
      <c r="I230" s="25"/>
    </row>
    <row r="231" spans="1:9" s="29" customFormat="1" ht="45" x14ac:dyDescent="0.25">
      <c r="A231" s="48"/>
      <c r="B231" s="48"/>
      <c r="C231" s="32" t="s">
        <v>410</v>
      </c>
      <c r="D231" s="17" t="s">
        <v>411</v>
      </c>
      <c r="E231" s="18">
        <v>92.4</v>
      </c>
      <c r="F231" s="18">
        <v>33</v>
      </c>
      <c r="G231" s="18" t="s">
        <v>574</v>
      </c>
      <c r="H231" s="18">
        <v>33</v>
      </c>
      <c r="I231" s="25"/>
    </row>
    <row r="232" spans="1:9" s="29" customFormat="1" ht="45" x14ac:dyDescent="0.25">
      <c r="A232" s="48"/>
      <c r="B232" s="48"/>
      <c r="C232" s="32" t="s">
        <v>412</v>
      </c>
      <c r="D232" s="17" t="s">
        <v>413</v>
      </c>
      <c r="E232" s="18">
        <v>0</v>
      </c>
      <c r="F232" s="18">
        <v>0</v>
      </c>
      <c r="G232" s="18" t="s">
        <v>54</v>
      </c>
      <c r="H232" s="18">
        <v>0</v>
      </c>
      <c r="I232" s="25"/>
    </row>
    <row r="233" spans="1:9" s="29" customFormat="1" ht="33.75" x14ac:dyDescent="0.25">
      <c r="A233" s="48"/>
      <c r="B233" s="48"/>
      <c r="C233" s="32" t="s">
        <v>414</v>
      </c>
      <c r="D233" s="17" t="s">
        <v>415</v>
      </c>
      <c r="E233" s="18">
        <v>59.4</v>
      </c>
      <c r="F233" s="18">
        <v>18</v>
      </c>
      <c r="G233" s="18" t="s">
        <v>575</v>
      </c>
      <c r="H233" s="18">
        <v>18</v>
      </c>
      <c r="I233" s="25"/>
    </row>
    <row r="234" spans="1:9" s="29" customFormat="1" ht="45" x14ac:dyDescent="0.25">
      <c r="A234" s="48"/>
      <c r="B234" s="48"/>
      <c r="C234" s="32" t="s">
        <v>416</v>
      </c>
      <c r="D234" s="17" t="s">
        <v>417</v>
      </c>
      <c r="E234" s="18">
        <v>0</v>
      </c>
      <c r="F234" s="18">
        <v>0</v>
      </c>
      <c r="G234" s="18" t="s">
        <v>54</v>
      </c>
      <c r="H234" s="18">
        <v>0</v>
      </c>
      <c r="I234" s="25"/>
    </row>
    <row r="235" spans="1:9" s="29" customFormat="1" ht="45" x14ac:dyDescent="0.25">
      <c r="A235" s="48"/>
      <c r="B235" s="48"/>
      <c r="C235" s="32" t="s">
        <v>418</v>
      </c>
      <c r="D235" s="17" t="s">
        <v>419</v>
      </c>
      <c r="E235" s="18">
        <v>0</v>
      </c>
      <c r="F235" s="18">
        <v>0</v>
      </c>
      <c r="G235" s="18" t="s">
        <v>54</v>
      </c>
      <c r="H235" s="18">
        <v>0</v>
      </c>
      <c r="I235" s="25"/>
    </row>
    <row r="236" spans="1:9" s="29" customFormat="1" ht="33.75" x14ac:dyDescent="0.25">
      <c r="A236" s="48"/>
      <c r="B236" s="48"/>
      <c r="C236" s="32" t="s">
        <v>420</v>
      </c>
      <c r="D236" s="17" t="s">
        <v>421</v>
      </c>
      <c r="E236" s="18">
        <v>81.599999999999994</v>
      </c>
      <c r="F236" s="18">
        <v>20.399999999999999</v>
      </c>
      <c r="G236" s="18" t="s">
        <v>571</v>
      </c>
      <c r="H236" s="18">
        <v>20.399999999999999</v>
      </c>
      <c r="I236" s="25"/>
    </row>
    <row r="237" spans="1:9" s="29" customFormat="1" ht="45" x14ac:dyDescent="0.25">
      <c r="A237" s="48"/>
      <c r="B237" s="48"/>
      <c r="C237" s="32" t="s">
        <v>422</v>
      </c>
      <c r="D237" s="17" t="s">
        <v>423</v>
      </c>
      <c r="E237" s="18">
        <v>0</v>
      </c>
      <c r="F237" s="18">
        <v>0</v>
      </c>
      <c r="G237" s="18" t="s">
        <v>54</v>
      </c>
      <c r="H237" s="18">
        <v>0</v>
      </c>
      <c r="I237" s="25"/>
    </row>
    <row r="238" spans="1:9" s="29" customFormat="1" ht="45" x14ac:dyDescent="0.25">
      <c r="A238" s="48"/>
      <c r="B238" s="48"/>
      <c r="C238" s="32" t="s">
        <v>424</v>
      </c>
      <c r="D238" s="17" t="s">
        <v>425</v>
      </c>
      <c r="E238" s="18">
        <v>0</v>
      </c>
      <c r="F238" s="18">
        <v>0</v>
      </c>
      <c r="G238" s="18" t="s">
        <v>54</v>
      </c>
      <c r="H238" s="18">
        <v>0</v>
      </c>
      <c r="I238" s="25"/>
    </row>
    <row r="239" spans="1:9" s="29" customFormat="1" ht="45" x14ac:dyDescent="0.25">
      <c r="A239" s="48"/>
      <c r="B239" s="48"/>
      <c r="C239" s="32" t="s">
        <v>426</v>
      </c>
      <c r="D239" s="17" t="s">
        <v>427</v>
      </c>
      <c r="E239" s="18">
        <v>0</v>
      </c>
      <c r="F239" s="18">
        <v>0</v>
      </c>
      <c r="G239" s="18" t="s">
        <v>54</v>
      </c>
      <c r="H239" s="18">
        <v>0</v>
      </c>
      <c r="I239" s="25"/>
    </row>
    <row r="240" spans="1:9" s="29" customFormat="1" ht="45" x14ac:dyDescent="0.25">
      <c r="A240" s="48"/>
      <c r="B240" s="48"/>
      <c r="C240" s="32" t="s">
        <v>428</v>
      </c>
      <c r="D240" s="17" t="s">
        <v>429</v>
      </c>
      <c r="E240" s="18">
        <v>0</v>
      </c>
      <c r="F240" s="18">
        <v>0</v>
      </c>
      <c r="G240" s="18" t="s">
        <v>54</v>
      </c>
      <c r="H240" s="18">
        <v>0</v>
      </c>
      <c r="I240" s="25"/>
    </row>
    <row r="241" spans="1:9" s="29" customFormat="1" ht="56.25" x14ac:dyDescent="0.25">
      <c r="A241" s="48"/>
      <c r="B241" s="48"/>
      <c r="C241" s="32" t="s">
        <v>430</v>
      </c>
      <c r="D241" s="17" t="s">
        <v>431</v>
      </c>
      <c r="E241" s="18">
        <v>0</v>
      </c>
      <c r="F241" s="18">
        <v>0</v>
      </c>
      <c r="G241" s="18" t="s">
        <v>54</v>
      </c>
      <c r="H241" s="18">
        <v>0</v>
      </c>
      <c r="I241" s="25"/>
    </row>
    <row r="242" spans="1:9" s="29" customFormat="1" ht="45" x14ac:dyDescent="0.25">
      <c r="A242" s="48"/>
      <c r="B242" s="48"/>
      <c r="C242" s="32" t="s">
        <v>432</v>
      </c>
      <c r="D242" s="17" t="s">
        <v>433</v>
      </c>
      <c r="E242" s="18">
        <v>0</v>
      </c>
      <c r="F242" s="18">
        <v>0</v>
      </c>
      <c r="G242" s="18" t="s">
        <v>54</v>
      </c>
      <c r="H242" s="18">
        <v>0</v>
      </c>
      <c r="I242" s="25"/>
    </row>
    <row r="243" spans="1:9" s="29" customFormat="1" ht="45" x14ac:dyDescent="0.25">
      <c r="A243" s="48"/>
      <c r="B243" s="48"/>
      <c r="C243" s="32" t="s">
        <v>434</v>
      </c>
      <c r="D243" s="17" t="s">
        <v>435</v>
      </c>
      <c r="E243" s="18">
        <v>0</v>
      </c>
      <c r="F243" s="18">
        <v>0</v>
      </c>
      <c r="G243" s="18" t="s">
        <v>54</v>
      </c>
      <c r="H243" s="18">
        <v>0</v>
      </c>
      <c r="I243" s="25"/>
    </row>
    <row r="244" spans="1:9" s="29" customFormat="1" ht="22.5" x14ac:dyDescent="0.25">
      <c r="A244" s="48"/>
      <c r="B244" s="48"/>
      <c r="C244" s="32" t="s">
        <v>436</v>
      </c>
      <c r="D244" s="17" t="s">
        <v>437</v>
      </c>
      <c r="E244" s="18">
        <v>35.9</v>
      </c>
      <c r="F244" s="18">
        <v>17.25</v>
      </c>
      <c r="G244" s="18" t="s">
        <v>576</v>
      </c>
      <c r="H244" s="18">
        <v>17.25</v>
      </c>
      <c r="I244" s="25"/>
    </row>
    <row r="245" spans="1:9" s="29" customFormat="1" ht="33.75" x14ac:dyDescent="0.25">
      <c r="A245" s="48"/>
      <c r="B245" s="48"/>
      <c r="C245" s="32" t="s">
        <v>438</v>
      </c>
      <c r="D245" s="17" t="s">
        <v>439</v>
      </c>
      <c r="E245" s="18">
        <v>13.2</v>
      </c>
      <c r="F245" s="18">
        <v>5.5</v>
      </c>
      <c r="G245" s="18" t="s">
        <v>572</v>
      </c>
      <c r="H245" s="18">
        <v>5.5</v>
      </c>
      <c r="I245" s="25"/>
    </row>
    <row r="246" spans="1:9" s="29" customFormat="1" ht="33.75" x14ac:dyDescent="0.25">
      <c r="A246" s="48"/>
      <c r="B246" s="48"/>
      <c r="C246" s="32" t="s">
        <v>440</v>
      </c>
      <c r="D246" s="17" t="s">
        <v>441</v>
      </c>
      <c r="E246" s="18">
        <v>13.5</v>
      </c>
      <c r="F246" s="18">
        <v>0</v>
      </c>
      <c r="G246" s="18" t="s">
        <v>246</v>
      </c>
      <c r="H246" s="18">
        <v>0</v>
      </c>
      <c r="I246" s="25"/>
    </row>
    <row r="247" spans="1:9" s="29" customFormat="1" ht="33.75" x14ac:dyDescent="0.25">
      <c r="A247" s="48"/>
      <c r="B247" s="48"/>
      <c r="C247" s="32" t="s">
        <v>442</v>
      </c>
      <c r="D247" s="17" t="s">
        <v>443</v>
      </c>
      <c r="E247" s="18">
        <v>8.1</v>
      </c>
      <c r="F247" s="18">
        <v>8.1</v>
      </c>
      <c r="G247" s="18" t="s">
        <v>87</v>
      </c>
      <c r="H247" s="18">
        <v>8.1</v>
      </c>
      <c r="I247" s="25"/>
    </row>
    <row r="248" spans="1:9" s="29" customFormat="1" ht="33.75" x14ac:dyDescent="0.25">
      <c r="A248" s="48"/>
      <c r="B248" s="48"/>
      <c r="C248" s="32" t="s">
        <v>444</v>
      </c>
      <c r="D248" s="17" t="s">
        <v>445</v>
      </c>
      <c r="E248" s="18">
        <v>20.7</v>
      </c>
      <c r="F248" s="18">
        <v>20.7</v>
      </c>
      <c r="G248" s="18" t="s">
        <v>87</v>
      </c>
      <c r="H248" s="18">
        <v>20.7</v>
      </c>
      <c r="I248" s="25"/>
    </row>
    <row r="249" spans="1:9" s="29" customFormat="1" ht="33.75" x14ac:dyDescent="0.25">
      <c r="A249" s="48"/>
      <c r="B249" s="48"/>
      <c r="C249" s="32" t="s">
        <v>446</v>
      </c>
      <c r="D249" s="17" t="s">
        <v>447</v>
      </c>
      <c r="E249" s="18">
        <v>4.5</v>
      </c>
      <c r="F249" s="18">
        <v>4.5</v>
      </c>
      <c r="G249" s="18" t="s">
        <v>87</v>
      </c>
      <c r="H249" s="18">
        <v>4.5</v>
      </c>
      <c r="I249" s="25"/>
    </row>
    <row r="250" spans="1:9" s="29" customFormat="1" ht="45" x14ac:dyDescent="0.25">
      <c r="A250" s="48"/>
      <c r="B250" s="48"/>
      <c r="C250" s="32" t="s">
        <v>448</v>
      </c>
      <c r="D250" s="17" t="s">
        <v>449</v>
      </c>
      <c r="E250" s="18">
        <v>0</v>
      </c>
      <c r="F250" s="18">
        <v>0</v>
      </c>
      <c r="G250" s="18" t="s">
        <v>54</v>
      </c>
      <c r="H250" s="18">
        <v>0</v>
      </c>
      <c r="I250" s="25"/>
    </row>
    <row r="251" spans="1:9" s="29" customFormat="1" ht="45" x14ac:dyDescent="0.25">
      <c r="A251" s="48"/>
      <c r="B251" s="48"/>
      <c r="C251" s="32" t="s">
        <v>450</v>
      </c>
      <c r="D251" s="17" t="s">
        <v>451</v>
      </c>
      <c r="E251" s="18">
        <v>0</v>
      </c>
      <c r="F251" s="18">
        <v>0</v>
      </c>
      <c r="G251" s="18" t="s">
        <v>54</v>
      </c>
      <c r="H251" s="18">
        <v>0</v>
      </c>
      <c r="I251" s="25"/>
    </row>
    <row r="252" spans="1:9" s="29" customFormat="1" ht="45" x14ac:dyDescent="0.25">
      <c r="A252" s="48"/>
      <c r="B252" s="48"/>
      <c r="C252" s="32" t="s">
        <v>452</v>
      </c>
      <c r="D252" s="17" t="s">
        <v>453</v>
      </c>
      <c r="E252" s="18">
        <v>0</v>
      </c>
      <c r="F252" s="18">
        <v>0</v>
      </c>
      <c r="G252" s="18" t="s">
        <v>54</v>
      </c>
      <c r="H252" s="18">
        <v>0</v>
      </c>
      <c r="I252" s="25"/>
    </row>
    <row r="253" spans="1:9" s="29" customFormat="1" ht="45" x14ac:dyDescent="0.25">
      <c r="A253" s="48"/>
      <c r="B253" s="48"/>
      <c r="C253" s="32" t="s">
        <v>454</v>
      </c>
      <c r="D253" s="17" t="s">
        <v>455</v>
      </c>
      <c r="E253" s="18">
        <v>200</v>
      </c>
      <c r="F253" s="18">
        <v>200</v>
      </c>
      <c r="G253" s="18" t="s">
        <v>87</v>
      </c>
      <c r="H253" s="18">
        <v>200</v>
      </c>
      <c r="I253" s="25"/>
    </row>
    <row r="254" spans="1:9" s="29" customFormat="1" ht="33.75" x14ac:dyDescent="0.25">
      <c r="A254" s="48"/>
      <c r="B254" s="48"/>
      <c r="C254" s="32" t="s">
        <v>456</v>
      </c>
      <c r="D254" s="17" t="s">
        <v>457</v>
      </c>
      <c r="E254" s="18">
        <v>85</v>
      </c>
      <c r="F254" s="18">
        <v>0</v>
      </c>
      <c r="G254" s="18" t="s">
        <v>96</v>
      </c>
      <c r="H254" s="18">
        <v>0</v>
      </c>
      <c r="I254" s="25"/>
    </row>
    <row r="255" spans="1:9" s="29" customFormat="1" ht="33.75" x14ac:dyDescent="0.25">
      <c r="A255" s="48"/>
      <c r="B255" s="48"/>
      <c r="C255" s="32" t="s">
        <v>458</v>
      </c>
      <c r="D255" s="17" t="s">
        <v>459</v>
      </c>
      <c r="E255" s="18">
        <v>49</v>
      </c>
      <c r="F255" s="18">
        <v>0</v>
      </c>
      <c r="G255" s="18" t="s">
        <v>96</v>
      </c>
      <c r="H255" s="18">
        <v>0</v>
      </c>
      <c r="I255" s="25"/>
    </row>
    <row r="256" spans="1:9" s="29" customFormat="1" ht="33.75" x14ac:dyDescent="0.25">
      <c r="A256" s="48"/>
      <c r="B256" s="48"/>
      <c r="C256" s="32" t="s">
        <v>460</v>
      </c>
      <c r="D256" s="17" t="s">
        <v>461</v>
      </c>
      <c r="E256" s="18">
        <v>85</v>
      </c>
      <c r="F256" s="18">
        <v>85</v>
      </c>
      <c r="G256" s="18" t="s">
        <v>87</v>
      </c>
      <c r="H256" s="18">
        <v>85</v>
      </c>
      <c r="I256" s="25"/>
    </row>
    <row r="257" spans="1:9" s="29" customFormat="1" ht="33.75" x14ac:dyDescent="0.25">
      <c r="A257" s="48"/>
      <c r="B257" s="48"/>
      <c r="C257" s="32" t="s">
        <v>462</v>
      </c>
      <c r="D257" s="17" t="s">
        <v>463</v>
      </c>
      <c r="E257" s="18">
        <v>49</v>
      </c>
      <c r="F257" s="18">
        <v>0</v>
      </c>
      <c r="G257" s="18" t="s">
        <v>96</v>
      </c>
      <c r="H257" s="18">
        <v>0</v>
      </c>
      <c r="I257" s="25"/>
    </row>
    <row r="258" spans="1:9" s="29" customFormat="1" ht="33.75" x14ac:dyDescent="0.25">
      <c r="A258" s="48"/>
      <c r="B258" s="48"/>
      <c r="C258" s="32" t="s">
        <v>464</v>
      </c>
      <c r="D258" s="17" t="s">
        <v>465</v>
      </c>
      <c r="E258" s="18">
        <v>425</v>
      </c>
      <c r="F258" s="18">
        <v>0</v>
      </c>
      <c r="G258" s="18" t="s">
        <v>96</v>
      </c>
      <c r="H258" s="18">
        <v>0</v>
      </c>
      <c r="I258" s="25"/>
    </row>
    <row r="259" spans="1:9" s="29" customFormat="1" ht="33.75" x14ac:dyDescent="0.25">
      <c r="A259" s="48"/>
      <c r="B259" s="48"/>
      <c r="C259" s="32" t="s">
        <v>466</v>
      </c>
      <c r="D259" s="17" t="s">
        <v>467</v>
      </c>
      <c r="E259" s="18">
        <v>245</v>
      </c>
      <c r="F259" s="18">
        <v>0</v>
      </c>
      <c r="G259" s="18" t="s">
        <v>96</v>
      </c>
      <c r="H259" s="18">
        <v>0</v>
      </c>
      <c r="I259" s="25"/>
    </row>
    <row r="260" spans="1:9" s="29" customFormat="1" ht="33.75" x14ac:dyDescent="0.25">
      <c r="A260" s="48"/>
      <c r="B260" s="48"/>
      <c r="C260" s="32" t="s">
        <v>468</v>
      </c>
      <c r="D260" s="17" t="s">
        <v>469</v>
      </c>
      <c r="E260" s="18">
        <v>85</v>
      </c>
      <c r="F260" s="18">
        <v>0</v>
      </c>
      <c r="G260" s="18" t="s">
        <v>96</v>
      </c>
      <c r="H260" s="18">
        <v>0</v>
      </c>
      <c r="I260" s="25"/>
    </row>
    <row r="261" spans="1:9" s="29" customFormat="1" ht="33.75" x14ac:dyDescent="0.25">
      <c r="A261" s="48"/>
      <c r="B261" s="48"/>
      <c r="C261" s="32" t="s">
        <v>470</v>
      </c>
      <c r="D261" s="17" t="s">
        <v>471</v>
      </c>
      <c r="E261" s="18">
        <v>49</v>
      </c>
      <c r="F261" s="18">
        <v>0</v>
      </c>
      <c r="G261" s="18" t="s">
        <v>96</v>
      </c>
      <c r="H261" s="18">
        <v>0</v>
      </c>
      <c r="I261" s="25"/>
    </row>
    <row r="262" spans="1:9" s="29" customFormat="1" ht="22.5" x14ac:dyDescent="0.25">
      <c r="A262" s="48"/>
      <c r="B262" s="48"/>
      <c r="C262" s="31" t="s">
        <v>91</v>
      </c>
      <c r="D262" s="17" t="s">
        <v>472</v>
      </c>
      <c r="E262" s="18">
        <f>E263+E264+E265+E266+E267+E268+E269+E270+E271+E272+E273+E274+E275+E276+E277+E278+E279+E280+E281</f>
        <v>7921.7999999999993</v>
      </c>
      <c r="F262" s="18">
        <f>F263+F264+F265+F266+F267+F268+F269+F270+F271+F272+F273+F274+F275+F276+F277+F278+F279+F280+F281</f>
        <v>2089.23</v>
      </c>
      <c r="G262" s="18" t="s">
        <v>577</v>
      </c>
      <c r="H262" s="18">
        <f>H263+H264+H265+H266+H267+H268+H269+H270+H271+H272+H273+H274+H275+H276+H277+H278+H279+H280+H281</f>
        <v>2089.23</v>
      </c>
      <c r="I262" s="25"/>
    </row>
    <row r="263" spans="1:9" s="29" customFormat="1" ht="22.5" x14ac:dyDescent="0.25">
      <c r="A263" s="48"/>
      <c r="B263" s="48"/>
      <c r="C263" s="32" t="s">
        <v>177</v>
      </c>
      <c r="D263" s="17" t="s">
        <v>473</v>
      </c>
      <c r="E263" s="18">
        <v>1804.8</v>
      </c>
      <c r="F263" s="18">
        <v>702.98</v>
      </c>
      <c r="G263" s="18" t="s">
        <v>578</v>
      </c>
      <c r="H263" s="18">
        <v>702.98</v>
      </c>
      <c r="I263" s="25"/>
    </row>
    <row r="264" spans="1:9" s="29" customFormat="1" ht="45" x14ac:dyDescent="0.25">
      <c r="A264" s="48"/>
      <c r="B264" s="48"/>
      <c r="C264" s="32" t="s">
        <v>179</v>
      </c>
      <c r="D264" s="17" t="s">
        <v>474</v>
      </c>
      <c r="E264" s="18">
        <v>1885.2</v>
      </c>
      <c r="F264" s="18">
        <v>749.25</v>
      </c>
      <c r="G264" s="18" t="s">
        <v>564</v>
      </c>
      <c r="H264" s="18">
        <v>749.25</v>
      </c>
      <c r="I264" s="25"/>
    </row>
    <row r="265" spans="1:9" s="29" customFormat="1" ht="56.25" x14ac:dyDescent="0.25">
      <c r="A265" s="48"/>
      <c r="B265" s="48"/>
      <c r="C265" s="32" t="s">
        <v>342</v>
      </c>
      <c r="D265" s="17" t="s">
        <v>475</v>
      </c>
      <c r="E265" s="18">
        <v>396</v>
      </c>
      <c r="F265" s="18">
        <v>84</v>
      </c>
      <c r="G265" s="18" t="s">
        <v>579</v>
      </c>
      <c r="H265" s="18">
        <v>84</v>
      </c>
      <c r="I265" s="25"/>
    </row>
    <row r="266" spans="1:9" s="29" customFormat="1" ht="45" x14ac:dyDescent="0.25">
      <c r="A266" s="48"/>
      <c r="B266" s="48"/>
      <c r="C266" s="32" t="s">
        <v>344</v>
      </c>
      <c r="D266" s="17" t="s">
        <v>476</v>
      </c>
      <c r="E266" s="18">
        <v>48</v>
      </c>
      <c r="F266" s="18">
        <v>20</v>
      </c>
      <c r="G266" s="18" t="s">
        <v>572</v>
      </c>
      <c r="H266" s="18">
        <v>20</v>
      </c>
      <c r="I266" s="25"/>
    </row>
    <row r="267" spans="1:9" s="29" customFormat="1" ht="22.5" x14ac:dyDescent="0.25">
      <c r="A267" s="48"/>
      <c r="B267" s="48"/>
      <c r="C267" s="32" t="s">
        <v>477</v>
      </c>
      <c r="D267" s="17" t="s">
        <v>478</v>
      </c>
      <c r="E267" s="18">
        <v>403.5</v>
      </c>
      <c r="F267" s="18">
        <v>88.2</v>
      </c>
      <c r="G267" s="18" t="s">
        <v>566</v>
      </c>
      <c r="H267" s="18">
        <v>88.2</v>
      </c>
      <c r="I267" s="25"/>
    </row>
    <row r="268" spans="1:9" s="29" customFormat="1" ht="22.5" x14ac:dyDescent="0.25">
      <c r="A268" s="48"/>
      <c r="B268" s="48"/>
      <c r="C268" s="32" t="s">
        <v>479</v>
      </c>
      <c r="D268" s="17" t="s">
        <v>480</v>
      </c>
      <c r="E268" s="18">
        <v>294.2</v>
      </c>
      <c r="F268" s="18">
        <v>43.06</v>
      </c>
      <c r="G268" s="18" t="s">
        <v>580</v>
      </c>
      <c r="H268" s="18">
        <v>43.06</v>
      </c>
      <c r="I268" s="25"/>
    </row>
    <row r="269" spans="1:9" s="29" customFormat="1" x14ac:dyDescent="0.25">
      <c r="A269" s="48"/>
      <c r="B269" s="48"/>
      <c r="C269" s="32" t="s">
        <v>481</v>
      </c>
      <c r="D269" s="17" t="s">
        <v>482</v>
      </c>
      <c r="E269" s="18">
        <v>514.20000000000005</v>
      </c>
      <c r="F269" s="18">
        <v>149.33000000000001</v>
      </c>
      <c r="G269" s="18" t="s">
        <v>581</v>
      </c>
      <c r="H269" s="18">
        <v>149.33000000000001</v>
      </c>
      <c r="I269" s="25"/>
    </row>
    <row r="270" spans="1:9" s="29" customFormat="1" ht="33.75" x14ac:dyDescent="0.25">
      <c r="A270" s="48"/>
      <c r="B270" s="48"/>
      <c r="C270" s="32" t="s">
        <v>483</v>
      </c>
      <c r="D270" s="17" t="s">
        <v>484</v>
      </c>
      <c r="E270" s="18">
        <v>1628</v>
      </c>
      <c r="F270" s="18">
        <v>28.43</v>
      </c>
      <c r="G270" s="18" t="s">
        <v>582</v>
      </c>
      <c r="H270" s="18">
        <v>28.43</v>
      </c>
      <c r="I270" s="25"/>
    </row>
    <row r="271" spans="1:9" s="29" customFormat="1" ht="45" x14ac:dyDescent="0.25">
      <c r="A271" s="48"/>
      <c r="B271" s="48"/>
      <c r="C271" s="32" t="s">
        <v>485</v>
      </c>
      <c r="D271" s="17" t="s">
        <v>486</v>
      </c>
      <c r="E271" s="18">
        <v>0</v>
      </c>
      <c r="F271" s="18">
        <v>0</v>
      </c>
      <c r="G271" s="18" t="s">
        <v>54</v>
      </c>
      <c r="H271" s="18">
        <v>0</v>
      </c>
      <c r="I271" s="25"/>
    </row>
    <row r="272" spans="1:9" s="29" customFormat="1" ht="45" x14ac:dyDescent="0.25">
      <c r="A272" s="48"/>
      <c r="B272" s="48"/>
      <c r="C272" s="32" t="s">
        <v>487</v>
      </c>
      <c r="D272" s="17" t="s">
        <v>488</v>
      </c>
      <c r="E272" s="18">
        <v>0</v>
      </c>
      <c r="F272" s="18">
        <v>0</v>
      </c>
      <c r="G272" s="18" t="s">
        <v>54</v>
      </c>
      <c r="H272" s="18">
        <v>0</v>
      </c>
      <c r="I272" s="25"/>
    </row>
    <row r="273" spans="1:9" s="29" customFormat="1" ht="22.5" x14ac:dyDescent="0.25">
      <c r="A273" s="48"/>
      <c r="B273" s="48"/>
      <c r="C273" s="32" t="s">
        <v>489</v>
      </c>
      <c r="D273" s="17" t="s">
        <v>490</v>
      </c>
      <c r="E273" s="18">
        <v>400</v>
      </c>
      <c r="F273" s="18">
        <v>144.88999999999999</v>
      </c>
      <c r="G273" s="18" t="s">
        <v>583</v>
      </c>
      <c r="H273" s="18">
        <v>144.88999999999999</v>
      </c>
      <c r="I273" s="25"/>
    </row>
    <row r="274" spans="1:9" s="29" customFormat="1" ht="22.5" x14ac:dyDescent="0.25">
      <c r="A274" s="48"/>
      <c r="B274" s="48"/>
      <c r="C274" s="32" t="s">
        <v>491</v>
      </c>
      <c r="D274" s="17" t="s">
        <v>492</v>
      </c>
      <c r="E274" s="18">
        <v>287</v>
      </c>
      <c r="F274" s="18">
        <v>40</v>
      </c>
      <c r="G274" s="18" t="s">
        <v>584</v>
      </c>
      <c r="H274" s="18">
        <v>40</v>
      </c>
      <c r="I274" s="25"/>
    </row>
    <row r="275" spans="1:9" s="29" customFormat="1" ht="45" x14ac:dyDescent="0.25">
      <c r="A275" s="48"/>
      <c r="B275" s="48"/>
      <c r="C275" s="32" t="s">
        <v>493</v>
      </c>
      <c r="D275" s="17" t="s">
        <v>494</v>
      </c>
      <c r="E275" s="18">
        <v>139.9</v>
      </c>
      <c r="F275" s="18">
        <v>7.5</v>
      </c>
      <c r="G275" s="18" t="s">
        <v>585</v>
      </c>
      <c r="H275" s="18">
        <v>7.5</v>
      </c>
      <c r="I275" s="25"/>
    </row>
    <row r="276" spans="1:9" s="29" customFormat="1" ht="45" x14ac:dyDescent="0.25">
      <c r="A276" s="48"/>
      <c r="B276" s="48"/>
      <c r="C276" s="32" t="s">
        <v>495</v>
      </c>
      <c r="D276" s="17" t="s">
        <v>496</v>
      </c>
      <c r="E276" s="18">
        <v>0</v>
      </c>
      <c r="F276" s="18">
        <v>0</v>
      </c>
      <c r="G276" s="18" t="s">
        <v>54</v>
      </c>
      <c r="H276" s="18">
        <v>0</v>
      </c>
      <c r="I276" s="25"/>
    </row>
    <row r="277" spans="1:9" s="29" customFormat="1" ht="45" x14ac:dyDescent="0.25">
      <c r="A277" s="48"/>
      <c r="B277" s="48"/>
      <c r="C277" s="32" t="s">
        <v>497</v>
      </c>
      <c r="D277" s="17" t="s">
        <v>498</v>
      </c>
      <c r="E277" s="18">
        <v>0</v>
      </c>
      <c r="F277" s="18">
        <v>0</v>
      </c>
      <c r="G277" s="18" t="s">
        <v>54</v>
      </c>
      <c r="H277" s="18">
        <v>0</v>
      </c>
      <c r="I277" s="25"/>
    </row>
    <row r="278" spans="1:9" s="29" customFormat="1" ht="33.75" x14ac:dyDescent="0.25">
      <c r="A278" s="48"/>
      <c r="B278" s="48"/>
      <c r="C278" s="32" t="s">
        <v>499</v>
      </c>
      <c r="D278" s="17" t="s">
        <v>500</v>
      </c>
      <c r="E278" s="18">
        <v>85</v>
      </c>
      <c r="F278" s="18">
        <v>0</v>
      </c>
      <c r="G278" s="18" t="s">
        <v>330</v>
      </c>
      <c r="H278" s="18">
        <v>0</v>
      </c>
      <c r="I278" s="25"/>
    </row>
    <row r="279" spans="1:9" s="29" customFormat="1" ht="45" x14ac:dyDescent="0.25">
      <c r="A279" s="48"/>
      <c r="B279" s="48"/>
      <c r="C279" s="32" t="s">
        <v>501</v>
      </c>
      <c r="D279" s="17" t="s">
        <v>502</v>
      </c>
      <c r="E279" s="18">
        <v>0</v>
      </c>
      <c r="F279" s="18">
        <v>0</v>
      </c>
      <c r="G279" s="18" t="s">
        <v>54</v>
      </c>
      <c r="H279" s="18">
        <v>0</v>
      </c>
      <c r="I279" s="25"/>
    </row>
    <row r="280" spans="1:9" s="29" customFormat="1" ht="45" x14ac:dyDescent="0.25">
      <c r="A280" s="48"/>
      <c r="B280" s="48"/>
      <c r="C280" s="32" t="s">
        <v>503</v>
      </c>
      <c r="D280" s="17" t="s">
        <v>504</v>
      </c>
      <c r="E280" s="18">
        <v>0</v>
      </c>
      <c r="F280" s="18">
        <v>0</v>
      </c>
      <c r="G280" s="18" t="s">
        <v>54</v>
      </c>
      <c r="H280" s="18">
        <v>0</v>
      </c>
      <c r="I280" s="25"/>
    </row>
    <row r="281" spans="1:9" s="29" customFormat="1" x14ac:dyDescent="0.25">
      <c r="A281" s="48"/>
      <c r="B281" s="48"/>
      <c r="C281" s="32" t="s">
        <v>505</v>
      </c>
      <c r="D281" s="17" t="s">
        <v>506</v>
      </c>
      <c r="E281" s="18">
        <v>36</v>
      </c>
      <c r="F281" s="18">
        <v>31.59</v>
      </c>
      <c r="G281" s="18" t="s">
        <v>586</v>
      </c>
      <c r="H281" s="18">
        <v>31.59</v>
      </c>
      <c r="I281" s="25"/>
    </row>
    <row r="282" spans="1:9" s="29" customFormat="1" ht="22.5" x14ac:dyDescent="0.25">
      <c r="A282" s="48"/>
      <c r="B282" s="48"/>
      <c r="C282" s="31" t="s">
        <v>94</v>
      </c>
      <c r="D282" s="17" t="s">
        <v>507</v>
      </c>
      <c r="E282" s="18">
        <f>E283+E284+E285+E286+E287+E288+E289+E290</f>
        <v>358.8</v>
      </c>
      <c r="F282" s="18">
        <f>F283+F284+F285+F286+F287+F288+F289+F290</f>
        <v>16.75</v>
      </c>
      <c r="G282" s="18" t="s">
        <v>587</v>
      </c>
      <c r="H282" s="18">
        <f>H283+H284+H285+H286+H287+H288+H289+H290</f>
        <v>16.75</v>
      </c>
      <c r="I282" s="25"/>
    </row>
    <row r="283" spans="1:9" s="29" customFormat="1" ht="45" x14ac:dyDescent="0.25">
      <c r="A283" s="48"/>
      <c r="B283" s="48"/>
      <c r="C283" s="32" t="s">
        <v>347</v>
      </c>
      <c r="D283" s="17" t="s">
        <v>508</v>
      </c>
      <c r="E283" s="18">
        <v>0</v>
      </c>
      <c r="F283" s="18">
        <v>0</v>
      </c>
      <c r="G283" s="18" t="s">
        <v>54</v>
      </c>
      <c r="H283" s="18">
        <v>0</v>
      </c>
      <c r="I283" s="25"/>
    </row>
    <row r="284" spans="1:9" s="29" customFormat="1" ht="45" x14ac:dyDescent="0.25">
      <c r="A284" s="48"/>
      <c r="B284" s="48"/>
      <c r="C284" s="32" t="s">
        <v>349</v>
      </c>
      <c r="D284" s="17" t="s">
        <v>509</v>
      </c>
      <c r="E284" s="18">
        <v>0</v>
      </c>
      <c r="F284" s="18">
        <v>0</v>
      </c>
      <c r="G284" s="18" t="s">
        <v>54</v>
      </c>
      <c r="H284" s="18">
        <v>0</v>
      </c>
      <c r="I284" s="25"/>
    </row>
    <row r="285" spans="1:9" s="29" customFormat="1" ht="45" x14ac:dyDescent="0.25">
      <c r="A285" s="48"/>
      <c r="B285" s="48"/>
      <c r="C285" s="32" t="s">
        <v>351</v>
      </c>
      <c r="D285" s="17" t="s">
        <v>510</v>
      </c>
      <c r="E285" s="18">
        <v>0</v>
      </c>
      <c r="F285" s="18">
        <v>0</v>
      </c>
      <c r="G285" s="18" t="s">
        <v>54</v>
      </c>
      <c r="H285" s="18">
        <v>0</v>
      </c>
      <c r="I285" s="25"/>
    </row>
    <row r="286" spans="1:9" s="29" customFormat="1" ht="45" x14ac:dyDescent="0.25">
      <c r="A286" s="48"/>
      <c r="B286" s="48"/>
      <c r="C286" s="32" t="s">
        <v>353</v>
      </c>
      <c r="D286" s="17" t="s">
        <v>511</v>
      </c>
      <c r="E286" s="18">
        <v>0</v>
      </c>
      <c r="F286" s="18">
        <v>0</v>
      </c>
      <c r="G286" s="18" t="s">
        <v>54</v>
      </c>
      <c r="H286" s="18">
        <v>0</v>
      </c>
      <c r="I286" s="25"/>
    </row>
    <row r="287" spans="1:9" s="29" customFormat="1" ht="45" x14ac:dyDescent="0.25">
      <c r="A287" s="48"/>
      <c r="B287" s="48"/>
      <c r="C287" s="32" t="s">
        <v>512</v>
      </c>
      <c r="D287" s="17" t="s">
        <v>513</v>
      </c>
      <c r="E287" s="18">
        <v>0</v>
      </c>
      <c r="F287" s="18">
        <v>0</v>
      </c>
      <c r="G287" s="18" t="s">
        <v>54</v>
      </c>
      <c r="H287" s="18">
        <v>0</v>
      </c>
      <c r="I287" s="25"/>
    </row>
    <row r="288" spans="1:9" s="29" customFormat="1" ht="45" x14ac:dyDescent="0.25">
      <c r="A288" s="48"/>
      <c r="B288" s="48"/>
      <c r="C288" s="32" t="s">
        <v>514</v>
      </c>
      <c r="D288" s="17" t="s">
        <v>515</v>
      </c>
      <c r="E288" s="18">
        <v>0</v>
      </c>
      <c r="F288" s="18">
        <v>0</v>
      </c>
      <c r="G288" s="18" t="s">
        <v>54</v>
      </c>
      <c r="H288" s="18">
        <v>0</v>
      </c>
      <c r="I288" s="25"/>
    </row>
    <row r="289" spans="1:9" s="29" customFormat="1" ht="22.5" x14ac:dyDescent="0.25">
      <c r="A289" s="48"/>
      <c r="B289" s="48"/>
      <c r="C289" s="32" t="s">
        <v>516</v>
      </c>
      <c r="D289" s="17" t="s">
        <v>517</v>
      </c>
      <c r="E289" s="18">
        <v>285</v>
      </c>
      <c r="F289" s="18">
        <v>16.75</v>
      </c>
      <c r="G289" s="18" t="s">
        <v>588</v>
      </c>
      <c r="H289" s="18">
        <v>16.75</v>
      </c>
      <c r="I289" s="25"/>
    </row>
    <row r="290" spans="1:9" s="29" customFormat="1" x14ac:dyDescent="0.25">
      <c r="A290" s="48"/>
      <c r="B290" s="48"/>
      <c r="C290" s="32" t="s">
        <v>518</v>
      </c>
      <c r="D290" s="17" t="s">
        <v>519</v>
      </c>
      <c r="E290" s="18">
        <v>73.8</v>
      </c>
      <c r="F290" s="18">
        <v>0</v>
      </c>
      <c r="G290" s="18" t="s">
        <v>246</v>
      </c>
      <c r="H290" s="18">
        <v>0</v>
      </c>
      <c r="I290" s="25"/>
    </row>
    <row r="291" spans="1:9" s="29" customFormat="1" ht="45" x14ac:dyDescent="0.25">
      <c r="A291" s="48"/>
      <c r="B291" s="48"/>
      <c r="C291" s="31" t="s">
        <v>285</v>
      </c>
      <c r="D291" s="17" t="s">
        <v>520</v>
      </c>
      <c r="E291" s="18">
        <f>E292+E293+E294</f>
        <v>60.4</v>
      </c>
      <c r="F291" s="18">
        <f>F292+F293+F294</f>
        <v>0</v>
      </c>
      <c r="G291" s="18" t="s">
        <v>246</v>
      </c>
      <c r="H291" s="18">
        <f>H292+H293+H294</f>
        <v>0</v>
      </c>
      <c r="I291" s="25"/>
    </row>
    <row r="292" spans="1:9" s="29" customFormat="1" ht="56.25" x14ac:dyDescent="0.25">
      <c r="A292" s="48"/>
      <c r="B292" s="48"/>
      <c r="C292" s="32" t="s">
        <v>521</v>
      </c>
      <c r="D292" s="17" t="s">
        <v>522</v>
      </c>
      <c r="E292" s="18">
        <v>0</v>
      </c>
      <c r="F292" s="18">
        <v>0</v>
      </c>
      <c r="G292" s="18" t="s">
        <v>54</v>
      </c>
      <c r="H292" s="18">
        <v>0</v>
      </c>
      <c r="I292" s="25"/>
    </row>
    <row r="293" spans="1:9" s="29" customFormat="1" ht="67.5" x14ac:dyDescent="0.25">
      <c r="A293" s="48"/>
      <c r="B293" s="48"/>
      <c r="C293" s="32" t="s">
        <v>523</v>
      </c>
      <c r="D293" s="17" t="s">
        <v>524</v>
      </c>
      <c r="E293" s="18">
        <v>0</v>
      </c>
      <c r="F293" s="18">
        <v>0</v>
      </c>
      <c r="G293" s="18" t="s">
        <v>54</v>
      </c>
      <c r="H293" s="18">
        <v>0</v>
      </c>
      <c r="I293" s="25"/>
    </row>
    <row r="294" spans="1:9" s="29" customFormat="1" ht="33.75" x14ac:dyDescent="0.25">
      <c r="A294" s="48"/>
      <c r="B294" s="48"/>
      <c r="C294" s="32" t="s">
        <v>525</v>
      </c>
      <c r="D294" s="17" t="s">
        <v>526</v>
      </c>
      <c r="E294" s="18">
        <v>60.4</v>
      </c>
      <c r="F294" s="18">
        <v>0</v>
      </c>
      <c r="G294" s="18" t="s">
        <v>246</v>
      </c>
      <c r="H294" s="18">
        <v>0</v>
      </c>
      <c r="I294" s="25"/>
    </row>
    <row r="295" spans="1:9" s="29" customFormat="1" ht="22.5" x14ac:dyDescent="0.25">
      <c r="A295" s="48"/>
      <c r="B295" s="48"/>
      <c r="C295" s="30" t="s">
        <v>219</v>
      </c>
      <c r="D295" s="27" t="s">
        <v>527</v>
      </c>
      <c r="E295" s="28">
        <f>E296+E298+E300</f>
        <v>291</v>
      </c>
      <c r="F295" s="28">
        <f>F296+F298+F300</f>
        <v>98</v>
      </c>
      <c r="G295" s="28" t="s">
        <v>589</v>
      </c>
      <c r="H295" s="28">
        <f>H296+H298+H300</f>
        <v>98</v>
      </c>
      <c r="I295" s="25"/>
    </row>
    <row r="296" spans="1:9" s="29" customFormat="1" ht="45" x14ac:dyDescent="0.25">
      <c r="A296" s="48"/>
      <c r="B296" s="48"/>
      <c r="C296" s="31" t="s">
        <v>85</v>
      </c>
      <c r="D296" s="17" t="s">
        <v>528</v>
      </c>
      <c r="E296" s="18">
        <f>E297</f>
        <v>0</v>
      </c>
      <c r="F296" s="18">
        <f>F297</f>
        <v>0</v>
      </c>
      <c r="G296" s="18" t="s">
        <v>54</v>
      </c>
      <c r="H296" s="18">
        <f>H297</f>
        <v>0</v>
      </c>
      <c r="I296" s="25"/>
    </row>
    <row r="297" spans="1:9" s="29" customFormat="1" ht="78.75" x14ac:dyDescent="0.25">
      <c r="A297" s="48"/>
      <c r="B297" s="48"/>
      <c r="C297" s="32" t="s">
        <v>231</v>
      </c>
      <c r="D297" s="17" t="s">
        <v>529</v>
      </c>
      <c r="E297" s="18">
        <v>0</v>
      </c>
      <c r="F297" s="18">
        <v>0</v>
      </c>
      <c r="G297" s="18" t="s">
        <v>54</v>
      </c>
      <c r="H297" s="18">
        <v>0</v>
      </c>
      <c r="I297" s="25"/>
    </row>
    <row r="298" spans="1:9" s="29" customFormat="1" ht="45" x14ac:dyDescent="0.25">
      <c r="A298" s="48"/>
      <c r="B298" s="48"/>
      <c r="C298" s="31" t="s">
        <v>88</v>
      </c>
      <c r="D298" s="17" t="s">
        <v>530</v>
      </c>
      <c r="E298" s="18">
        <f>E299</f>
        <v>0</v>
      </c>
      <c r="F298" s="18">
        <f>F299</f>
        <v>0</v>
      </c>
      <c r="G298" s="18" t="s">
        <v>54</v>
      </c>
      <c r="H298" s="18">
        <f>H299</f>
        <v>0</v>
      </c>
      <c r="I298" s="25"/>
    </row>
    <row r="299" spans="1:9" s="29" customFormat="1" ht="45" x14ac:dyDescent="0.25">
      <c r="A299" s="48"/>
      <c r="B299" s="48"/>
      <c r="C299" s="32" t="s">
        <v>331</v>
      </c>
      <c r="D299" s="17" t="s">
        <v>531</v>
      </c>
      <c r="E299" s="18">
        <v>0</v>
      </c>
      <c r="F299" s="18">
        <v>0</v>
      </c>
      <c r="G299" s="18" t="s">
        <v>54</v>
      </c>
      <c r="H299" s="18">
        <v>0</v>
      </c>
      <c r="I299" s="25"/>
    </row>
    <row r="300" spans="1:9" s="29" customFormat="1" ht="33.75" x14ac:dyDescent="0.25">
      <c r="A300" s="48"/>
      <c r="B300" s="48"/>
      <c r="C300" s="31" t="s">
        <v>91</v>
      </c>
      <c r="D300" s="17" t="s">
        <v>532</v>
      </c>
      <c r="E300" s="18">
        <f>E301+E302+E303+E304</f>
        <v>291</v>
      </c>
      <c r="F300" s="18">
        <f>F301+F302+F303+F304</f>
        <v>98</v>
      </c>
      <c r="G300" s="18" t="s">
        <v>589</v>
      </c>
      <c r="H300" s="18">
        <f>H301+H302+H303+H304</f>
        <v>98</v>
      </c>
      <c r="I300" s="25"/>
    </row>
    <row r="301" spans="1:9" s="29" customFormat="1" ht="168.75" x14ac:dyDescent="0.25">
      <c r="A301" s="48"/>
      <c r="B301" s="48"/>
      <c r="C301" s="32" t="s">
        <v>177</v>
      </c>
      <c r="D301" s="17" t="s">
        <v>533</v>
      </c>
      <c r="E301" s="18">
        <v>0</v>
      </c>
      <c r="F301" s="18">
        <v>0</v>
      </c>
      <c r="G301" s="18" t="s">
        <v>54</v>
      </c>
      <c r="H301" s="18">
        <v>0</v>
      </c>
      <c r="I301" s="25"/>
    </row>
    <row r="302" spans="1:9" s="29" customFormat="1" ht="56.25" x14ac:dyDescent="0.25">
      <c r="A302" s="48"/>
      <c r="B302" s="48"/>
      <c r="C302" s="32" t="s">
        <v>179</v>
      </c>
      <c r="D302" s="17" t="s">
        <v>534</v>
      </c>
      <c r="E302" s="18">
        <v>98</v>
      </c>
      <c r="F302" s="18">
        <v>98</v>
      </c>
      <c r="G302" s="18" t="s">
        <v>87</v>
      </c>
      <c r="H302" s="18">
        <v>98</v>
      </c>
      <c r="I302" s="25"/>
    </row>
    <row r="303" spans="1:9" s="29" customFormat="1" ht="45" x14ac:dyDescent="0.25">
      <c r="A303" s="48"/>
      <c r="B303" s="48"/>
      <c r="C303" s="32" t="s">
        <v>342</v>
      </c>
      <c r="D303" s="17" t="s">
        <v>535</v>
      </c>
      <c r="E303" s="18">
        <v>98</v>
      </c>
      <c r="F303" s="18">
        <v>0</v>
      </c>
      <c r="G303" s="18" t="s">
        <v>246</v>
      </c>
      <c r="H303" s="18">
        <v>0</v>
      </c>
      <c r="I303" s="25"/>
    </row>
    <row r="304" spans="1:9" s="29" customFormat="1" ht="56.25" x14ac:dyDescent="0.25">
      <c r="A304" s="48"/>
      <c r="B304" s="48"/>
      <c r="C304" s="32" t="s">
        <v>344</v>
      </c>
      <c r="D304" s="17" t="s">
        <v>536</v>
      </c>
      <c r="E304" s="18">
        <v>95</v>
      </c>
      <c r="F304" s="18">
        <v>0</v>
      </c>
      <c r="G304" s="18" t="s">
        <v>246</v>
      </c>
      <c r="H304" s="18">
        <v>0</v>
      </c>
      <c r="I304" s="25"/>
    </row>
    <row r="305" spans="1:9" s="29" customFormat="1" x14ac:dyDescent="0.25">
      <c r="A305" s="51"/>
      <c r="B305" s="51"/>
      <c r="C305" s="52" t="s">
        <v>78</v>
      </c>
      <c r="D305" s="53"/>
      <c r="E305" s="35">
        <v>125281.71</v>
      </c>
      <c r="F305" s="35">
        <v>34170.78</v>
      </c>
      <c r="G305" s="35" t="s">
        <v>590</v>
      </c>
      <c r="H305" s="35">
        <v>34170.78</v>
      </c>
      <c r="I305" s="25"/>
    </row>
    <row r="306" spans="1:9" s="24" customFormat="1" ht="22.5" x14ac:dyDescent="0.2">
      <c r="A306" s="47">
        <v>4</v>
      </c>
      <c r="B306" s="48" t="s">
        <v>1333</v>
      </c>
      <c r="C306" s="22" t="s">
        <v>11</v>
      </c>
      <c r="D306" s="22" t="s">
        <v>591</v>
      </c>
      <c r="E306" s="23">
        <f>E307</f>
        <v>5195</v>
      </c>
      <c r="F306" s="23">
        <f>F307</f>
        <v>2692.5299999999997</v>
      </c>
      <c r="G306" s="23" t="s">
        <v>658</v>
      </c>
      <c r="H306" s="23">
        <f>H307</f>
        <v>2692.5299999999997</v>
      </c>
      <c r="I306" s="33"/>
    </row>
    <row r="307" spans="1:9" s="24" customFormat="1" ht="33.75" x14ac:dyDescent="0.2">
      <c r="A307" s="47"/>
      <c r="B307" s="48"/>
      <c r="C307" s="19" t="s">
        <v>85</v>
      </c>
      <c r="D307" s="19" t="s">
        <v>593</v>
      </c>
      <c r="E307" s="20">
        <f>E308+E309+E310+E311+E312+E313+E314</f>
        <v>5195</v>
      </c>
      <c r="F307" s="20">
        <f>F308+F309+F310+F311+F312+F313+F314</f>
        <v>2692.5299999999997</v>
      </c>
      <c r="G307" s="20" t="s">
        <v>592</v>
      </c>
      <c r="H307" s="20">
        <f>H308+H309+H310+H311+H312+H313+H314</f>
        <v>2692.5299999999997</v>
      </c>
      <c r="I307" s="33"/>
    </row>
    <row r="308" spans="1:9" s="24" customFormat="1" ht="56.25" x14ac:dyDescent="0.2">
      <c r="A308" s="47"/>
      <c r="B308" s="48"/>
      <c r="C308" s="21" t="s">
        <v>231</v>
      </c>
      <c r="D308" s="19" t="s">
        <v>594</v>
      </c>
      <c r="E308" s="20">
        <v>0</v>
      </c>
      <c r="F308" s="20">
        <v>0</v>
      </c>
      <c r="G308" s="20" t="s">
        <v>27</v>
      </c>
      <c r="H308" s="20">
        <v>0</v>
      </c>
      <c r="I308" s="33"/>
    </row>
    <row r="309" spans="1:9" s="24" customFormat="1" ht="101.25" x14ac:dyDescent="0.2">
      <c r="A309" s="47"/>
      <c r="B309" s="48"/>
      <c r="C309" s="21" t="s">
        <v>234</v>
      </c>
      <c r="D309" s="19" t="s">
        <v>595</v>
      </c>
      <c r="E309" s="20">
        <v>495</v>
      </c>
      <c r="F309" s="20">
        <v>54</v>
      </c>
      <c r="G309" s="20" t="s">
        <v>596</v>
      </c>
      <c r="H309" s="20">
        <v>54</v>
      </c>
      <c r="I309" s="33"/>
    </row>
    <row r="310" spans="1:9" s="24" customFormat="1" ht="45" x14ac:dyDescent="0.2">
      <c r="A310" s="47"/>
      <c r="B310" s="48"/>
      <c r="C310" s="21" t="s">
        <v>237</v>
      </c>
      <c r="D310" s="19" t="s">
        <v>597</v>
      </c>
      <c r="E310" s="20">
        <v>550</v>
      </c>
      <c r="F310" s="20">
        <v>244.55</v>
      </c>
      <c r="G310" s="20" t="s">
        <v>598</v>
      </c>
      <c r="H310" s="20">
        <v>244.55</v>
      </c>
      <c r="I310" s="33"/>
    </row>
    <row r="311" spans="1:9" s="24" customFormat="1" ht="45" x14ac:dyDescent="0.2">
      <c r="A311" s="47"/>
      <c r="B311" s="48"/>
      <c r="C311" s="21" t="s">
        <v>327</v>
      </c>
      <c r="D311" s="19" t="s">
        <v>599</v>
      </c>
      <c r="E311" s="20">
        <v>3000</v>
      </c>
      <c r="F311" s="20">
        <v>1997.78</v>
      </c>
      <c r="G311" s="20" t="s">
        <v>600</v>
      </c>
      <c r="H311" s="20">
        <v>1997.78</v>
      </c>
      <c r="I311" s="33"/>
    </row>
    <row r="312" spans="1:9" s="24" customFormat="1" ht="78.75" x14ac:dyDescent="0.2">
      <c r="A312" s="47"/>
      <c r="B312" s="48"/>
      <c r="C312" s="21" t="s">
        <v>389</v>
      </c>
      <c r="D312" s="19" t="s">
        <v>601</v>
      </c>
      <c r="E312" s="20">
        <v>1000</v>
      </c>
      <c r="F312" s="20">
        <v>396.2</v>
      </c>
      <c r="G312" s="20" t="s">
        <v>602</v>
      </c>
      <c r="H312" s="20">
        <v>396.2</v>
      </c>
      <c r="I312" s="33"/>
    </row>
    <row r="313" spans="1:9" s="24" customFormat="1" ht="33.75" x14ac:dyDescent="0.2">
      <c r="A313" s="47"/>
      <c r="B313" s="48"/>
      <c r="C313" s="21" t="s">
        <v>391</v>
      </c>
      <c r="D313" s="19" t="s">
        <v>603</v>
      </c>
      <c r="E313" s="20">
        <v>150</v>
      </c>
      <c r="F313" s="20">
        <v>0</v>
      </c>
      <c r="G313" s="20" t="s">
        <v>604</v>
      </c>
      <c r="H313" s="20">
        <v>0</v>
      </c>
      <c r="I313" s="33"/>
    </row>
    <row r="314" spans="1:9" s="24" customFormat="1" ht="45" x14ac:dyDescent="0.2">
      <c r="A314" s="47"/>
      <c r="B314" s="48"/>
      <c r="C314" s="21" t="s">
        <v>393</v>
      </c>
      <c r="D314" s="19" t="s">
        <v>605</v>
      </c>
      <c r="E314" s="20">
        <v>0</v>
      </c>
      <c r="F314" s="20">
        <v>0</v>
      </c>
      <c r="G314" s="20" t="s">
        <v>27</v>
      </c>
      <c r="H314" s="20">
        <v>0</v>
      </c>
      <c r="I314" s="33"/>
    </row>
    <row r="315" spans="1:9" s="24" customFormat="1" ht="33.75" x14ac:dyDescent="0.2">
      <c r="A315" s="47"/>
      <c r="B315" s="48"/>
      <c r="C315" s="22" t="s">
        <v>24</v>
      </c>
      <c r="D315" s="22" t="s">
        <v>606</v>
      </c>
      <c r="E315" s="23">
        <f>E316+E325</f>
        <v>23834.799999999999</v>
      </c>
      <c r="F315" s="23">
        <f>F316+F325</f>
        <v>1032.76</v>
      </c>
      <c r="G315" s="23" t="s">
        <v>659</v>
      </c>
      <c r="H315" s="23">
        <f>H316+H325</f>
        <v>1032.76</v>
      </c>
      <c r="I315" s="33"/>
    </row>
    <row r="316" spans="1:9" s="24" customFormat="1" ht="33.75" x14ac:dyDescent="0.2">
      <c r="A316" s="47"/>
      <c r="B316" s="48"/>
      <c r="C316" s="19" t="s">
        <v>85</v>
      </c>
      <c r="D316" s="19" t="s">
        <v>607</v>
      </c>
      <c r="E316" s="20">
        <f>E317+E318+E319+E320+E321+E322+E323+E324</f>
        <v>21884.5</v>
      </c>
      <c r="F316" s="20">
        <f>F317+F318+F319+F320+F321+F322+F323+F324</f>
        <v>944.76</v>
      </c>
      <c r="G316" s="20" t="s">
        <v>659</v>
      </c>
      <c r="H316" s="20">
        <f>H317+H318+H319+H320+H321+H322+H323+H324</f>
        <v>944.76</v>
      </c>
      <c r="I316" s="33"/>
    </row>
    <row r="317" spans="1:9" s="24" customFormat="1" ht="33.75" x14ac:dyDescent="0.2">
      <c r="A317" s="47"/>
      <c r="B317" s="48"/>
      <c r="C317" s="21" t="s">
        <v>231</v>
      </c>
      <c r="D317" s="19" t="s">
        <v>608</v>
      </c>
      <c r="E317" s="20">
        <v>3545.9</v>
      </c>
      <c r="F317" s="20">
        <v>0</v>
      </c>
      <c r="G317" s="20" t="s">
        <v>604</v>
      </c>
      <c r="H317" s="20">
        <v>0</v>
      </c>
      <c r="I317" s="33"/>
    </row>
    <row r="318" spans="1:9" s="24" customFormat="1" ht="56.25" x14ac:dyDescent="0.2">
      <c r="A318" s="47"/>
      <c r="B318" s="48"/>
      <c r="C318" s="21" t="s">
        <v>234</v>
      </c>
      <c r="D318" s="19" t="s">
        <v>609</v>
      </c>
      <c r="E318" s="20">
        <v>9305.7000000000007</v>
      </c>
      <c r="F318" s="20">
        <v>0</v>
      </c>
      <c r="G318" s="20" t="s">
        <v>604</v>
      </c>
      <c r="H318" s="20">
        <v>0</v>
      </c>
      <c r="I318" s="33"/>
    </row>
    <row r="319" spans="1:9" s="24" customFormat="1" ht="56.25" x14ac:dyDescent="0.2">
      <c r="A319" s="47"/>
      <c r="B319" s="48"/>
      <c r="C319" s="21" t="s">
        <v>237</v>
      </c>
      <c r="D319" s="19" t="s">
        <v>610</v>
      </c>
      <c r="E319" s="20">
        <v>2856.06</v>
      </c>
      <c r="F319" s="20">
        <v>0</v>
      </c>
      <c r="G319" s="20" t="s">
        <v>27</v>
      </c>
      <c r="H319" s="20">
        <v>0</v>
      </c>
      <c r="I319" s="33"/>
    </row>
    <row r="320" spans="1:9" s="24" customFormat="1" ht="67.5" x14ac:dyDescent="0.2">
      <c r="A320" s="47"/>
      <c r="B320" s="48"/>
      <c r="C320" s="21" t="s">
        <v>327</v>
      </c>
      <c r="D320" s="19" t="s">
        <v>611</v>
      </c>
      <c r="E320" s="20">
        <v>2688.7</v>
      </c>
      <c r="F320" s="20">
        <v>0</v>
      </c>
      <c r="G320" s="20" t="s">
        <v>604</v>
      </c>
      <c r="H320" s="20">
        <v>0</v>
      </c>
      <c r="I320" s="33"/>
    </row>
    <row r="321" spans="1:9" s="24" customFormat="1" ht="33.75" x14ac:dyDescent="0.2">
      <c r="A321" s="47"/>
      <c r="B321" s="48"/>
      <c r="C321" s="21" t="s">
        <v>389</v>
      </c>
      <c r="D321" s="19" t="s">
        <v>612</v>
      </c>
      <c r="E321" s="20">
        <v>62</v>
      </c>
      <c r="F321" s="20">
        <v>26.62</v>
      </c>
      <c r="G321" s="20" t="s">
        <v>660</v>
      </c>
      <c r="H321" s="20">
        <v>26.62</v>
      </c>
      <c r="I321" s="33"/>
    </row>
    <row r="322" spans="1:9" s="24" customFormat="1" ht="33.75" x14ac:dyDescent="0.2">
      <c r="A322" s="47"/>
      <c r="B322" s="48"/>
      <c r="C322" s="21" t="s">
        <v>391</v>
      </c>
      <c r="D322" s="19" t="s">
        <v>613</v>
      </c>
      <c r="E322" s="20">
        <v>308</v>
      </c>
      <c r="F322" s="20">
        <v>0</v>
      </c>
      <c r="G322" s="20" t="s">
        <v>604</v>
      </c>
      <c r="H322" s="20">
        <v>0</v>
      </c>
      <c r="I322" s="33"/>
    </row>
    <row r="323" spans="1:9" s="24" customFormat="1" ht="56.25" x14ac:dyDescent="0.2">
      <c r="A323" s="47"/>
      <c r="B323" s="48"/>
      <c r="C323" s="21" t="s">
        <v>393</v>
      </c>
      <c r="D323" s="19" t="s">
        <v>614</v>
      </c>
      <c r="E323" s="20">
        <v>2200</v>
      </c>
      <c r="F323" s="20">
        <v>0</v>
      </c>
      <c r="G323" s="20" t="s">
        <v>27</v>
      </c>
      <c r="H323" s="20">
        <v>0</v>
      </c>
      <c r="I323" s="33"/>
    </row>
    <row r="324" spans="1:9" s="24" customFormat="1" ht="33.75" x14ac:dyDescent="0.2">
      <c r="A324" s="47"/>
      <c r="B324" s="48"/>
      <c r="C324" s="21" t="s">
        <v>395</v>
      </c>
      <c r="D324" s="19" t="s">
        <v>615</v>
      </c>
      <c r="E324" s="20">
        <v>918.14</v>
      </c>
      <c r="F324" s="20">
        <v>918.14</v>
      </c>
      <c r="G324" s="20" t="s">
        <v>87</v>
      </c>
      <c r="H324" s="20">
        <v>918.14</v>
      </c>
      <c r="I324" s="33"/>
    </row>
    <row r="325" spans="1:9" s="24" customFormat="1" ht="33.75" x14ac:dyDescent="0.2">
      <c r="A325" s="47"/>
      <c r="B325" s="48"/>
      <c r="C325" s="19" t="s">
        <v>187</v>
      </c>
      <c r="D325" s="19" t="s">
        <v>616</v>
      </c>
      <c r="E325" s="20">
        <f>E326</f>
        <v>1950.3</v>
      </c>
      <c r="F325" s="20">
        <f>F326</f>
        <v>88</v>
      </c>
      <c r="G325" s="20" t="s">
        <v>661</v>
      </c>
      <c r="H325" s="20">
        <f>H326</f>
        <v>88</v>
      </c>
      <c r="I325" s="33"/>
    </row>
    <row r="326" spans="1:9" s="24" customFormat="1" ht="33.75" x14ac:dyDescent="0.2">
      <c r="A326" s="47"/>
      <c r="B326" s="48"/>
      <c r="C326" s="21" t="s">
        <v>190</v>
      </c>
      <c r="D326" s="19" t="s">
        <v>617</v>
      </c>
      <c r="E326" s="20">
        <v>1950.3</v>
      </c>
      <c r="F326" s="20">
        <v>88</v>
      </c>
      <c r="G326" s="20" t="s">
        <v>661</v>
      </c>
      <c r="H326" s="20">
        <v>88</v>
      </c>
      <c r="I326" s="33"/>
    </row>
    <row r="327" spans="1:9" s="24" customFormat="1" ht="33.75" x14ac:dyDescent="0.2">
      <c r="A327" s="47"/>
      <c r="B327" s="48"/>
      <c r="C327" s="22" t="s">
        <v>49</v>
      </c>
      <c r="D327" s="22" t="s">
        <v>618</v>
      </c>
      <c r="E327" s="23">
        <f>E328</f>
        <v>650</v>
      </c>
      <c r="F327" s="23">
        <f>F328</f>
        <v>0</v>
      </c>
      <c r="G327" s="23" t="s">
        <v>604</v>
      </c>
      <c r="H327" s="23">
        <f>H328</f>
        <v>0</v>
      </c>
      <c r="I327" s="33"/>
    </row>
    <row r="328" spans="1:9" s="24" customFormat="1" ht="45" x14ac:dyDescent="0.2">
      <c r="A328" s="47"/>
      <c r="B328" s="48"/>
      <c r="C328" s="19" t="s">
        <v>85</v>
      </c>
      <c r="D328" s="19" t="s">
        <v>619</v>
      </c>
      <c r="E328" s="20">
        <f>E329+E330+E331+E332+E333</f>
        <v>650</v>
      </c>
      <c r="F328" s="20">
        <f>F329+F330+F331+F332+F333</f>
        <v>0</v>
      </c>
      <c r="G328" s="20" t="s">
        <v>604</v>
      </c>
      <c r="H328" s="20">
        <f>H329+H330+H331+H332+H333</f>
        <v>0</v>
      </c>
      <c r="I328" s="33"/>
    </row>
    <row r="329" spans="1:9" s="24" customFormat="1" ht="33.75" x14ac:dyDescent="0.2">
      <c r="A329" s="47"/>
      <c r="B329" s="48"/>
      <c r="C329" s="21" t="s">
        <v>231</v>
      </c>
      <c r="D329" s="19" t="s">
        <v>620</v>
      </c>
      <c r="E329" s="20">
        <v>500</v>
      </c>
      <c r="F329" s="20">
        <v>0</v>
      </c>
      <c r="G329" s="20" t="s">
        <v>604</v>
      </c>
      <c r="H329" s="20">
        <v>0</v>
      </c>
      <c r="I329" s="33"/>
    </row>
    <row r="330" spans="1:9" s="24" customFormat="1" ht="33.75" x14ac:dyDescent="0.2">
      <c r="A330" s="47"/>
      <c r="B330" s="48"/>
      <c r="C330" s="21" t="s">
        <v>234</v>
      </c>
      <c r="D330" s="19" t="s">
        <v>621</v>
      </c>
      <c r="E330" s="20">
        <v>150</v>
      </c>
      <c r="F330" s="20">
        <v>0</v>
      </c>
      <c r="G330" s="20" t="s">
        <v>604</v>
      </c>
      <c r="H330" s="20">
        <v>0</v>
      </c>
      <c r="I330" s="33"/>
    </row>
    <row r="331" spans="1:9" s="24" customFormat="1" ht="45" x14ac:dyDescent="0.2">
      <c r="A331" s="47"/>
      <c r="B331" s="48"/>
      <c r="C331" s="21" t="s">
        <v>237</v>
      </c>
      <c r="D331" s="19" t="s">
        <v>622</v>
      </c>
      <c r="E331" s="20">
        <v>0</v>
      </c>
      <c r="F331" s="20">
        <v>0</v>
      </c>
      <c r="G331" s="20" t="s">
        <v>27</v>
      </c>
      <c r="H331" s="20">
        <v>0</v>
      </c>
      <c r="I331" s="33"/>
    </row>
    <row r="332" spans="1:9" s="24" customFormat="1" ht="45" x14ac:dyDescent="0.2">
      <c r="A332" s="47"/>
      <c r="B332" s="48"/>
      <c r="C332" s="21" t="s">
        <v>327</v>
      </c>
      <c r="D332" s="19" t="s">
        <v>623</v>
      </c>
      <c r="E332" s="20">
        <v>0</v>
      </c>
      <c r="F332" s="20">
        <v>0</v>
      </c>
      <c r="G332" s="20" t="s">
        <v>27</v>
      </c>
      <c r="H332" s="20">
        <v>0</v>
      </c>
      <c r="I332" s="33"/>
    </row>
    <row r="333" spans="1:9" s="24" customFormat="1" ht="101.25" x14ac:dyDescent="0.2">
      <c r="A333" s="47"/>
      <c r="B333" s="48"/>
      <c r="C333" s="21" t="s">
        <v>389</v>
      </c>
      <c r="D333" s="19" t="s">
        <v>624</v>
      </c>
      <c r="E333" s="20">
        <v>0</v>
      </c>
      <c r="F333" s="20">
        <v>0</v>
      </c>
      <c r="G333" s="20" t="s">
        <v>27</v>
      </c>
      <c r="H333" s="20">
        <v>0</v>
      </c>
      <c r="I333" s="33"/>
    </row>
    <row r="334" spans="1:9" s="24" customFormat="1" ht="33.75" x14ac:dyDescent="0.2">
      <c r="A334" s="47"/>
      <c r="B334" s="48"/>
      <c r="C334" s="22" t="s">
        <v>70</v>
      </c>
      <c r="D334" s="22" t="s">
        <v>625</v>
      </c>
      <c r="E334" s="23">
        <f>E335+E338</f>
        <v>34706</v>
      </c>
      <c r="F334" s="23">
        <f>F335+F338</f>
        <v>15094.009999999998</v>
      </c>
      <c r="G334" s="23" t="s">
        <v>665</v>
      </c>
      <c r="H334" s="23">
        <f>H335+H338</f>
        <v>15094.009999999998</v>
      </c>
      <c r="I334" s="33"/>
    </row>
    <row r="335" spans="1:9" s="24" customFormat="1" ht="45" x14ac:dyDescent="0.2">
      <c r="A335" s="47"/>
      <c r="B335" s="48"/>
      <c r="C335" s="19" t="s">
        <v>85</v>
      </c>
      <c r="D335" s="19" t="s">
        <v>626</v>
      </c>
      <c r="E335" s="20">
        <f>E336+E337</f>
        <v>31958</v>
      </c>
      <c r="F335" s="20">
        <f>F336+F337</f>
        <v>14116.839999999998</v>
      </c>
      <c r="G335" s="20" t="s">
        <v>664</v>
      </c>
      <c r="H335" s="20">
        <f>H336+H337</f>
        <v>14116.839999999998</v>
      </c>
      <c r="I335" s="33"/>
    </row>
    <row r="336" spans="1:9" s="24" customFormat="1" ht="22.5" x14ac:dyDescent="0.2">
      <c r="A336" s="47"/>
      <c r="B336" s="48"/>
      <c r="C336" s="21" t="s">
        <v>231</v>
      </c>
      <c r="D336" s="19" t="s">
        <v>627</v>
      </c>
      <c r="E336" s="20">
        <v>31718</v>
      </c>
      <c r="F336" s="20">
        <v>14010.96</v>
      </c>
      <c r="G336" s="20" t="s">
        <v>664</v>
      </c>
      <c r="H336" s="20">
        <v>14010.96</v>
      </c>
      <c r="I336" s="33"/>
    </row>
    <row r="337" spans="1:9" s="24" customFormat="1" ht="22.5" x14ac:dyDescent="0.2">
      <c r="A337" s="47"/>
      <c r="B337" s="48"/>
      <c r="C337" s="21" t="s">
        <v>234</v>
      </c>
      <c r="D337" s="19" t="s">
        <v>628</v>
      </c>
      <c r="E337" s="20">
        <v>240</v>
      </c>
      <c r="F337" s="20">
        <v>105.88</v>
      </c>
      <c r="G337" s="20" t="s">
        <v>662</v>
      </c>
      <c r="H337" s="20">
        <v>105.88</v>
      </c>
      <c r="I337" s="33"/>
    </row>
    <row r="338" spans="1:9" s="24" customFormat="1" ht="45" x14ac:dyDescent="0.2">
      <c r="A338" s="47"/>
      <c r="B338" s="48"/>
      <c r="C338" s="19" t="s">
        <v>187</v>
      </c>
      <c r="D338" s="19" t="s">
        <v>629</v>
      </c>
      <c r="E338" s="20">
        <f>E339</f>
        <v>2748</v>
      </c>
      <c r="F338" s="20">
        <f>F339</f>
        <v>977.17</v>
      </c>
      <c r="G338" s="20" t="s">
        <v>663</v>
      </c>
      <c r="H338" s="20">
        <f>H339</f>
        <v>977.17</v>
      </c>
      <c r="I338" s="33"/>
    </row>
    <row r="339" spans="1:9" s="24" customFormat="1" ht="22.5" x14ac:dyDescent="0.2">
      <c r="A339" s="47"/>
      <c r="B339" s="48"/>
      <c r="C339" s="21" t="s">
        <v>190</v>
      </c>
      <c r="D339" s="19" t="s">
        <v>630</v>
      </c>
      <c r="E339" s="20">
        <v>2748</v>
      </c>
      <c r="F339" s="20">
        <v>977.17</v>
      </c>
      <c r="G339" s="20" t="s">
        <v>663</v>
      </c>
      <c r="H339" s="20">
        <v>977.17</v>
      </c>
      <c r="I339" s="33"/>
    </row>
    <row r="340" spans="1:9" s="24" customFormat="1" ht="33.75" x14ac:dyDescent="0.2">
      <c r="A340" s="47"/>
      <c r="B340" s="48"/>
      <c r="C340" s="22" t="s">
        <v>219</v>
      </c>
      <c r="D340" s="22" t="s">
        <v>631</v>
      </c>
      <c r="E340" s="23">
        <f>E341+E343+E348+E350</f>
        <v>12597</v>
      </c>
      <c r="F340" s="23">
        <f>F341+F343+F348+F350</f>
        <v>3518.71</v>
      </c>
      <c r="G340" s="23" t="s">
        <v>666</v>
      </c>
      <c r="H340" s="23">
        <f>H341+H343+H348+H350</f>
        <v>3518.71</v>
      </c>
      <c r="I340" s="33"/>
    </row>
    <row r="341" spans="1:9" s="24" customFormat="1" ht="45" x14ac:dyDescent="0.2">
      <c r="A341" s="47"/>
      <c r="B341" s="48"/>
      <c r="C341" s="19" t="s">
        <v>85</v>
      </c>
      <c r="D341" s="19" t="s">
        <v>633</v>
      </c>
      <c r="E341" s="20">
        <f>E342</f>
        <v>0</v>
      </c>
      <c r="F341" s="20">
        <f>F342</f>
        <v>0</v>
      </c>
      <c r="G341" s="20" t="s">
        <v>27</v>
      </c>
      <c r="H341" s="20">
        <f>H342</f>
        <v>0</v>
      </c>
      <c r="I341" s="33"/>
    </row>
    <row r="342" spans="1:9" s="24" customFormat="1" ht="45" x14ac:dyDescent="0.2">
      <c r="A342" s="47"/>
      <c r="B342" s="48"/>
      <c r="C342" s="21" t="s">
        <v>231</v>
      </c>
      <c r="D342" s="19" t="s">
        <v>634</v>
      </c>
      <c r="E342" s="20">
        <v>0</v>
      </c>
      <c r="F342" s="20">
        <v>0</v>
      </c>
      <c r="G342" s="20" t="s">
        <v>27</v>
      </c>
      <c r="H342" s="20">
        <v>0</v>
      </c>
      <c r="I342" s="33"/>
    </row>
    <row r="343" spans="1:9" s="24" customFormat="1" ht="33.75" x14ac:dyDescent="0.2">
      <c r="A343" s="47"/>
      <c r="B343" s="48"/>
      <c r="C343" s="19" t="s">
        <v>187</v>
      </c>
      <c r="D343" s="19" t="s">
        <v>635</v>
      </c>
      <c r="E343" s="20">
        <f>E344+E345+E346+E347</f>
        <v>120</v>
      </c>
      <c r="F343" s="20">
        <f>F344+F345+F346+F347</f>
        <v>50</v>
      </c>
      <c r="G343" s="20" t="s">
        <v>632</v>
      </c>
      <c r="H343" s="20">
        <f>H344+H345+H346+H347</f>
        <v>50</v>
      </c>
      <c r="I343" s="33"/>
    </row>
    <row r="344" spans="1:9" s="24" customFormat="1" ht="45" x14ac:dyDescent="0.2">
      <c r="A344" s="47"/>
      <c r="B344" s="48"/>
      <c r="C344" s="21" t="s">
        <v>190</v>
      </c>
      <c r="D344" s="19" t="s">
        <v>636</v>
      </c>
      <c r="E344" s="20">
        <v>0</v>
      </c>
      <c r="F344" s="20">
        <v>0</v>
      </c>
      <c r="G344" s="20" t="s">
        <v>27</v>
      </c>
      <c r="H344" s="20">
        <v>0</v>
      </c>
      <c r="I344" s="33"/>
    </row>
    <row r="345" spans="1:9" s="24" customFormat="1" ht="45" x14ac:dyDescent="0.2">
      <c r="A345" s="47"/>
      <c r="B345" s="48"/>
      <c r="C345" s="21" t="s">
        <v>193</v>
      </c>
      <c r="D345" s="19" t="s">
        <v>637</v>
      </c>
      <c r="E345" s="20">
        <v>0</v>
      </c>
      <c r="F345" s="20">
        <v>0</v>
      </c>
      <c r="G345" s="20" t="s">
        <v>27</v>
      </c>
      <c r="H345" s="20">
        <v>0</v>
      </c>
      <c r="I345" s="33"/>
    </row>
    <row r="346" spans="1:9" s="24" customFormat="1" ht="33.75" x14ac:dyDescent="0.2">
      <c r="A346" s="47"/>
      <c r="B346" s="48"/>
      <c r="C346" s="21" t="s">
        <v>358</v>
      </c>
      <c r="D346" s="19" t="s">
        <v>638</v>
      </c>
      <c r="E346" s="20">
        <v>120</v>
      </c>
      <c r="F346" s="20">
        <v>50</v>
      </c>
      <c r="G346" s="20" t="s">
        <v>632</v>
      </c>
      <c r="H346" s="20">
        <v>50</v>
      </c>
      <c r="I346" s="33"/>
    </row>
    <row r="347" spans="1:9" s="24" customFormat="1" ht="45" x14ac:dyDescent="0.2">
      <c r="A347" s="47"/>
      <c r="B347" s="48"/>
      <c r="C347" s="21" t="s">
        <v>360</v>
      </c>
      <c r="D347" s="19" t="s">
        <v>639</v>
      </c>
      <c r="E347" s="20">
        <v>0</v>
      </c>
      <c r="F347" s="20">
        <v>0</v>
      </c>
      <c r="G347" s="20" t="s">
        <v>27</v>
      </c>
      <c r="H347" s="20">
        <v>0</v>
      </c>
      <c r="I347" s="33"/>
    </row>
    <row r="348" spans="1:9" s="24" customFormat="1" ht="45" x14ac:dyDescent="0.2">
      <c r="A348" s="47"/>
      <c r="B348" s="48"/>
      <c r="C348" s="19" t="s">
        <v>196</v>
      </c>
      <c r="D348" s="19" t="s">
        <v>640</v>
      </c>
      <c r="E348" s="20">
        <f>E349</f>
        <v>12477</v>
      </c>
      <c r="F348" s="20">
        <f>F349</f>
        <v>3468.71</v>
      </c>
      <c r="G348" s="20" t="s">
        <v>27</v>
      </c>
      <c r="H348" s="20">
        <f>H349</f>
        <v>3468.71</v>
      </c>
      <c r="I348" s="33"/>
    </row>
    <row r="349" spans="1:9" s="24" customFormat="1" ht="33.75" x14ac:dyDescent="0.2">
      <c r="A349" s="47"/>
      <c r="B349" s="48"/>
      <c r="C349" s="21" t="s">
        <v>199</v>
      </c>
      <c r="D349" s="19" t="s">
        <v>641</v>
      </c>
      <c r="E349" s="20">
        <v>12477</v>
      </c>
      <c r="F349" s="20">
        <v>3468.71</v>
      </c>
      <c r="G349" s="20" t="s">
        <v>667</v>
      </c>
      <c r="H349" s="20">
        <v>3468.71</v>
      </c>
      <c r="I349" s="33"/>
    </row>
    <row r="350" spans="1:9" s="24" customFormat="1" ht="45" x14ac:dyDescent="0.2">
      <c r="A350" s="47"/>
      <c r="B350" s="48"/>
      <c r="C350" s="19" t="s">
        <v>207</v>
      </c>
      <c r="D350" s="19" t="s">
        <v>642</v>
      </c>
      <c r="E350" s="20">
        <f>E351+E352</f>
        <v>0</v>
      </c>
      <c r="F350" s="20">
        <f>F351+F352</f>
        <v>0</v>
      </c>
      <c r="G350" s="20" t="s">
        <v>27</v>
      </c>
      <c r="H350" s="20">
        <f>H351+H352</f>
        <v>0</v>
      </c>
      <c r="I350" s="33"/>
    </row>
    <row r="351" spans="1:9" s="24" customFormat="1" ht="45" x14ac:dyDescent="0.2">
      <c r="A351" s="47"/>
      <c r="B351" s="48"/>
      <c r="C351" s="21" t="s">
        <v>209</v>
      </c>
      <c r="D351" s="19" t="s">
        <v>643</v>
      </c>
      <c r="E351" s="20">
        <v>0</v>
      </c>
      <c r="F351" s="20">
        <v>0</v>
      </c>
      <c r="G351" s="20" t="s">
        <v>27</v>
      </c>
      <c r="H351" s="20">
        <v>0</v>
      </c>
      <c r="I351" s="33"/>
    </row>
    <row r="352" spans="1:9" s="24" customFormat="1" ht="45" x14ac:dyDescent="0.2">
      <c r="A352" s="47"/>
      <c r="B352" s="48"/>
      <c r="C352" s="21" t="s">
        <v>211</v>
      </c>
      <c r="D352" s="19" t="s">
        <v>644</v>
      </c>
      <c r="E352" s="20">
        <v>0</v>
      </c>
      <c r="F352" s="20">
        <v>0</v>
      </c>
      <c r="G352" s="20" t="s">
        <v>27</v>
      </c>
      <c r="H352" s="20">
        <v>0</v>
      </c>
      <c r="I352" s="33"/>
    </row>
    <row r="353" spans="1:9" s="24" customFormat="1" ht="45" x14ac:dyDescent="0.2">
      <c r="A353" s="47"/>
      <c r="B353" s="48"/>
      <c r="C353" s="22" t="s">
        <v>226</v>
      </c>
      <c r="D353" s="22" t="s">
        <v>645</v>
      </c>
      <c r="E353" s="23">
        <f>E354</f>
        <v>0</v>
      </c>
      <c r="F353" s="23">
        <f>F354</f>
        <v>0</v>
      </c>
      <c r="G353" s="23" t="s">
        <v>27</v>
      </c>
      <c r="H353" s="23">
        <f>H354</f>
        <v>0</v>
      </c>
      <c r="I353" s="33"/>
    </row>
    <row r="354" spans="1:9" s="24" customFormat="1" ht="45" x14ac:dyDescent="0.2">
      <c r="A354" s="47"/>
      <c r="B354" s="48"/>
      <c r="C354" s="19" t="s">
        <v>85</v>
      </c>
      <c r="D354" s="19" t="s">
        <v>646</v>
      </c>
      <c r="E354" s="20">
        <f>E355+E356+E357+E358+E359+E360+E361+E362+E363+E364+E365</f>
        <v>0</v>
      </c>
      <c r="F354" s="20">
        <f>F355+F356+F357+F358+F359+F360+F361+F362+F363+F364+F365</f>
        <v>0</v>
      </c>
      <c r="G354" s="20" t="s">
        <v>27</v>
      </c>
      <c r="H354" s="20">
        <f>H355+H356+H357+H358+H359+H360+H361+H362+H363+H364+H365</f>
        <v>0</v>
      </c>
      <c r="I354" s="33"/>
    </row>
    <row r="355" spans="1:9" s="24" customFormat="1" ht="45" x14ac:dyDescent="0.2">
      <c r="A355" s="47"/>
      <c r="B355" s="48"/>
      <c r="C355" s="21" t="s">
        <v>231</v>
      </c>
      <c r="D355" s="19" t="s">
        <v>647</v>
      </c>
      <c r="E355" s="20">
        <v>0</v>
      </c>
      <c r="F355" s="20">
        <v>0</v>
      </c>
      <c r="G355" s="20" t="s">
        <v>27</v>
      </c>
      <c r="H355" s="20">
        <v>0</v>
      </c>
      <c r="I355" s="33"/>
    </row>
    <row r="356" spans="1:9" s="24" customFormat="1" ht="45" x14ac:dyDescent="0.2">
      <c r="A356" s="47"/>
      <c r="B356" s="48"/>
      <c r="C356" s="21" t="s">
        <v>234</v>
      </c>
      <c r="D356" s="19" t="s">
        <v>648</v>
      </c>
      <c r="E356" s="20">
        <v>0</v>
      </c>
      <c r="F356" s="20">
        <v>0</v>
      </c>
      <c r="G356" s="20" t="s">
        <v>27</v>
      </c>
      <c r="H356" s="20">
        <v>0</v>
      </c>
      <c r="I356" s="33"/>
    </row>
    <row r="357" spans="1:9" s="24" customFormat="1" ht="45" x14ac:dyDescent="0.2">
      <c r="A357" s="47"/>
      <c r="B357" s="48"/>
      <c r="C357" s="21" t="s">
        <v>237</v>
      </c>
      <c r="D357" s="19" t="s">
        <v>649</v>
      </c>
      <c r="E357" s="20">
        <v>0</v>
      </c>
      <c r="F357" s="20">
        <v>0</v>
      </c>
      <c r="G357" s="20" t="s">
        <v>27</v>
      </c>
      <c r="H357" s="20">
        <v>0</v>
      </c>
      <c r="I357" s="33"/>
    </row>
    <row r="358" spans="1:9" s="24" customFormat="1" ht="45" x14ac:dyDescent="0.2">
      <c r="A358" s="47"/>
      <c r="B358" s="48"/>
      <c r="C358" s="21" t="s">
        <v>327</v>
      </c>
      <c r="D358" s="19" t="s">
        <v>650</v>
      </c>
      <c r="E358" s="20">
        <v>0</v>
      </c>
      <c r="F358" s="20">
        <v>0</v>
      </c>
      <c r="G358" s="20" t="s">
        <v>27</v>
      </c>
      <c r="H358" s="20">
        <v>0</v>
      </c>
      <c r="I358" s="33"/>
    </row>
    <row r="359" spans="1:9" s="24" customFormat="1" ht="45" x14ac:dyDescent="0.2">
      <c r="A359" s="47"/>
      <c r="B359" s="48"/>
      <c r="C359" s="21" t="s">
        <v>389</v>
      </c>
      <c r="D359" s="19" t="s">
        <v>651</v>
      </c>
      <c r="E359" s="20">
        <v>0</v>
      </c>
      <c r="F359" s="20">
        <v>0</v>
      </c>
      <c r="G359" s="20" t="s">
        <v>27</v>
      </c>
      <c r="H359" s="20">
        <v>0</v>
      </c>
      <c r="I359" s="33"/>
    </row>
    <row r="360" spans="1:9" s="24" customFormat="1" ht="45" x14ac:dyDescent="0.2">
      <c r="A360" s="47"/>
      <c r="B360" s="48"/>
      <c r="C360" s="21" t="s">
        <v>391</v>
      </c>
      <c r="D360" s="19" t="s">
        <v>652</v>
      </c>
      <c r="E360" s="20">
        <v>0</v>
      </c>
      <c r="F360" s="20">
        <v>0</v>
      </c>
      <c r="G360" s="20" t="s">
        <v>27</v>
      </c>
      <c r="H360" s="20">
        <v>0</v>
      </c>
      <c r="I360" s="33"/>
    </row>
    <row r="361" spans="1:9" s="24" customFormat="1" ht="45" x14ac:dyDescent="0.2">
      <c r="A361" s="47"/>
      <c r="B361" s="48"/>
      <c r="C361" s="21" t="s">
        <v>393</v>
      </c>
      <c r="D361" s="19" t="s">
        <v>653</v>
      </c>
      <c r="E361" s="20">
        <v>0</v>
      </c>
      <c r="F361" s="20">
        <v>0</v>
      </c>
      <c r="G361" s="20" t="s">
        <v>27</v>
      </c>
      <c r="H361" s="20">
        <v>0</v>
      </c>
      <c r="I361" s="33"/>
    </row>
    <row r="362" spans="1:9" s="24" customFormat="1" ht="45" x14ac:dyDescent="0.2">
      <c r="A362" s="47"/>
      <c r="B362" s="48"/>
      <c r="C362" s="21" t="s">
        <v>395</v>
      </c>
      <c r="D362" s="19" t="s">
        <v>654</v>
      </c>
      <c r="E362" s="20">
        <v>0</v>
      </c>
      <c r="F362" s="20">
        <v>0</v>
      </c>
      <c r="G362" s="20" t="s">
        <v>27</v>
      </c>
      <c r="H362" s="20">
        <v>0</v>
      </c>
      <c r="I362" s="33"/>
    </row>
    <row r="363" spans="1:9" s="24" customFormat="1" ht="45" x14ac:dyDescent="0.2">
      <c r="A363" s="47"/>
      <c r="B363" s="48"/>
      <c r="C363" s="21" t="s">
        <v>397</v>
      </c>
      <c r="D363" s="19" t="s">
        <v>655</v>
      </c>
      <c r="E363" s="20">
        <v>0</v>
      </c>
      <c r="F363" s="20">
        <v>0</v>
      </c>
      <c r="G363" s="20" t="s">
        <v>27</v>
      </c>
      <c r="H363" s="20">
        <v>0</v>
      </c>
      <c r="I363" s="33"/>
    </row>
    <row r="364" spans="1:9" s="24" customFormat="1" ht="45" x14ac:dyDescent="0.2">
      <c r="A364" s="47"/>
      <c r="B364" s="48"/>
      <c r="C364" s="21" t="s">
        <v>399</v>
      </c>
      <c r="D364" s="19" t="s">
        <v>656</v>
      </c>
      <c r="E364" s="20">
        <v>0</v>
      </c>
      <c r="F364" s="20">
        <v>0</v>
      </c>
      <c r="G364" s="20" t="s">
        <v>27</v>
      </c>
      <c r="H364" s="20">
        <v>0</v>
      </c>
      <c r="I364" s="33"/>
    </row>
    <row r="365" spans="1:9" s="24" customFormat="1" ht="45" x14ac:dyDescent="0.2">
      <c r="A365" s="47"/>
      <c r="B365" s="48"/>
      <c r="C365" s="21" t="s">
        <v>401</v>
      </c>
      <c r="D365" s="19" t="s">
        <v>657</v>
      </c>
      <c r="E365" s="20">
        <v>0</v>
      </c>
      <c r="F365" s="20">
        <v>0</v>
      </c>
      <c r="G365" s="20" t="s">
        <v>27</v>
      </c>
      <c r="H365" s="20">
        <v>0</v>
      </c>
      <c r="I365" s="33"/>
    </row>
    <row r="366" spans="1:9" s="8" customFormat="1" ht="12.75" x14ac:dyDescent="0.2">
      <c r="A366" s="47"/>
      <c r="B366" s="48"/>
      <c r="C366" s="50" t="s">
        <v>78</v>
      </c>
      <c r="D366" s="50"/>
      <c r="E366" s="26">
        <f>E353+E340+E334+E327+E315+E306</f>
        <v>76982.8</v>
      </c>
      <c r="F366" s="26">
        <f>F353+F340+F334+F327+F315+F306</f>
        <v>22338.009999999995</v>
      </c>
      <c r="G366" s="26" t="s">
        <v>668</v>
      </c>
      <c r="H366" s="26">
        <f>H353+H340+H334+H327+H315+H306</f>
        <v>22338.009999999995</v>
      </c>
      <c r="I366" s="34"/>
    </row>
    <row r="367" spans="1:9" ht="22.5" x14ac:dyDescent="0.25">
      <c r="A367" s="43">
        <v>5</v>
      </c>
      <c r="B367" s="42" t="s">
        <v>1332</v>
      </c>
      <c r="C367" s="22" t="s">
        <v>11</v>
      </c>
      <c r="D367" s="22" t="s">
        <v>669</v>
      </c>
      <c r="E367" s="23">
        <f>E368+E369+E370+E371</f>
        <v>2900</v>
      </c>
      <c r="F367" s="23">
        <f>F368+F369+F370+F371</f>
        <v>874</v>
      </c>
      <c r="G367" s="23" t="s">
        <v>705</v>
      </c>
      <c r="H367" s="23">
        <f>H368+H369+H370+H371</f>
        <v>874</v>
      </c>
      <c r="I367" s="33"/>
    </row>
    <row r="368" spans="1:9" ht="22.5" x14ac:dyDescent="0.25">
      <c r="A368" s="43"/>
      <c r="B368" s="42"/>
      <c r="C368" s="19" t="s">
        <v>85</v>
      </c>
      <c r="D368" s="19" t="s">
        <v>670</v>
      </c>
      <c r="E368" s="20">
        <v>150</v>
      </c>
      <c r="F368" s="20">
        <v>99</v>
      </c>
      <c r="G368" s="20" t="s">
        <v>697</v>
      </c>
      <c r="H368" s="20">
        <v>99</v>
      </c>
      <c r="I368" s="33"/>
    </row>
    <row r="369" spans="1:9" ht="22.5" x14ac:dyDescent="0.25">
      <c r="A369" s="43"/>
      <c r="B369" s="42"/>
      <c r="C369" s="19" t="s">
        <v>88</v>
      </c>
      <c r="D369" s="19" t="s">
        <v>671</v>
      </c>
      <c r="E369" s="20">
        <v>1550</v>
      </c>
      <c r="F369" s="20">
        <v>775</v>
      </c>
      <c r="G369" s="20" t="s">
        <v>698</v>
      </c>
      <c r="H369" s="20">
        <v>775</v>
      </c>
      <c r="I369" s="33"/>
    </row>
    <row r="370" spans="1:9" ht="33.75" x14ac:dyDescent="0.25">
      <c r="A370" s="43"/>
      <c r="B370" s="42"/>
      <c r="C370" s="19" t="s">
        <v>91</v>
      </c>
      <c r="D370" s="19" t="s">
        <v>672</v>
      </c>
      <c r="E370" s="20">
        <v>0</v>
      </c>
      <c r="F370" s="20">
        <v>0</v>
      </c>
      <c r="G370" s="20" t="s">
        <v>79</v>
      </c>
      <c r="H370" s="20">
        <v>0</v>
      </c>
      <c r="I370" s="33"/>
    </row>
    <row r="371" spans="1:9" ht="33.75" x14ac:dyDescent="0.25">
      <c r="A371" s="43"/>
      <c r="B371" s="42"/>
      <c r="C371" s="19" t="s">
        <v>94</v>
      </c>
      <c r="D371" s="19" t="s">
        <v>673</v>
      </c>
      <c r="E371" s="20">
        <v>1200</v>
      </c>
      <c r="F371" s="20">
        <v>0</v>
      </c>
      <c r="G371" s="20" t="s">
        <v>699</v>
      </c>
      <c r="H371" s="20">
        <v>0</v>
      </c>
      <c r="I371" s="33"/>
    </row>
    <row r="372" spans="1:9" ht="22.5" x14ac:dyDescent="0.25">
      <c r="A372" s="43"/>
      <c r="B372" s="42"/>
      <c r="C372" s="22" t="s">
        <v>24</v>
      </c>
      <c r="D372" s="22" t="s">
        <v>674</v>
      </c>
      <c r="E372" s="23">
        <f>E373+E374+E375+E376</f>
        <v>70274.8</v>
      </c>
      <c r="F372" s="23">
        <f>F373+F374+F375+F376</f>
        <v>30176.94</v>
      </c>
      <c r="G372" s="23" t="s">
        <v>700</v>
      </c>
      <c r="H372" s="23">
        <f>H373+H374+H375+H376</f>
        <v>30176.94</v>
      </c>
      <c r="I372" s="33"/>
    </row>
    <row r="373" spans="1:9" ht="22.5" x14ac:dyDescent="0.25">
      <c r="A373" s="43"/>
      <c r="B373" s="42"/>
      <c r="C373" s="19" t="s">
        <v>85</v>
      </c>
      <c r="D373" s="19" t="s">
        <v>675</v>
      </c>
      <c r="E373" s="20">
        <v>3500</v>
      </c>
      <c r="F373" s="20">
        <v>0</v>
      </c>
      <c r="G373" s="20" t="s">
        <v>699</v>
      </c>
      <c r="H373" s="20">
        <v>0</v>
      </c>
      <c r="I373" s="33"/>
    </row>
    <row r="374" spans="1:9" ht="33.75" x14ac:dyDescent="0.25">
      <c r="A374" s="43"/>
      <c r="B374" s="42"/>
      <c r="C374" s="19" t="s">
        <v>88</v>
      </c>
      <c r="D374" s="19" t="s">
        <v>676</v>
      </c>
      <c r="E374" s="20">
        <v>0</v>
      </c>
      <c r="F374" s="20">
        <v>0</v>
      </c>
      <c r="G374" s="20" t="s">
        <v>79</v>
      </c>
      <c r="H374" s="20">
        <v>0</v>
      </c>
      <c r="I374" s="33"/>
    </row>
    <row r="375" spans="1:9" ht="45" x14ac:dyDescent="0.25">
      <c r="A375" s="43"/>
      <c r="B375" s="42"/>
      <c r="C375" s="19" t="s">
        <v>91</v>
      </c>
      <c r="D375" s="19" t="s">
        <v>677</v>
      </c>
      <c r="E375" s="20">
        <v>50582.1</v>
      </c>
      <c r="F375" s="20">
        <v>24845.64</v>
      </c>
      <c r="G375" s="20" t="s">
        <v>701</v>
      </c>
      <c r="H375" s="20">
        <v>24845.64</v>
      </c>
      <c r="I375" s="33"/>
    </row>
    <row r="376" spans="1:9" ht="33.75" x14ac:dyDescent="0.25">
      <c r="A376" s="43"/>
      <c r="B376" s="42"/>
      <c r="C376" s="19" t="s">
        <v>94</v>
      </c>
      <c r="D376" s="19" t="s">
        <v>678</v>
      </c>
      <c r="E376" s="20">
        <v>16192.7</v>
      </c>
      <c r="F376" s="20">
        <v>5331.3</v>
      </c>
      <c r="G376" s="20" t="s">
        <v>706</v>
      </c>
      <c r="H376" s="20">
        <v>5331.3</v>
      </c>
      <c r="I376" s="33"/>
    </row>
    <row r="377" spans="1:9" ht="22.5" x14ac:dyDescent="0.25">
      <c r="A377" s="43"/>
      <c r="B377" s="42"/>
      <c r="C377" s="22" t="s">
        <v>49</v>
      </c>
      <c r="D377" s="22" t="s">
        <v>679</v>
      </c>
      <c r="E377" s="23">
        <f>E378+E379+E380+E381+E382+E383+E384+E385+E386+E387+E388+E389</f>
        <v>52357.99</v>
      </c>
      <c r="F377" s="23">
        <f>F378+F379+F380+F381+F382+F383+F384+F385+F386+F387+F388+F389</f>
        <v>1526.75</v>
      </c>
      <c r="G377" s="23" t="s">
        <v>707</v>
      </c>
      <c r="H377" s="23">
        <f>H378+H379+H380+H381+H382+H383+H384+H385+H386+H387+H388+H389</f>
        <v>1526.75</v>
      </c>
      <c r="I377" s="33"/>
    </row>
    <row r="378" spans="1:9" x14ac:dyDescent="0.25">
      <c r="A378" s="43"/>
      <c r="B378" s="42"/>
      <c r="C378" s="19" t="s">
        <v>85</v>
      </c>
      <c r="D378" s="19" t="s">
        <v>680</v>
      </c>
      <c r="E378" s="20">
        <v>1000</v>
      </c>
      <c r="F378" s="20">
        <v>0</v>
      </c>
      <c r="G378" s="20" t="s">
        <v>702</v>
      </c>
      <c r="H378" s="20">
        <v>0</v>
      </c>
      <c r="I378" s="33"/>
    </row>
    <row r="379" spans="1:9" ht="33.75" x14ac:dyDescent="0.25">
      <c r="A379" s="43"/>
      <c r="B379" s="42"/>
      <c r="C379" s="19" t="s">
        <v>88</v>
      </c>
      <c r="D379" s="19" t="s">
        <v>681</v>
      </c>
      <c r="E379" s="20">
        <v>28912.9</v>
      </c>
      <c r="F379" s="20">
        <v>0</v>
      </c>
      <c r="G379" s="20" t="s">
        <v>699</v>
      </c>
      <c r="H379" s="20">
        <v>0</v>
      </c>
      <c r="I379" s="33"/>
    </row>
    <row r="380" spans="1:9" ht="112.5" x14ac:dyDescent="0.25">
      <c r="A380" s="43"/>
      <c r="B380" s="42"/>
      <c r="C380" s="19" t="s">
        <v>91</v>
      </c>
      <c r="D380" s="19" t="s">
        <v>682</v>
      </c>
      <c r="E380" s="20">
        <v>200.5</v>
      </c>
      <c r="F380" s="20">
        <v>0</v>
      </c>
      <c r="G380" s="20" t="s">
        <v>683</v>
      </c>
      <c r="H380" s="20">
        <v>0</v>
      </c>
      <c r="I380" s="33"/>
    </row>
    <row r="381" spans="1:9" ht="22.5" x14ac:dyDescent="0.25">
      <c r="A381" s="43"/>
      <c r="B381" s="42"/>
      <c r="C381" s="19" t="s">
        <v>94</v>
      </c>
      <c r="D381" s="19" t="s">
        <v>684</v>
      </c>
      <c r="E381" s="20">
        <v>1357.69</v>
      </c>
      <c r="F381" s="20">
        <v>0</v>
      </c>
      <c r="G381" s="20" t="s">
        <v>703</v>
      </c>
      <c r="H381" s="20">
        <v>0</v>
      </c>
      <c r="I381" s="33"/>
    </row>
    <row r="382" spans="1:9" ht="33.75" x14ac:dyDescent="0.25">
      <c r="A382" s="43"/>
      <c r="B382" s="42"/>
      <c r="C382" s="19" t="s">
        <v>187</v>
      </c>
      <c r="D382" s="19" t="s">
        <v>685</v>
      </c>
      <c r="E382" s="20">
        <v>4500</v>
      </c>
      <c r="F382" s="20">
        <v>0</v>
      </c>
      <c r="G382" s="20" t="s">
        <v>683</v>
      </c>
      <c r="H382" s="20">
        <v>0</v>
      </c>
      <c r="I382" s="33"/>
    </row>
    <row r="383" spans="1:9" ht="45" x14ac:dyDescent="0.25">
      <c r="A383" s="43"/>
      <c r="B383" s="42"/>
      <c r="C383" s="19" t="s">
        <v>269</v>
      </c>
      <c r="D383" s="19" t="s">
        <v>686</v>
      </c>
      <c r="E383" s="20">
        <v>0</v>
      </c>
      <c r="F383" s="20">
        <v>0</v>
      </c>
      <c r="G383" s="20" t="s">
        <v>79</v>
      </c>
      <c r="H383" s="20">
        <v>0</v>
      </c>
      <c r="I383" s="33"/>
    </row>
    <row r="384" spans="1:9" ht="22.5" x14ac:dyDescent="0.25">
      <c r="A384" s="43"/>
      <c r="B384" s="42"/>
      <c r="C384" s="19" t="s">
        <v>277</v>
      </c>
      <c r="D384" s="19" t="s">
        <v>687</v>
      </c>
      <c r="E384" s="20">
        <v>12000</v>
      </c>
      <c r="F384" s="20">
        <v>0</v>
      </c>
      <c r="G384" s="20" t="s">
        <v>699</v>
      </c>
      <c r="H384" s="20">
        <v>0</v>
      </c>
      <c r="I384" s="33"/>
    </row>
    <row r="385" spans="1:9" ht="45" x14ac:dyDescent="0.25">
      <c r="A385" s="43"/>
      <c r="B385" s="42"/>
      <c r="C385" s="19" t="s">
        <v>196</v>
      </c>
      <c r="D385" s="19" t="s">
        <v>688</v>
      </c>
      <c r="E385" s="20">
        <v>3550</v>
      </c>
      <c r="F385" s="20">
        <v>1526.75</v>
      </c>
      <c r="G385" s="20" t="s">
        <v>704</v>
      </c>
      <c r="H385" s="20">
        <v>1526.75</v>
      </c>
      <c r="I385" s="33"/>
    </row>
    <row r="386" spans="1:9" ht="22.5" x14ac:dyDescent="0.25">
      <c r="A386" s="43"/>
      <c r="B386" s="42"/>
      <c r="C386" s="19" t="s">
        <v>296</v>
      </c>
      <c r="D386" s="19" t="s">
        <v>689</v>
      </c>
      <c r="E386" s="20">
        <v>401.8</v>
      </c>
      <c r="F386" s="20">
        <v>0</v>
      </c>
      <c r="G386" s="20" t="s">
        <v>703</v>
      </c>
      <c r="H386" s="20">
        <v>0</v>
      </c>
      <c r="I386" s="33"/>
    </row>
    <row r="387" spans="1:9" ht="33.75" x14ac:dyDescent="0.25">
      <c r="A387" s="43"/>
      <c r="B387" s="42"/>
      <c r="C387" s="19" t="s">
        <v>298</v>
      </c>
      <c r="D387" s="19" t="s">
        <v>690</v>
      </c>
      <c r="E387" s="20">
        <v>435.1</v>
      </c>
      <c r="F387" s="20">
        <v>0</v>
      </c>
      <c r="G387" s="20" t="s">
        <v>703</v>
      </c>
      <c r="H387" s="20">
        <v>0</v>
      </c>
      <c r="I387" s="33"/>
    </row>
    <row r="388" spans="1:9" ht="33.75" x14ac:dyDescent="0.25">
      <c r="A388" s="43"/>
      <c r="B388" s="42"/>
      <c r="C388" s="19" t="s">
        <v>691</v>
      </c>
      <c r="D388" s="19" t="s">
        <v>692</v>
      </c>
      <c r="E388" s="20">
        <v>0</v>
      </c>
      <c r="F388" s="20">
        <v>0</v>
      </c>
      <c r="G388" s="20" t="s">
        <v>79</v>
      </c>
      <c r="H388" s="20">
        <v>0</v>
      </c>
      <c r="I388" s="33"/>
    </row>
    <row r="389" spans="1:9" ht="33.75" x14ac:dyDescent="0.25">
      <c r="A389" s="43"/>
      <c r="B389" s="42"/>
      <c r="C389" s="19" t="s">
        <v>207</v>
      </c>
      <c r="D389" s="19" t="s">
        <v>693</v>
      </c>
      <c r="E389" s="20">
        <v>0</v>
      </c>
      <c r="F389" s="20">
        <v>0</v>
      </c>
      <c r="G389" s="20" t="s">
        <v>552</v>
      </c>
      <c r="H389" s="20">
        <v>0</v>
      </c>
      <c r="I389" s="33"/>
    </row>
    <row r="390" spans="1:9" ht="22.5" x14ac:dyDescent="0.25">
      <c r="A390" s="43"/>
      <c r="B390" s="42"/>
      <c r="C390" s="22" t="s">
        <v>70</v>
      </c>
      <c r="D390" s="22" t="s">
        <v>694</v>
      </c>
      <c r="E390" s="23">
        <f>E391+E392</f>
        <v>0</v>
      </c>
      <c r="F390" s="23">
        <f>F391+F392</f>
        <v>0</v>
      </c>
      <c r="G390" s="23" t="s">
        <v>552</v>
      </c>
      <c r="H390" s="23">
        <f>H391+H392</f>
        <v>0</v>
      </c>
      <c r="I390" s="33"/>
    </row>
    <row r="391" spans="1:9" ht="33.75" x14ac:dyDescent="0.25">
      <c r="A391" s="43"/>
      <c r="B391" s="42"/>
      <c r="C391" s="19" t="s">
        <v>85</v>
      </c>
      <c r="D391" s="19" t="s">
        <v>695</v>
      </c>
      <c r="E391" s="20">
        <v>0</v>
      </c>
      <c r="F391" s="20">
        <v>0</v>
      </c>
      <c r="G391" s="20" t="s">
        <v>552</v>
      </c>
      <c r="H391" s="20">
        <v>0</v>
      </c>
      <c r="I391" s="33"/>
    </row>
    <row r="392" spans="1:9" ht="22.5" x14ac:dyDescent="0.25">
      <c r="A392" s="43"/>
      <c r="B392" s="42"/>
      <c r="C392" s="19" t="s">
        <v>88</v>
      </c>
      <c r="D392" s="19" t="s">
        <v>696</v>
      </c>
      <c r="E392" s="20">
        <v>0</v>
      </c>
      <c r="F392" s="20">
        <v>0</v>
      </c>
      <c r="G392" s="20" t="s">
        <v>552</v>
      </c>
      <c r="H392" s="20">
        <v>0</v>
      </c>
      <c r="I392" s="33"/>
    </row>
    <row r="393" spans="1:9" ht="15" customHeight="1" x14ac:dyDescent="0.25">
      <c r="A393" s="43"/>
      <c r="B393" s="42"/>
      <c r="C393" s="44" t="s">
        <v>78</v>
      </c>
      <c r="D393" s="45"/>
      <c r="E393" s="37">
        <f>E390+E377+E372+E367</f>
        <v>125532.79000000001</v>
      </c>
      <c r="F393" s="37">
        <f>F390+F377+F372+F367</f>
        <v>32577.69</v>
      </c>
      <c r="G393" s="37" t="s">
        <v>708</v>
      </c>
      <c r="H393" s="37">
        <f>H390+H377+H372+H367</f>
        <v>32577.69</v>
      </c>
      <c r="I393" s="33"/>
    </row>
    <row r="394" spans="1:9" ht="33.75" x14ac:dyDescent="0.25">
      <c r="A394" s="43">
        <v>6</v>
      </c>
      <c r="B394" s="42" t="s">
        <v>1331</v>
      </c>
      <c r="C394" s="22" t="s">
        <v>11</v>
      </c>
      <c r="D394" s="22" t="s">
        <v>709</v>
      </c>
      <c r="E394" s="23">
        <f>E395</f>
        <v>7845.4</v>
      </c>
      <c r="F394" s="23">
        <f>F395</f>
        <v>0</v>
      </c>
      <c r="G394" s="23" t="s">
        <v>96</v>
      </c>
      <c r="H394" s="23">
        <f>H395</f>
        <v>0</v>
      </c>
      <c r="I394" s="33"/>
    </row>
    <row r="395" spans="1:9" ht="45" x14ac:dyDescent="0.25">
      <c r="A395" s="43"/>
      <c r="B395" s="42"/>
      <c r="C395" s="19" t="s">
        <v>85</v>
      </c>
      <c r="D395" s="19" t="s">
        <v>710</v>
      </c>
      <c r="E395" s="20">
        <f>E396</f>
        <v>7845.4</v>
      </c>
      <c r="F395" s="20">
        <f>F396</f>
        <v>0</v>
      </c>
      <c r="G395" s="20" t="s">
        <v>96</v>
      </c>
      <c r="H395" s="20">
        <f>H396</f>
        <v>0</v>
      </c>
      <c r="I395" s="33"/>
    </row>
    <row r="396" spans="1:9" ht="33.75" x14ac:dyDescent="0.25">
      <c r="A396" s="43"/>
      <c r="B396" s="42"/>
      <c r="C396" s="21" t="s">
        <v>231</v>
      </c>
      <c r="D396" s="19" t="s">
        <v>711</v>
      </c>
      <c r="E396" s="20">
        <v>7845.4</v>
      </c>
      <c r="F396" s="20">
        <v>0</v>
      </c>
      <c r="G396" s="20" t="s">
        <v>96</v>
      </c>
      <c r="H396" s="20">
        <v>0</v>
      </c>
      <c r="I396" s="33"/>
    </row>
    <row r="397" spans="1:9" ht="45" x14ac:dyDescent="0.25">
      <c r="A397" s="43"/>
      <c r="B397" s="42"/>
      <c r="C397" s="22" t="s">
        <v>24</v>
      </c>
      <c r="D397" s="22" t="s">
        <v>712</v>
      </c>
      <c r="E397" s="23">
        <f>E398+E401</f>
        <v>39228.699999999997</v>
      </c>
      <c r="F397" s="23">
        <f>F398+F401</f>
        <v>20737.55</v>
      </c>
      <c r="G397" s="23" t="s">
        <v>741</v>
      </c>
      <c r="H397" s="23">
        <f>H398+H401</f>
        <v>20737.55</v>
      </c>
      <c r="I397" s="33"/>
    </row>
    <row r="398" spans="1:9" ht="56.25" x14ac:dyDescent="0.25">
      <c r="A398" s="43"/>
      <c r="B398" s="42"/>
      <c r="C398" s="19" t="s">
        <v>85</v>
      </c>
      <c r="D398" s="19" t="s">
        <v>713</v>
      </c>
      <c r="E398" s="20">
        <f>E400+E399</f>
        <v>38708.699999999997</v>
      </c>
      <c r="F398" s="20">
        <f>F400+F399</f>
        <v>20737.55</v>
      </c>
      <c r="G398" s="20" t="s">
        <v>742</v>
      </c>
      <c r="H398" s="20">
        <f>H400+H399</f>
        <v>20737.55</v>
      </c>
      <c r="I398" s="33"/>
    </row>
    <row r="399" spans="1:9" ht="56.25" x14ac:dyDescent="0.25">
      <c r="A399" s="43"/>
      <c r="B399" s="42"/>
      <c r="C399" s="21" t="s">
        <v>231</v>
      </c>
      <c r="D399" s="19" t="s">
        <v>714</v>
      </c>
      <c r="E399" s="20">
        <v>38708.699999999997</v>
      </c>
      <c r="F399" s="20">
        <v>20737.55</v>
      </c>
      <c r="G399" s="20" t="s">
        <v>742</v>
      </c>
      <c r="H399" s="20">
        <v>20737.55</v>
      </c>
      <c r="I399" s="33"/>
    </row>
    <row r="400" spans="1:9" ht="45" x14ac:dyDescent="0.25">
      <c r="A400" s="43"/>
      <c r="B400" s="42"/>
      <c r="C400" s="21" t="s">
        <v>234</v>
      </c>
      <c r="D400" s="19" t="s">
        <v>715</v>
      </c>
      <c r="E400" s="20">
        <v>0</v>
      </c>
      <c r="F400" s="20">
        <v>0</v>
      </c>
      <c r="G400" s="20" t="s">
        <v>27</v>
      </c>
      <c r="H400" s="20">
        <v>0</v>
      </c>
      <c r="I400" s="33"/>
    </row>
    <row r="401" spans="1:9" ht="78.75" x14ac:dyDescent="0.25">
      <c r="A401" s="43"/>
      <c r="B401" s="42"/>
      <c r="C401" s="19" t="s">
        <v>187</v>
      </c>
      <c r="D401" s="19" t="s">
        <v>716</v>
      </c>
      <c r="E401" s="20">
        <v>520</v>
      </c>
      <c r="F401" s="20">
        <v>0</v>
      </c>
      <c r="G401" s="20" t="s">
        <v>96</v>
      </c>
      <c r="H401" s="20">
        <v>0</v>
      </c>
      <c r="I401" s="33"/>
    </row>
    <row r="402" spans="1:9" ht="45" x14ac:dyDescent="0.25">
      <c r="A402" s="43"/>
      <c r="B402" s="42"/>
      <c r="C402" s="22" t="s">
        <v>49</v>
      </c>
      <c r="D402" s="22" t="s">
        <v>717</v>
      </c>
      <c r="E402" s="23">
        <f>E403</f>
        <v>0</v>
      </c>
      <c r="F402" s="23">
        <f>F403</f>
        <v>0</v>
      </c>
      <c r="G402" s="23" t="s">
        <v>27</v>
      </c>
      <c r="H402" s="23">
        <f>H403</f>
        <v>0</v>
      </c>
      <c r="I402" s="33"/>
    </row>
    <row r="403" spans="1:9" ht="146.25" x14ac:dyDescent="0.25">
      <c r="A403" s="43"/>
      <c r="B403" s="42"/>
      <c r="C403" s="19" t="s">
        <v>85</v>
      </c>
      <c r="D403" s="19" t="s">
        <v>718</v>
      </c>
      <c r="E403" s="20">
        <v>0</v>
      </c>
      <c r="F403" s="20">
        <v>0</v>
      </c>
      <c r="G403" s="20" t="s">
        <v>27</v>
      </c>
      <c r="H403" s="20">
        <v>0</v>
      </c>
      <c r="I403" s="33"/>
    </row>
    <row r="404" spans="1:9" ht="90" x14ac:dyDescent="0.25">
      <c r="A404" s="43"/>
      <c r="B404" s="42"/>
      <c r="C404" s="21" t="s">
        <v>231</v>
      </c>
      <c r="D404" s="19" t="s">
        <v>719</v>
      </c>
      <c r="E404" s="20">
        <v>0</v>
      </c>
      <c r="F404" s="20">
        <v>0</v>
      </c>
      <c r="G404" s="20" t="s">
        <v>27</v>
      </c>
      <c r="H404" s="20">
        <v>0</v>
      </c>
      <c r="I404" s="33"/>
    </row>
    <row r="405" spans="1:9" ht="45" x14ac:dyDescent="0.25">
      <c r="A405" s="43"/>
      <c r="B405" s="42"/>
      <c r="C405" s="22" t="s">
        <v>70</v>
      </c>
      <c r="D405" s="22" t="s">
        <v>720</v>
      </c>
      <c r="E405" s="23">
        <f>E406+E408+E411+E414+E418+E420+E423</f>
        <v>6375</v>
      </c>
      <c r="F405" s="23">
        <f>F406+F408+F411+F414+F418+F420+F423</f>
        <v>0</v>
      </c>
      <c r="G405" s="23" t="s">
        <v>246</v>
      </c>
      <c r="H405" s="23">
        <f>H406+H408+H411+H414+H418+H420+H423</f>
        <v>0</v>
      </c>
      <c r="I405" s="33"/>
    </row>
    <row r="406" spans="1:9" ht="33.75" x14ac:dyDescent="0.25">
      <c r="A406" s="43"/>
      <c r="B406" s="42"/>
      <c r="C406" s="19" t="s">
        <v>85</v>
      </c>
      <c r="D406" s="19" t="s">
        <v>721</v>
      </c>
      <c r="E406" s="20">
        <v>6375</v>
      </c>
      <c r="F406" s="20">
        <f>F407</f>
        <v>0</v>
      </c>
      <c r="G406" s="20" t="s">
        <v>96</v>
      </c>
      <c r="H406" s="20">
        <f>H407</f>
        <v>0</v>
      </c>
      <c r="I406" s="33"/>
    </row>
    <row r="407" spans="1:9" ht="45" x14ac:dyDescent="0.25">
      <c r="A407" s="43"/>
      <c r="B407" s="42"/>
      <c r="C407" s="21" t="s">
        <v>231</v>
      </c>
      <c r="D407" s="19" t="s">
        <v>722</v>
      </c>
      <c r="E407" s="20">
        <v>0</v>
      </c>
      <c r="F407" s="20">
        <v>0</v>
      </c>
      <c r="G407" s="20" t="s">
        <v>27</v>
      </c>
      <c r="H407" s="20">
        <v>0</v>
      </c>
      <c r="I407" s="33"/>
    </row>
    <row r="408" spans="1:9" ht="45" x14ac:dyDescent="0.25">
      <c r="A408" s="43"/>
      <c r="B408" s="42"/>
      <c r="C408" s="19" t="s">
        <v>88</v>
      </c>
      <c r="D408" s="19" t="s">
        <v>723</v>
      </c>
      <c r="E408" s="20">
        <f>E409+E410</f>
        <v>0</v>
      </c>
      <c r="F408" s="20">
        <f>F409+F410</f>
        <v>0</v>
      </c>
      <c r="G408" s="20" t="s">
        <v>27</v>
      </c>
      <c r="H408" s="20">
        <f>H409+H410</f>
        <v>0</v>
      </c>
      <c r="I408" s="33"/>
    </row>
    <row r="409" spans="1:9" ht="45" x14ac:dyDescent="0.25">
      <c r="A409" s="43"/>
      <c r="B409" s="42"/>
      <c r="C409" s="21" t="s">
        <v>331</v>
      </c>
      <c r="D409" s="19" t="s">
        <v>724</v>
      </c>
      <c r="E409" s="20">
        <v>0</v>
      </c>
      <c r="F409" s="20">
        <v>0</v>
      </c>
      <c r="G409" s="20" t="s">
        <v>27</v>
      </c>
      <c r="H409" s="20">
        <v>0</v>
      </c>
      <c r="I409" s="33"/>
    </row>
    <row r="410" spans="1:9" ht="45" x14ac:dyDescent="0.25">
      <c r="A410" s="43"/>
      <c r="B410" s="42"/>
      <c r="C410" s="21" t="s">
        <v>333</v>
      </c>
      <c r="D410" s="19" t="s">
        <v>725</v>
      </c>
      <c r="E410" s="20">
        <v>0</v>
      </c>
      <c r="F410" s="20">
        <v>0</v>
      </c>
      <c r="G410" s="20" t="s">
        <v>27</v>
      </c>
      <c r="H410" s="20">
        <v>0</v>
      </c>
      <c r="I410" s="33"/>
    </row>
    <row r="411" spans="1:9" ht="45" x14ac:dyDescent="0.25">
      <c r="A411" s="43"/>
      <c r="B411" s="42"/>
      <c r="C411" s="19" t="s">
        <v>91</v>
      </c>
      <c r="D411" s="19" t="s">
        <v>726</v>
      </c>
      <c r="E411" s="20">
        <f>E412+E413</f>
        <v>0</v>
      </c>
      <c r="F411" s="20">
        <f>F412+F413</f>
        <v>0</v>
      </c>
      <c r="G411" s="20" t="s">
        <v>27</v>
      </c>
      <c r="H411" s="20">
        <f>H412+H413</f>
        <v>0</v>
      </c>
      <c r="I411" s="33"/>
    </row>
    <row r="412" spans="1:9" ht="45" x14ac:dyDescent="0.25">
      <c r="A412" s="43"/>
      <c r="B412" s="42"/>
      <c r="C412" s="21" t="s">
        <v>177</v>
      </c>
      <c r="D412" s="19" t="s">
        <v>727</v>
      </c>
      <c r="E412" s="20">
        <v>0</v>
      </c>
      <c r="F412" s="20">
        <v>0</v>
      </c>
      <c r="G412" s="20" t="s">
        <v>27</v>
      </c>
      <c r="H412" s="20">
        <v>0</v>
      </c>
      <c r="I412" s="33"/>
    </row>
    <row r="413" spans="1:9" ht="45" x14ac:dyDescent="0.25">
      <c r="A413" s="43"/>
      <c r="B413" s="42"/>
      <c r="C413" s="21" t="s">
        <v>179</v>
      </c>
      <c r="D413" s="19" t="s">
        <v>728</v>
      </c>
      <c r="E413" s="20">
        <v>0</v>
      </c>
      <c r="F413" s="20">
        <v>0</v>
      </c>
      <c r="G413" s="20" t="s">
        <v>27</v>
      </c>
      <c r="H413" s="20">
        <v>0</v>
      </c>
      <c r="I413" s="33"/>
    </row>
    <row r="414" spans="1:9" ht="45" x14ac:dyDescent="0.25">
      <c r="A414" s="43"/>
      <c r="B414" s="42"/>
      <c r="C414" s="19" t="s">
        <v>94</v>
      </c>
      <c r="D414" s="19" t="s">
        <v>729</v>
      </c>
      <c r="E414" s="20">
        <f>E415+E416+E417</f>
        <v>0</v>
      </c>
      <c r="F414" s="20">
        <f>F415+F416+F417</f>
        <v>0</v>
      </c>
      <c r="G414" s="20" t="s">
        <v>27</v>
      </c>
      <c r="H414" s="20">
        <f>H415+H416+H417</f>
        <v>0</v>
      </c>
      <c r="I414" s="33"/>
    </row>
    <row r="415" spans="1:9" ht="56.25" x14ac:dyDescent="0.25">
      <c r="A415" s="43"/>
      <c r="B415" s="42"/>
      <c r="C415" s="21" t="s">
        <v>347</v>
      </c>
      <c r="D415" s="19" t="s">
        <v>730</v>
      </c>
      <c r="E415" s="20">
        <v>0</v>
      </c>
      <c r="F415" s="20">
        <v>0</v>
      </c>
      <c r="G415" s="20" t="s">
        <v>27</v>
      </c>
      <c r="H415" s="20">
        <v>0</v>
      </c>
      <c r="I415" s="33"/>
    </row>
    <row r="416" spans="1:9" ht="45" x14ac:dyDescent="0.25">
      <c r="A416" s="43"/>
      <c r="B416" s="42"/>
      <c r="C416" s="21" t="s">
        <v>349</v>
      </c>
      <c r="D416" s="19" t="s">
        <v>731</v>
      </c>
      <c r="E416" s="20">
        <v>0</v>
      </c>
      <c r="F416" s="20">
        <v>0</v>
      </c>
      <c r="G416" s="20" t="s">
        <v>27</v>
      </c>
      <c r="H416" s="20">
        <v>0</v>
      </c>
      <c r="I416" s="33"/>
    </row>
    <row r="417" spans="1:9" ht="45" x14ac:dyDescent="0.25">
      <c r="A417" s="43"/>
      <c r="B417" s="42"/>
      <c r="C417" s="21" t="s">
        <v>351</v>
      </c>
      <c r="D417" s="19" t="s">
        <v>732</v>
      </c>
      <c r="E417" s="20">
        <v>0</v>
      </c>
      <c r="F417" s="20">
        <v>0</v>
      </c>
      <c r="G417" s="20" t="s">
        <v>27</v>
      </c>
      <c r="H417" s="20">
        <v>0</v>
      </c>
      <c r="I417" s="33"/>
    </row>
    <row r="418" spans="1:9" ht="45" x14ac:dyDescent="0.25">
      <c r="A418" s="43"/>
      <c r="B418" s="42"/>
      <c r="C418" s="19" t="s">
        <v>97</v>
      </c>
      <c r="D418" s="19" t="s">
        <v>733</v>
      </c>
      <c r="E418" s="20">
        <f>E419</f>
        <v>0</v>
      </c>
      <c r="F418" s="20">
        <f>F419</f>
        <v>0</v>
      </c>
      <c r="G418" s="20" t="s">
        <v>27</v>
      </c>
      <c r="H418" s="20">
        <f>H419</f>
        <v>0</v>
      </c>
      <c r="I418" s="33"/>
    </row>
    <row r="419" spans="1:9" ht="45" x14ac:dyDescent="0.25">
      <c r="A419" s="43"/>
      <c r="B419" s="42"/>
      <c r="C419" s="21" t="s">
        <v>153</v>
      </c>
      <c r="D419" s="19" t="s">
        <v>734</v>
      </c>
      <c r="E419" s="20">
        <v>0</v>
      </c>
      <c r="F419" s="20">
        <v>0</v>
      </c>
      <c r="G419" s="20" t="s">
        <v>27</v>
      </c>
      <c r="H419" s="20">
        <v>0</v>
      </c>
      <c r="I419" s="33"/>
    </row>
    <row r="420" spans="1:9" ht="45" x14ac:dyDescent="0.25">
      <c r="A420" s="43"/>
      <c r="B420" s="42"/>
      <c r="C420" s="19" t="s">
        <v>99</v>
      </c>
      <c r="D420" s="19" t="s">
        <v>735</v>
      </c>
      <c r="E420" s="20">
        <f>E421+E422</f>
        <v>0</v>
      </c>
      <c r="F420" s="20">
        <f>F421+F422</f>
        <v>0</v>
      </c>
      <c r="G420" s="20" t="s">
        <v>27</v>
      </c>
      <c r="H420" s="20">
        <f>H421+H422</f>
        <v>0</v>
      </c>
      <c r="I420" s="33"/>
    </row>
    <row r="421" spans="1:9" ht="45" x14ac:dyDescent="0.25">
      <c r="A421" s="43"/>
      <c r="B421" s="42"/>
      <c r="C421" s="21" t="s">
        <v>160</v>
      </c>
      <c r="D421" s="19" t="s">
        <v>736</v>
      </c>
      <c r="E421" s="20">
        <v>0</v>
      </c>
      <c r="F421" s="20">
        <v>0</v>
      </c>
      <c r="G421" s="20" t="s">
        <v>27</v>
      </c>
      <c r="H421" s="20">
        <v>0</v>
      </c>
      <c r="I421" s="33"/>
    </row>
    <row r="422" spans="1:9" ht="45" x14ac:dyDescent="0.25">
      <c r="A422" s="43"/>
      <c r="B422" s="42"/>
      <c r="C422" s="21" t="s">
        <v>162</v>
      </c>
      <c r="D422" s="19" t="s">
        <v>737</v>
      </c>
      <c r="E422" s="20">
        <v>0</v>
      </c>
      <c r="F422" s="20">
        <v>0</v>
      </c>
      <c r="G422" s="20" t="s">
        <v>27</v>
      </c>
      <c r="H422" s="20">
        <v>0</v>
      </c>
      <c r="I422" s="33"/>
    </row>
    <row r="423" spans="1:9" ht="45" x14ac:dyDescent="0.25">
      <c r="A423" s="43"/>
      <c r="B423" s="42"/>
      <c r="C423" s="19" t="s">
        <v>101</v>
      </c>
      <c r="D423" s="19" t="s">
        <v>738</v>
      </c>
      <c r="E423" s="20">
        <f>E424</f>
        <v>0</v>
      </c>
      <c r="F423" s="20">
        <f>F424</f>
        <v>0</v>
      </c>
      <c r="G423" s="20" t="s">
        <v>27</v>
      </c>
      <c r="H423" s="20">
        <f>H424</f>
        <v>0</v>
      </c>
      <c r="I423" s="33"/>
    </row>
    <row r="424" spans="1:9" ht="45" x14ac:dyDescent="0.25">
      <c r="A424" s="43"/>
      <c r="B424" s="42"/>
      <c r="C424" s="21" t="s">
        <v>739</v>
      </c>
      <c r="D424" s="19" t="s">
        <v>740</v>
      </c>
      <c r="E424" s="20">
        <v>0</v>
      </c>
      <c r="F424" s="20">
        <v>0</v>
      </c>
      <c r="G424" s="20" t="s">
        <v>27</v>
      </c>
      <c r="H424" s="20">
        <v>0</v>
      </c>
      <c r="I424" s="33"/>
    </row>
    <row r="425" spans="1:9" x14ac:dyDescent="0.25">
      <c r="A425" s="43"/>
      <c r="B425" s="42"/>
      <c r="C425" s="44" t="s">
        <v>78</v>
      </c>
      <c r="D425" s="45"/>
      <c r="E425" s="36">
        <f>E405+E402+E397+E394</f>
        <v>53449.1</v>
      </c>
      <c r="F425" s="36">
        <f>F405+F402+F397+F394</f>
        <v>20737.55</v>
      </c>
      <c r="G425" s="36" t="s">
        <v>743</v>
      </c>
      <c r="H425" s="36">
        <f>H405+H402+H397+H394</f>
        <v>20737.55</v>
      </c>
      <c r="I425" s="33"/>
    </row>
    <row r="426" spans="1:9" ht="31.5" x14ac:dyDescent="0.25">
      <c r="A426" s="43">
        <v>7</v>
      </c>
      <c r="B426" s="42" t="s">
        <v>1330</v>
      </c>
      <c r="C426" s="40" t="s">
        <v>11</v>
      </c>
      <c r="D426" s="40" t="s">
        <v>744</v>
      </c>
      <c r="E426" s="41">
        <f>E427+E428+E429+E430+E431+E432+E433+E434+E435+E436+E437+E438</f>
        <v>3804.3</v>
      </c>
      <c r="F426" s="41">
        <f>F427+F428+F429+F430+F431+F432+F433+F434+F435+F436+F437+F438</f>
        <v>1134.57</v>
      </c>
      <c r="G426" s="41" t="s">
        <v>761</v>
      </c>
      <c r="H426" s="41">
        <f>H427+H428+H429+H430+H431+H432+H433+H434+H435+H436+H437+H438</f>
        <v>1134.57</v>
      </c>
      <c r="I426" s="33"/>
    </row>
    <row r="427" spans="1:9" ht="33.75" x14ac:dyDescent="0.25">
      <c r="A427" s="43"/>
      <c r="B427" s="42"/>
      <c r="C427" s="38" t="s">
        <v>85</v>
      </c>
      <c r="D427" s="38" t="s">
        <v>745</v>
      </c>
      <c r="E427" s="39">
        <v>40</v>
      </c>
      <c r="F427" s="39">
        <v>0</v>
      </c>
      <c r="G427" s="39" t="s">
        <v>246</v>
      </c>
      <c r="H427" s="39">
        <v>0</v>
      </c>
      <c r="I427" s="33"/>
    </row>
    <row r="428" spans="1:9" ht="22.5" x14ac:dyDescent="0.25">
      <c r="A428" s="43"/>
      <c r="B428" s="42"/>
      <c r="C428" s="38" t="s">
        <v>88</v>
      </c>
      <c r="D428" s="38" t="s">
        <v>746</v>
      </c>
      <c r="E428" s="39">
        <v>40</v>
      </c>
      <c r="F428" s="39">
        <v>0</v>
      </c>
      <c r="G428" s="39" t="s">
        <v>246</v>
      </c>
      <c r="H428" s="39">
        <v>0</v>
      </c>
      <c r="I428" s="33"/>
    </row>
    <row r="429" spans="1:9" ht="22.5" x14ac:dyDescent="0.25">
      <c r="A429" s="43"/>
      <c r="B429" s="42"/>
      <c r="C429" s="38" t="s">
        <v>91</v>
      </c>
      <c r="D429" s="38" t="s">
        <v>747</v>
      </c>
      <c r="E429" s="39">
        <v>20</v>
      </c>
      <c r="F429" s="39">
        <v>0</v>
      </c>
      <c r="G429" s="39" t="s">
        <v>246</v>
      </c>
      <c r="H429" s="39">
        <v>0</v>
      </c>
      <c r="I429" s="33"/>
    </row>
    <row r="430" spans="1:9" ht="33.75" x14ac:dyDescent="0.25">
      <c r="A430" s="43"/>
      <c r="B430" s="42"/>
      <c r="C430" s="38" t="s">
        <v>187</v>
      </c>
      <c r="D430" s="38" t="s">
        <v>748</v>
      </c>
      <c r="E430" s="39">
        <v>10</v>
      </c>
      <c r="F430" s="39">
        <v>0</v>
      </c>
      <c r="G430" s="39" t="s">
        <v>246</v>
      </c>
      <c r="H430" s="39">
        <v>0</v>
      </c>
      <c r="I430" s="33"/>
    </row>
    <row r="431" spans="1:9" ht="33.75" x14ac:dyDescent="0.25">
      <c r="A431" s="43"/>
      <c r="B431" s="42"/>
      <c r="C431" s="38" t="s">
        <v>269</v>
      </c>
      <c r="D431" s="38" t="s">
        <v>749</v>
      </c>
      <c r="E431" s="39">
        <v>10</v>
      </c>
      <c r="F431" s="39">
        <v>0</v>
      </c>
      <c r="G431" s="39" t="s">
        <v>246</v>
      </c>
      <c r="H431" s="39">
        <v>0</v>
      </c>
      <c r="I431" s="33"/>
    </row>
    <row r="432" spans="1:9" ht="22.5" x14ac:dyDescent="0.25">
      <c r="A432" s="43"/>
      <c r="B432" s="42"/>
      <c r="C432" s="38" t="s">
        <v>277</v>
      </c>
      <c r="D432" s="38" t="s">
        <v>750</v>
      </c>
      <c r="E432" s="39">
        <v>10</v>
      </c>
      <c r="F432" s="39">
        <v>0</v>
      </c>
      <c r="G432" s="39" t="s">
        <v>246</v>
      </c>
      <c r="H432" s="39">
        <v>0</v>
      </c>
      <c r="I432" s="33"/>
    </row>
    <row r="433" spans="1:9" ht="33.75" x14ac:dyDescent="0.25">
      <c r="A433" s="43"/>
      <c r="B433" s="42"/>
      <c r="C433" s="38" t="s">
        <v>283</v>
      </c>
      <c r="D433" s="38" t="s">
        <v>751</v>
      </c>
      <c r="E433" s="39">
        <v>20</v>
      </c>
      <c r="F433" s="39">
        <v>0</v>
      </c>
      <c r="G433" s="39" t="s">
        <v>246</v>
      </c>
      <c r="H433" s="39">
        <v>0</v>
      </c>
      <c r="I433" s="33"/>
    </row>
    <row r="434" spans="1:9" ht="22.5" x14ac:dyDescent="0.25">
      <c r="A434" s="43"/>
      <c r="B434" s="42"/>
      <c r="C434" s="38" t="s">
        <v>196</v>
      </c>
      <c r="D434" s="38" t="s">
        <v>752</v>
      </c>
      <c r="E434" s="39">
        <v>50</v>
      </c>
      <c r="F434" s="39">
        <v>0</v>
      </c>
      <c r="G434" s="39" t="s">
        <v>246</v>
      </c>
      <c r="H434" s="39">
        <v>0</v>
      </c>
      <c r="I434" s="33"/>
    </row>
    <row r="435" spans="1:9" ht="22.5" x14ac:dyDescent="0.25">
      <c r="A435" s="43"/>
      <c r="B435" s="42"/>
      <c r="C435" s="38" t="s">
        <v>296</v>
      </c>
      <c r="D435" s="38" t="s">
        <v>753</v>
      </c>
      <c r="E435" s="39">
        <v>1180</v>
      </c>
      <c r="F435" s="39">
        <v>80</v>
      </c>
      <c r="G435" s="39" t="s">
        <v>760</v>
      </c>
      <c r="H435" s="39">
        <v>80</v>
      </c>
      <c r="I435" s="33"/>
    </row>
    <row r="436" spans="1:9" ht="22.5" x14ac:dyDescent="0.25">
      <c r="A436" s="43"/>
      <c r="B436" s="42"/>
      <c r="C436" s="38" t="s">
        <v>298</v>
      </c>
      <c r="D436" s="38" t="s">
        <v>754</v>
      </c>
      <c r="E436" s="39">
        <v>465</v>
      </c>
      <c r="F436" s="39">
        <v>73.53</v>
      </c>
      <c r="G436" s="39" t="s">
        <v>759</v>
      </c>
      <c r="H436" s="39">
        <v>73.53</v>
      </c>
      <c r="I436" s="33"/>
    </row>
    <row r="437" spans="1:9" ht="45" x14ac:dyDescent="0.25">
      <c r="A437" s="43"/>
      <c r="B437" s="42"/>
      <c r="C437" s="38" t="s">
        <v>207</v>
      </c>
      <c r="D437" s="38" t="s">
        <v>755</v>
      </c>
      <c r="E437" s="39">
        <v>1859.3</v>
      </c>
      <c r="F437" s="39">
        <v>981.04</v>
      </c>
      <c r="G437" s="39" t="s">
        <v>758</v>
      </c>
      <c r="H437" s="39">
        <v>981.04</v>
      </c>
      <c r="I437" s="33"/>
    </row>
    <row r="438" spans="1:9" ht="33.75" x14ac:dyDescent="0.25">
      <c r="A438" s="43"/>
      <c r="B438" s="42"/>
      <c r="C438" s="38" t="s">
        <v>215</v>
      </c>
      <c r="D438" s="38" t="s">
        <v>756</v>
      </c>
      <c r="E438" s="39">
        <v>100</v>
      </c>
      <c r="F438" s="39">
        <v>0</v>
      </c>
      <c r="G438" s="39" t="s">
        <v>246</v>
      </c>
      <c r="H438" s="39">
        <v>0</v>
      </c>
      <c r="I438" s="33"/>
    </row>
    <row r="439" spans="1:9" x14ac:dyDescent="0.25">
      <c r="A439" s="43"/>
      <c r="B439" s="42"/>
      <c r="C439" s="44" t="s">
        <v>78</v>
      </c>
      <c r="D439" s="45"/>
      <c r="E439" s="36">
        <f>E426</f>
        <v>3804.3</v>
      </c>
      <c r="F439" s="36">
        <f>F426</f>
        <v>1134.57</v>
      </c>
      <c r="G439" s="36" t="s">
        <v>757</v>
      </c>
      <c r="H439" s="36">
        <f>H426</f>
        <v>1134.57</v>
      </c>
      <c r="I439" s="33"/>
    </row>
    <row r="440" spans="1:9" ht="33.75" x14ac:dyDescent="0.25">
      <c r="A440" s="43">
        <v>8</v>
      </c>
      <c r="B440" s="42" t="s">
        <v>1329</v>
      </c>
      <c r="C440" s="22" t="s">
        <v>11</v>
      </c>
      <c r="D440" s="22" t="s">
        <v>762</v>
      </c>
      <c r="E440" s="23">
        <f>E441</f>
        <v>9037.2000000000007</v>
      </c>
      <c r="F440" s="23">
        <f>F441</f>
        <v>4307.46</v>
      </c>
      <c r="G440" s="23" t="s">
        <v>763</v>
      </c>
      <c r="H440" s="23">
        <f>H441</f>
        <v>4307.46</v>
      </c>
      <c r="I440" s="33"/>
    </row>
    <row r="441" spans="1:9" ht="33.75" x14ac:dyDescent="0.25">
      <c r="A441" s="43"/>
      <c r="B441" s="42"/>
      <c r="C441" s="19" t="s">
        <v>85</v>
      </c>
      <c r="D441" s="19" t="s">
        <v>764</v>
      </c>
      <c r="E441" s="20">
        <f>E442+E443+E444</f>
        <v>9037.2000000000007</v>
      </c>
      <c r="F441" s="20">
        <f>F442+F443+F444</f>
        <v>4307.46</v>
      </c>
      <c r="G441" s="20" t="s">
        <v>763</v>
      </c>
      <c r="H441" s="20">
        <f>H442+H443+H444</f>
        <v>4307.46</v>
      </c>
      <c r="I441" s="33"/>
    </row>
    <row r="442" spans="1:9" ht="33.75" x14ac:dyDescent="0.25">
      <c r="A442" s="43"/>
      <c r="B442" s="42"/>
      <c r="C442" s="21" t="s">
        <v>231</v>
      </c>
      <c r="D442" s="19" t="s">
        <v>765</v>
      </c>
      <c r="E442" s="20">
        <v>9037.2000000000007</v>
      </c>
      <c r="F442" s="20">
        <v>4307.46</v>
      </c>
      <c r="G442" s="20" t="s">
        <v>763</v>
      </c>
      <c r="H442" s="20">
        <v>4307.46</v>
      </c>
      <c r="I442" s="33"/>
    </row>
    <row r="443" spans="1:9" ht="45" x14ac:dyDescent="0.25">
      <c r="A443" s="43"/>
      <c r="B443" s="42"/>
      <c r="C443" s="21" t="s">
        <v>234</v>
      </c>
      <c r="D443" s="19" t="s">
        <v>766</v>
      </c>
      <c r="E443" s="20">
        <v>0</v>
      </c>
      <c r="F443" s="20">
        <v>0</v>
      </c>
      <c r="G443" s="20" t="s">
        <v>54</v>
      </c>
      <c r="H443" s="20">
        <v>0</v>
      </c>
      <c r="I443" s="33"/>
    </row>
    <row r="444" spans="1:9" ht="45" x14ac:dyDescent="0.25">
      <c r="A444" s="43"/>
      <c r="B444" s="42"/>
      <c r="C444" s="21" t="s">
        <v>237</v>
      </c>
      <c r="D444" s="19" t="s">
        <v>767</v>
      </c>
      <c r="E444" s="20">
        <v>0</v>
      </c>
      <c r="F444" s="20">
        <v>0</v>
      </c>
      <c r="G444" s="20" t="s">
        <v>54</v>
      </c>
      <c r="H444" s="20">
        <v>0</v>
      </c>
      <c r="I444" s="33"/>
    </row>
    <row r="445" spans="1:9" ht="33.75" x14ac:dyDescent="0.25">
      <c r="A445" s="43"/>
      <c r="B445" s="42"/>
      <c r="C445" s="22" t="s">
        <v>24</v>
      </c>
      <c r="D445" s="22" t="s">
        <v>768</v>
      </c>
      <c r="E445" s="23">
        <f>E446</f>
        <v>26433.100000000002</v>
      </c>
      <c r="F445" s="23">
        <f>F446</f>
        <v>12424.81</v>
      </c>
      <c r="G445" s="23" t="s">
        <v>769</v>
      </c>
      <c r="H445" s="23">
        <f>H446</f>
        <v>12424.81</v>
      </c>
      <c r="I445" s="33"/>
    </row>
    <row r="446" spans="1:9" ht="33.75" x14ac:dyDescent="0.25">
      <c r="A446" s="43"/>
      <c r="B446" s="42"/>
      <c r="C446" s="19" t="s">
        <v>85</v>
      </c>
      <c r="D446" s="19" t="s">
        <v>770</v>
      </c>
      <c r="E446" s="20">
        <f>E447+E448</f>
        <v>26433.100000000002</v>
      </c>
      <c r="F446" s="20">
        <f>F447+F448</f>
        <v>12424.81</v>
      </c>
      <c r="G446" s="20" t="s">
        <v>769</v>
      </c>
      <c r="H446" s="20">
        <f>H447+H448</f>
        <v>12424.81</v>
      </c>
      <c r="I446" s="33"/>
    </row>
    <row r="447" spans="1:9" ht="33.75" x14ac:dyDescent="0.25">
      <c r="A447" s="43"/>
      <c r="B447" s="42"/>
      <c r="C447" s="21" t="s">
        <v>231</v>
      </c>
      <c r="D447" s="19" t="s">
        <v>771</v>
      </c>
      <c r="E447" s="20">
        <v>26290.9</v>
      </c>
      <c r="F447" s="20">
        <v>12356.33</v>
      </c>
      <c r="G447" s="20" t="s">
        <v>769</v>
      </c>
      <c r="H447" s="20">
        <v>12356.33</v>
      </c>
      <c r="I447" s="33"/>
    </row>
    <row r="448" spans="1:9" ht="33.75" x14ac:dyDescent="0.25">
      <c r="A448" s="43"/>
      <c r="B448" s="42"/>
      <c r="C448" s="21" t="s">
        <v>234</v>
      </c>
      <c r="D448" s="19" t="s">
        <v>772</v>
      </c>
      <c r="E448" s="20">
        <v>142.19999999999999</v>
      </c>
      <c r="F448" s="20">
        <v>68.48</v>
      </c>
      <c r="G448" s="20" t="s">
        <v>773</v>
      </c>
      <c r="H448" s="20">
        <v>68.48</v>
      </c>
      <c r="I448" s="33"/>
    </row>
    <row r="449" spans="1:9" ht="33.75" x14ac:dyDescent="0.25">
      <c r="A449" s="43"/>
      <c r="B449" s="42"/>
      <c r="C449" s="22" t="s">
        <v>49</v>
      </c>
      <c r="D449" s="22" t="s">
        <v>774</v>
      </c>
      <c r="E449" s="23">
        <f>E450</f>
        <v>62300.800000000003</v>
      </c>
      <c r="F449" s="23">
        <f>F450</f>
        <v>27277.75</v>
      </c>
      <c r="G449" s="23" t="s">
        <v>775</v>
      </c>
      <c r="H449" s="23">
        <f>H450</f>
        <v>27277.75</v>
      </c>
      <c r="I449" s="33"/>
    </row>
    <row r="450" spans="1:9" ht="45" x14ac:dyDescent="0.25">
      <c r="A450" s="43"/>
      <c r="B450" s="42"/>
      <c r="C450" s="19" t="s">
        <v>85</v>
      </c>
      <c r="D450" s="19" t="s">
        <v>776</v>
      </c>
      <c r="E450" s="20">
        <f>E451+E452+E453</f>
        <v>62300.800000000003</v>
      </c>
      <c r="F450" s="20">
        <f>F451+F452+F453</f>
        <v>27277.75</v>
      </c>
      <c r="G450" s="20" t="s">
        <v>775</v>
      </c>
      <c r="H450" s="20">
        <f>H451+H452+H453</f>
        <v>27277.75</v>
      </c>
      <c r="I450" s="33"/>
    </row>
    <row r="451" spans="1:9" ht="45" x14ac:dyDescent="0.25">
      <c r="A451" s="43"/>
      <c r="B451" s="42"/>
      <c r="C451" s="21" t="s">
        <v>231</v>
      </c>
      <c r="D451" s="19" t="s">
        <v>777</v>
      </c>
      <c r="E451" s="20">
        <v>32387.3</v>
      </c>
      <c r="F451" s="20">
        <v>15237.45</v>
      </c>
      <c r="G451" s="20" t="s">
        <v>769</v>
      </c>
      <c r="H451" s="20">
        <v>15237.45</v>
      </c>
      <c r="I451" s="33"/>
    </row>
    <row r="452" spans="1:9" ht="33.75" x14ac:dyDescent="0.25">
      <c r="A452" s="43"/>
      <c r="B452" s="42"/>
      <c r="C452" s="21" t="s">
        <v>234</v>
      </c>
      <c r="D452" s="19" t="s">
        <v>778</v>
      </c>
      <c r="E452" s="20">
        <v>29913.5</v>
      </c>
      <c r="F452" s="20">
        <v>12040.3</v>
      </c>
      <c r="G452" s="20" t="s">
        <v>779</v>
      </c>
      <c r="H452" s="20">
        <v>12040.3</v>
      </c>
      <c r="I452" s="33"/>
    </row>
    <row r="453" spans="1:9" ht="45" x14ac:dyDescent="0.25">
      <c r="A453" s="43"/>
      <c r="B453" s="42"/>
      <c r="C453" s="21" t="s">
        <v>237</v>
      </c>
      <c r="D453" s="19" t="s">
        <v>780</v>
      </c>
      <c r="E453" s="20">
        <v>0</v>
      </c>
      <c r="F453" s="20">
        <v>0</v>
      </c>
      <c r="G453" s="20" t="s">
        <v>54</v>
      </c>
      <c r="H453" s="20">
        <v>0</v>
      </c>
      <c r="I453" s="33"/>
    </row>
    <row r="454" spans="1:9" ht="22.5" x14ac:dyDescent="0.25">
      <c r="A454" s="43"/>
      <c r="B454" s="42"/>
      <c r="C454" s="22" t="s">
        <v>70</v>
      </c>
      <c r="D454" s="22" t="s">
        <v>781</v>
      </c>
      <c r="E454" s="23">
        <f>E455</f>
        <v>62997.1</v>
      </c>
      <c r="F454" s="23">
        <f>F455</f>
        <v>6610</v>
      </c>
      <c r="G454" s="23" t="s">
        <v>816</v>
      </c>
      <c r="H454" s="23">
        <f>H455</f>
        <v>6610</v>
      </c>
      <c r="I454" s="33"/>
    </row>
    <row r="455" spans="1:9" ht="45" x14ac:dyDescent="0.25">
      <c r="A455" s="43"/>
      <c r="B455" s="42"/>
      <c r="C455" s="19" t="s">
        <v>85</v>
      </c>
      <c r="D455" s="19" t="s">
        <v>782</v>
      </c>
      <c r="E455" s="20">
        <f>E456+E457+E458</f>
        <v>62997.1</v>
      </c>
      <c r="F455" s="20">
        <f>F456+F457+F458</f>
        <v>6610</v>
      </c>
      <c r="G455" s="20" t="s">
        <v>783</v>
      </c>
      <c r="H455" s="20">
        <f>H456+H457+H458</f>
        <v>6610</v>
      </c>
      <c r="I455" s="33"/>
    </row>
    <row r="456" spans="1:9" ht="33.75" x14ac:dyDescent="0.25">
      <c r="A456" s="43"/>
      <c r="B456" s="42"/>
      <c r="C456" s="21" t="s">
        <v>231</v>
      </c>
      <c r="D456" s="19" t="s">
        <v>784</v>
      </c>
      <c r="E456" s="20">
        <v>42997.1</v>
      </c>
      <c r="F456" s="20">
        <v>6610</v>
      </c>
      <c r="G456" s="20" t="s">
        <v>783</v>
      </c>
      <c r="H456" s="20">
        <v>6610</v>
      </c>
      <c r="I456" s="33"/>
    </row>
    <row r="457" spans="1:9" ht="45" x14ac:dyDescent="0.25">
      <c r="A457" s="43"/>
      <c r="B457" s="42"/>
      <c r="C457" s="21" t="s">
        <v>234</v>
      </c>
      <c r="D457" s="19" t="s">
        <v>785</v>
      </c>
      <c r="E457" s="20">
        <v>0</v>
      </c>
      <c r="F457" s="20">
        <v>0</v>
      </c>
      <c r="G457" s="20" t="s">
        <v>54</v>
      </c>
      <c r="H457" s="20">
        <v>0</v>
      </c>
      <c r="I457" s="33"/>
    </row>
    <row r="458" spans="1:9" ht="33.75" x14ac:dyDescent="0.25">
      <c r="A458" s="43"/>
      <c r="B458" s="42"/>
      <c r="C458" s="21" t="s">
        <v>237</v>
      </c>
      <c r="D458" s="19" t="s">
        <v>786</v>
      </c>
      <c r="E458" s="20">
        <v>20000</v>
      </c>
      <c r="F458" s="20">
        <v>0</v>
      </c>
      <c r="G458" s="20" t="s">
        <v>787</v>
      </c>
      <c r="H458" s="20">
        <v>0</v>
      </c>
      <c r="I458" s="33"/>
    </row>
    <row r="459" spans="1:9" ht="33.75" x14ac:dyDescent="0.25">
      <c r="A459" s="43"/>
      <c r="B459" s="42"/>
      <c r="C459" s="22" t="s">
        <v>219</v>
      </c>
      <c r="D459" s="22" t="s">
        <v>788</v>
      </c>
      <c r="E459" s="23">
        <f>E460+E464</f>
        <v>132535</v>
      </c>
      <c r="F459" s="23">
        <f>F460+F464</f>
        <v>727.34</v>
      </c>
      <c r="G459" s="23" t="s">
        <v>817</v>
      </c>
      <c r="H459" s="23">
        <f>H460+H464</f>
        <v>727.34</v>
      </c>
      <c r="I459" s="33"/>
    </row>
    <row r="460" spans="1:9" ht="33.75" x14ac:dyDescent="0.25">
      <c r="A460" s="43"/>
      <c r="B460" s="42"/>
      <c r="C460" s="19" t="s">
        <v>85</v>
      </c>
      <c r="D460" s="19" t="s">
        <v>789</v>
      </c>
      <c r="E460" s="20">
        <f>E461+E462+E463</f>
        <v>130599</v>
      </c>
      <c r="F460" s="20">
        <f>F461+F462+F463</f>
        <v>0</v>
      </c>
      <c r="G460" s="20" t="s">
        <v>787</v>
      </c>
      <c r="H460" s="20">
        <f>H461+H462+H463</f>
        <v>0</v>
      </c>
      <c r="I460" s="33"/>
    </row>
    <row r="461" spans="1:9" ht="33.75" x14ac:dyDescent="0.25">
      <c r="A461" s="43"/>
      <c r="B461" s="42"/>
      <c r="C461" s="21" t="s">
        <v>231</v>
      </c>
      <c r="D461" s="19" t="s">
        <v>790</v>
      </c>
      <c r="E461" s="20">
        <v>130549</v>
      </c>
      <c r="F461" s="20">
        <v>0</v>
      </c>
      <c r="G461" s="20" t="s">
        <v>52</v>
      </c>
      <c r="H461" s="20">
        <v>0</v>
      </c>
      <c r="I461" s="33"/>
    </row>
    <row r="462" spans="1:9" ht="56.25" x14ac:dyDescent="0.25">
      <c r="A462" s="43"/>
      <c r="B462" s="42"/>
      <c r="C462" s="21" t="s">
        <v>234</v>
      </c>
      <c r="D462" s="19" t="s">
        <v>791</v>
      </c>
      <c r="E462" s="20">
        <v>0</v>
      </c>
      <c r="F462" s="20">
        <v>0</v>
      </c>
      <c r="G462" s="20" t="s">
        <v>54</v>
      </c>
      <c r="H462" s="20">
        <v>0</v>
      </c>
      <c r="I462" s="33"/>
    </row>
    <row r="463" spans="1:9" ht="45" x14ac:dyDescent="0.25">
      <c r="A463" s="43"/>
      <c r="B463" s="42"/>
      <c r="C463" s="21" t="s">
        <v>237</v>
      </c>
      <c r="D463" s="19" t="s">
        <v>792</v>
      </c>
      <c r="E463" s="20">
        <v>50</v>
      </c>
      <c r="F463" s="20">
        <v>0</v>
      </c>
      <c r="G463" s="20" t="s">
        <v>818</v>
      </c>
      <c r="H463" s="20">
        <v>0</v>
      </c>
      <c r="I463" s="33"/>
    </row>
    <row r="464" spans="1:9" ht="33.75" x14ac:dyDescent="0.25">
      <c r="A464" s="43"/>
      <c r="B464" s="42"/>
      <c r="C464" s="19" t="s">
        <v>88</v>
      </c>
      <c r="D464" s="19" t="s">
        <v>793</v>
      </c>
      <c r="E464" s="20">
        <f>E465</f>
        <v>1936</v>
      </c>
      <c r="F464" s="20">
        <f>F465</f>
        <v>727.34</v>
      </c>
      <c r="G464" s="20" t="s">
        <v>794</v>
      </c>
      <c r="H464" s="20">
        <f>H465</f>
        <v>727.34</v>
      </c>
      <c r="I464" s="33"/>
    </row>
    <row r="465" spans="1:9" ht="45" x14ac:dyDescent="0.25">
      <c r="A465" s="43"/>
      <c r="B465" s="42"/>
      <c r="C465" s="21" t="s">
        <v>331</v>
      </c>
      <c r="D465" s="19" t="s">
        <v>795</v>
      </c>
      <c r="E465" s="20">
        <v>1936</v>
      </c>
      <c r="F465" s="20">
        <v>727.34</v>
      </c>
      <c r="G465" s="20" t="s">
        <v>794</v>
      </c>
      <c r="H465" s="20">
        <v>727.34</v>
      </c>
      <c r="I465" s="33"/>
    </row>
    <row r="466" spans="1:9" ht="45" x14ac:dyDescent="0.25">
      <c r="A466" s="43"/>
      <c r="B466" s="42"/>
      <c r="C466" s="22" t="s">
        <v>226</v>
      </c>
      <c r="D466" s="22" t="s">
        <v>796</v>
      </c>
      <c r="E466" s="23">
        <f>E467+E469</f>
        <v>0</v>
      </c>
      <c r="F466" s="23">
        <f>F467+F469</f>
        <v>0</v>
      </c>
      <c r="G466" s="23" t="s">
        <v>54</v>
      </c>
      <c r="H466" s="23">
        <f>H467+H469</f>
        <v>0</v>
      </c>
      <c r="I466" s="33"/>
    </row>
    <row r="467" spans="1:9" ht="45" x14ac:dyDescent="0.25">
      <c r="A467" s="43"/>
      <c r="B467" s="42"/>
      <c r="C467" s="19" t="s">
        <v>85</v>
      </c>
      <c r="D467" s="19" t="s">
        <v>797</v>
      </c>
      <c r="E467" s="20">
        <f>E468</f>
        <v>0</v>
      </c>
      <c r="F467" s="20">
        <f>F468</f>
        <v>0</v>
      </c>
      <c r="G467" s="20" t="s">
        <v>54</v>
      </c>
      <c r="H467" s="20">
        <f>H468</f>
        <v>0</v>
      </c>
      <c r="I467" s="33"/>
    </row>
    <row r="468" spans="1:9" ht="45" x14ac:dyDescent="0.25">
      <c r="A468" s="43"/>
      <c r="B468" s="42"/>
      <c r="C468" s="21" t="s">
        <v>231</v>
      </c>
      <c r="D468" s="19" t="s">
        <v>797</v>
      </c>
      <c r="E468" s="20">
        <v>0</v>
      </c>
      <c r="F468" s="20">
        <v>0</v>
      </c>
      <c r="G468" s="20" t="s">
        <v>54</v>
      </c>
      <c r="H468" s="20">
        <v>0</v>
      </c>
      <c r="I468" s="33"/>
    </row>
    <row r="469" spans="1:9" ht="45" x14ac:dyDescent="0.25">
      <c r="A469" s="43"/>
      <c r="B469" s="42"/>
      <c r="C469" s="19" t="s">
        <v>88</v>
      </c>
      <c r="D469" s="19" t="s">
        <v>798</v>
      </c>
      <c r="E469" s="20">
        <f>E470</f>
        <v>0</v>
      </c>
      <c r="F469" s="20">
        <f>F470</f>
        <v>0</v>
      </c>
      <c r="G469" s="20" t="s">
        <v>54</v>
      </c>
      <c r="H469" s="20">
        <f>H470</f>
        <v>0</v>
      </c>
      <c r="I469" s="33"/>
    </row>
    <row r="470" spans="1:9" ht="45" x14ac:dyDescent="0.25">
      <c r="A470" s="43"/>
      <c r="B470" s="42"/>
      <c r="C470" s="21" t="s">
        <v>331</v>
      </c>
      <c r="D470" s="19" t="s">
        <v>799</v>
      </c>
      <c r="E470" s="20">
        <v>0</v>
      </c>
      <c r="F470" s="20">
        <v>0</v>
      </c>
      <c r="G470" s="20" t="s">
        <v>54</v>
      </c>
      <c r="H470" s="20">
        <v>0</v>
      </c>
      <c r="I470" s="33"/>
    </row>
    <row r="471" spans="1:9" ht="67.5" x14ac:dyDescent="0.25">
      <c r="A471" s="43"/>
      <c r="B471" s="42"/>
      <c r="C471" s="22" t="s">
        <v>239</v>
      </c>
      <c r="D471" s="22" t="s">
        <v>800</v>
      </c>
      <c r="E471" s="23">
        <f>E472</f>
        <v>0</v>
      </c>
      <c r="F471" s="23">
        <f>F472</f>
        <v>0</v>
      </c>
      <c r="G471" s="23" t="s">
        <v>54</v>
      </c>
      <c r="H471" s="23">
        <f>H472</f>
        <v>0</v>
      </c>
      <c r="I471" s="33"/>
    </row>
    <row r="472" spans="1:9" ht="67.5" x14ac:dyDescent="0.25">
      <c r="A472" s="43"/>
      <c r="B472" s="42"/>
      <c r="C472" s="19" t="s">
        <v>85</v>
      </c>
      <c r="D472" s="19" t="s">
        <v>801</v>
      </c>
      <c r="E472" s="20">
        <f>E473</f>
        <v>0</v>
      </c>
      <c r="F472" s="20">
        <f>F473</f>
        <v>0</v>
      </c>
      <c r="G472" s="20" t="s">
        <v>54</v>
      </c>
      <c r="H472" s="20">
        <f>H473</f>
        <v>0</v>
      </c>
      <c r="I472" s="33"/>
    </row>
    <row r="473" spans="1:9" ht="67.5" x14ac:dyDescent="0.25">
      <c r="A473" s="43"/>
      <c r="B473" s="42"/>
      <c r="C473" s="21" t="s">
        <v>231</v>
      </c>
      <c r="D473" s="19" t="s">
        <v>801</v>
      </c>
      <c r="E473" s="20">
        <v>0</v>
      </c>
      <c r="F473" s="20">
        <v>0</v>
      </c>
      <c r="G473" s="20" t="s">
        <v>54</v>
      </c>
      <c r="H473" s="20">
        <v>0</v>
      </c>
      <c r="I473" s="33"/>
    </row>
    <row r="474" spans="1:9" ht="33.75" x14ac:dyDescent="0.25">
      <c r="A474" s="43"/>
      <c r="B474" s="42"/>
      <c r="C474" s="22" t="s">
        <v>802</v>
      </c>
      <c r="D474" s="22" t="s">
        <v>803</v>
      </c>
      <c r="E474" s="23">
        <f>E475+E479+E481</f>
        <v>7852.7999999999993</v>
      </c>
      <c r="F474" s="23">
        <f>F475+F479+F481</f>
        <v>2235.77</v>
      </c>
      <c r="G474" s="23" t="s">
        <v>819</v>
      </c>
      <c r="H474" s="23">
        <f>H475+H479+H481</f>
        <v>2235.77</v>
      </c>
      <c r="I474" s="33"/>
    </row>
    <row r="475" spans="1:9" ht="33.75" x14ac:dyDescent="0.25">
      <c r="A475" s="43"/>
      <c r="B475" s="42"/>
      <c r="C475" s="19" t="s">
        <v>85</v>
      </c>
      <c r="D475" s="19" t="s">
        <v>804</v>
      </c>
      <c r="E475" s="20">
        <f>E476+E477+E478</f>
        <v>4266.3999999999996</v>
      </c>
      <c r="F475" s="20">
        <f>F476+F477+F478</f>
        <v>1802.25</v>
      </c>
      <c r="G475" s="20" t="s">
        <v>805</v>
      </c>
      <c r="H475" s="20">
        <f>H476+H477+H478</f>
        <v>1802.25</v>
      </c>
      <c r="I475" s="33"/>
    </row>
    <row r="476" spans="1:9" ht="45" x14ac:dyDescent="0.25">
      <c r="A476" s="43"/>
      <c r="B476" s="42"/>
      <c r="C476" s="21" t="s">
        <v>231</v>
      </c>
      <c r="D476" s="19" t="s">
        <v>806</v>
      </c>
      <c r="E476" s="20">
        <v>4266.3999999999996</v>
      </c>
      <c r="F476" s="20">
        <v>1802.25</v>
      </c>
      <c r="G476" s="20" t="s">
        <v>805</v>
      </c>
      <c r="H476" s="20">
        <v>1802.25</v>
      </c>
      <c r="I476" s="33"/>
    </row>
    <row r="477" spans="1:9" ht="45" x14ac:dyDescent="0.25">
      <c r="A477" s="43"/>
      <c r="B477" s="42"/>
      <c r="C477" s="21" t="s">
        <v>234</v>
      </c>
      <c r="D477" s="19" t="s">
        <v>807</v>
      </c>
      <c r="E477" s="20">
        <v>0</v>
      </c>
      <c r="F477" s="20">
        <v>0</v>
      </c>
      <c r="G477" s="20" t="s">
        <v>54</v>
      </c>
      <c r="H477" s="20">
        <v>0</v>
      </c>
      <c r="I477" s="33"/>
    </row>
    <row r="478" spans="1:9" ht="90" x14ac:dyDescent="0.25">
      <c r="A478" s="43"/>
      <c r="B478" s="42"/>
      <c r="C478" s="21" t="s">
        <v>237</v>
      </c>
      <c r="D478" s="19" t="s">
        <v>808</v>
      </c>
      <c r="E478" s="20">
        <v>0</v>
      </c>
      <c r="F478" s="20">
        <v>0</v>
      </c>
      <c r="G478" s="20" t="s">
        <v>54</v>
      </c>
      <c r="H478" s="20">
        <v>0</v>
      </c>
      <c r="I478" s="33"/>
    </row>
    <row r="479" spans="1:9" ht="33.75" x14ac:dyDescent="0.25">
      <c r="A479" s="43"/>
      <c r="B479" s="42"/>
      <c r="C479" s="19" t="s">
        <v>88</v>
      </c>
      <c r="D479" s="19" t="s">
        <v>809</v>
      </c>
      <c r="E479" s="20">
        <f>E480</f>
        <v>3346</v>
      </c>
      <c r="F479" s="20">
        <f>F480</f>
        <v>433.52</v>
      </c>
      <c r="G479" s="20" t="s">
        <v>820</v>
      </c>
      <c r="H479" s="20">
        <f>H480</f>
        <v>433.52</v>
      </c>
      <c r="I479" s="33"/>
    </row>
    <row r="480" spans="1:9" ht="33.75" x14ac:dyDescent="0.25">
      <c r="A480" s="43"/>
      <c r="B480" s="42"/>
      <c r="C480" s="21" t="s">
        <v>331</v>
      </c>
      <c r="D480" s="19" t="s">
        <v>810</v>
      </c>
      <c r="E480" s="20">
        <v>3346</v>
      </c>
      <c r="F480" s="20">
        <v>433.52</v>
      </c>
      <c r="G480" s="20" t="s">
        <v>820</v>
      </c>
      <c r="H480" s="20">
        <v>433.52</v>
      </c>
      <c r="I480" s="33"/>
    </row>
    <row r="481" spans="1:9" ht="33.75" x14ac:dyDescent="0.25">
      <c r="A481" s="43"/>
      <c r="B481" s="42"/>
      <c r="C481" s="19" t="s">
        <v>91</v>
      </c>
      <c r="D481" s="19" t="s">
        <v>811</v>
      </c>
      <c r="E481" s="20">
        <f>E482</f>
        <v>240.4</v>
      </c>
      <c r="F481" s="20">
        <f>F482</f>
        <v>0</v>
      </c>
      <c r="G481" s="20" t="s">
        <v>787</v>
      </c>
      <c r="H481" s="20">
        <f>H482</f>
        <v>0</v>
      </c>
      <c r="I481" s="33"/>
    </row>
    <row r="482" spans="1:9" ht="33.75" x14ac:dyDescent="0.25">
      <c r="A482" s="43"/>
      <c r="B482" s="42"/>
      <c r="C482" s="21" t="s">
        <v>177</v>
      </c>
      <c r="D482" s="19" t="s">
        <v>811</v>
      </c>
      <c r="E482" s="20">
        <v>240.4</v>
      </c>
      <c r="F482" s="20">
        <v>0</v>
      </c>
      <c r="G482" s="20" t="s">
        <v>787</v>
      </c>
      <c r="H482" s="20">
        <v>0</v>
      </c>
      <c r="I482" s="33"/>
    </row>
    <row r="483" spans="1:9" ht="22.5" x14ac:dyDescent="0.25">
      <c r="A483" s="43"/>
      <c r="B483" s="42"/>
      <c r="C483" s="22" t="s">
        <v>812</v>
      </c>
      <c r="D483" s="22" t="s">
        <v>813</v>
      </c>
      <c r="E483" s="23">
        <f>E484+E485</f>
        <v>2209</v>
      </c>
      <c r="F483" s="23">
        <f>F484+F485</f>
        <v>998.74</v>
      </c>
      <c r="G483" s="23" t="s">
        <v>823</v>
      </c>
      <c r="H483" s="23">
        <f>H484+H485</f>
        <v>998.74</v>
      </c>
      <c r="I483" s="33"/>
    </row>
    <row r="484" spans="1:9" ht="45" x14ac:dyDescent="0.25">
      <c r="A484" s="43"/>
      <c r="B484" s="42"/>
      <c r="C484" s="19" t="s">
        <v>85</v>
      </c>
      <c r="D484" s="19" t="s">
        <v>814</v>
      </c>
      <c r="E484" s="20">
        <v>1847.7</v>
      </c>
      <c r="F484" s="20">
        <v>905.74</v>
      </c>
      <c r="G484" s="20" t="s">
        <v>821</v>
      </c>
      <c r="H484" s="20">
        <v>905.74</v>
      </c>
      <c r="I484" s="33"/>
    </row>
    <row r="485" spans="1:9" ht="22.5" x14ac:dyDescent="0.25">
      <c r="A485" s="43"/>
      <c r="B485" s="42"/>
      <c r="C485" s="19" t="s">
        <v>88</v>
      </c>
      <c r="D485" s="19" t="s">
        <v>815</v>
      </c>
      <c r="E485" s="20">
        <v>361.3</v>
      </c>
      <c r="F485" s="20">
        <v>93</v>
      </c>
      <c r="G485" s="20" t="s">
        <v>822</v>
      </c>
      <c r="H485" s="20">
        <v>93</v>
      </c>
      <c r="I485" s="33"/>
    </row>
    <row r="486" spans="1:9" s="8" customFormat="1" ht="12.75" x14ac:dyDescent="0.2">
      <c r="A486" s="43"/>
      <c r="B486" s="42"/>
      <c r="C486" s="44" t="s">
        <v>78</v>
      </c>
      <c r="D486" s="45"/>
      <c r="E486" s="36">
        <f>E483+E474+E471+E466+E459+E454+E449+E445+E440</f>
        <v>303365</v>
      </c>
      <c r="F486" s="36">
        <f>F483+F474+F471+F466+F459+F454+F449+F445+F440</f>
        <v>54581.869999999995</v>
      </c>
      <c r="G486" s="37" t="s">
        <v>824</v>
      </c>
      <c r="H486" s="36">
        <f>H483+H474+H471+H466+H459+H454+H449+H445+H440</f>
        <v>54581.869999999995</v>
      </c>
      <c r="I486" s="33"/>
    </row>
    <row r="487" spans="1:9" ht="56.25" x14ac:dyDescent="0.25">
      <c r="A487" s="42">
        <v>9</v>
      </c>
      <c r="B487" s="42" t="s">
        <v>845</v>
      </c>
      <c r="C487" s="22" t="s">
        <v>11</v>
      </c>
      <c r="D487" s="22" t="s">
        <v>825</v>
      </c>
      <c r="E487" s="23">
        <f>E488+E498</f>
        <v>25262.500000000004</v>
      </c>
      <c r="F487" s="23">
        <f>F488+F498</f>
        <v>9647.6400000000012</v>
      </c>
      <c r="G487" s="23" t="s">
        <v>826</v>
      </c>
      <c r="H487" s="23">
        <f>H488+H498</f>
        <v>9647.6400000000012</v>
      </c>
      <c r="I487" s="33"/>
    </row>
    <row r="488" spans="1:9" ht="67.5" x14ac:dyDescent="0.25">
      <c r="A488" s="42"/>
      <c r="B488" s="42"/>
      <c r="C488" s="19" t="s">
        <v>85</v>
      </c>
      <c r="D488" s="19" t="s">
        <v>827</v>
      </c>
      <c r="E488" s="20">
        <f>E489+E490+E491+E492+E493+E494+E495+E496+E497</f>
        <v>25162.500000000004</v>
      </c>
      <c r="F488" s="20">
        <f>F489+F490+F491+F492+F493+F494+F495+F496+F497</f>
        <v>9558.9900000000016</v>
      </c>
      <c r="G488" s="20" t="s">
        <v>846</v>
      </c>
      <c r="H488" s="20">
        <f>H489+H490+H491+H492+H493+H494+H495+H496+H497</f>
        <v>9558.9900000000016</v>
      </c>
      <c r="I488" s="33"/>
    </row>
    <row r="489" spans="1:9" ht="78.75" x14ac:dyDescent="0.25">
      <c r="A489" s="42"/>
      <c r="B489" s="42"/>
      <c r="C489" s="21" t="s">
        <v>231</v>
      </c>
      <c r="D489" s="19" t="s">
        <v>828</v>
      </c>
      <c r="E489" s="20">
        <v>2123.6999999999998</v>
      </c>
      <c r="F489" s="20">
        <v>845.65</v>
      </c>
      <c r="G489" s="20" t="s">
        <v>829</v>
      </c>
      <c r="H489" s="20">
        <v>845.65</v>
      </c>
      <c r="I489" s="33"/>
    </row>
    <row r="490" spans="1:9" ht="67.5" x14ac:dyDescent="0.25">
      <c r="A490" s="42"/>
      <c r="B490" s="42"/>
      <c r="C490" s="21" t="s">
        <v>234</v>
      </c>
      <c r="D490" s="19" t="s">
        <v>830</v>
      </c>
      <c r="E490" s="20">
        <v>0</v>
      </c>
      <c r="F490" s="20">
        <v>0</v>
      </c>
      <c r="G490" s="20" t="s">
        <v>54</v>
      </c>
      <c r="H490" s="20">
        <v>0</v>
      </c>
      <c r="I490" s="33"/>
    </row>
    <row r="491" spans="1:9" ht="67.5" x14ac:dyDescent="0.25">
      <c r="A491" s="42"/>
      <c r="B491" s="42"/>
      <c r="C491" s="21" t="s">
        <v>237</v>
      </c>
      <c r="D491" s="19" t="s">
        <v>831</v>
      </c>
      <c r="E491" s="20">
        <v>18000</v>
      </c>
      <c r="F491" s="20">
        <v>7050</v>
      </c>
      <c r="G491" s="20" t="s">
        <v>832</v>
      </c>
      <c r="H491" s="20">
        <v>7050</v>
      </c>
      <c r="I491" s="33"/>
    </row>
    <row r="492" spans="1:9" ht="101.25" x14ac:dyDescent="0.25">
      <c r="A492" s="42"/>
      <c r="B492" s="42"/>
      <c r="C492" s="21" t="s">
        <v>327</v>
      </c>
      <c r="D492" s="19" t="s">
        <v>833</v>
      </c>
      <c r="E492" s="20">
        <v>40</v>
      </c>
      <c r="F492" s="20">
        <v>8.26</v>
      </c>
      <c r="G492" s="20" t="s">
        <v>834</v>
      </c>
      <c r="H492" s="20">
        <v>8.26</v>
      </c>
      <c r="I492" s="33"/>
    </row>
    <row r="493" spans="1:9" ht="90" x14ac:dyDescent="0.25">
      <c r="A493" s="42"/>
      <c r="B493" s="42"/>
      <c r="C493" s="21" t="s">
        <v>389</v>
      </c>
      <c r="D493" s="19" t="s">
        <v>835</v>
      </c>
      <c r="E493" s="20">
        <v>1482.4</v>
      </c>
      <c r="F493" s="20">
        <v>595.49</v>
      </c>
      <c r="G493" s="20" t="s">
        <v>836</v>
      </c>
      <c r="H493" s="20">
        <v>595.49</v>
      </c>
      <c r="I493" s="33"/>
    </row>
    <row r="494" spans="1:9" ht="45" x14ac:dyDescent="0.25">
      <c r="A494" s="42"/>
      <c r="B494" s="42"/>
      <c r="C494" s="21" t="s">
        <v>391</v>
      </c>
      <c r="D494" s="19" t="s">
        <v>837</v>
      </c>
      <c r="E494" s="20">
        <v>0</v>
      </c>
      <c r="F494" s="20">
        <v>0</v>
      </c>
      <c r="G494" s="20" t="s">
        <v>54</v>
      </c>
      <c r="H494" s="20">
        <v>0</v>
      </c>
      <c r="I494" s="33"/>
    </row>
    <row r="495" spans="1:9" ht="45" x14ac:dyDescent="0.25">
      <c r="A495" s="42"/>
      <c r="B495" s="42"/>
      <c r="C495" s="21" t="s">
        <v>393</v>
      </c>
      <c r="D495" s="19" t="s">
        <v>838</v>
      </c>
      <c r="E495" s="20">
        <v>839.2</v>
      </c>
      <c r="F495" s="20">
        <v>302.79000000000002</v>
      </c>
      <c r="G495" s="20" t="s">
        <v>839</v>
      </c>
      <c r="H495" s="20">
        <v>302.79000000000002</v>
      </c>
      <c r="I495" s="33"/>
    </row>
    <row r="496" spans="1:9" ht="56.25" x14ac:dyDescent="0.25">
      <c r="A496" s="42"/>
      <c r="B496" s="42"/>
      <c r="C496" s="21" t="s">
        <v>395</v>
      </c>
      <c r="D496" s="19" t="s">
        <v>840</v>
      </c>
      <c r="E496" s="20">
        <v>649</v>
      </c>
      <c r="F496" s="20">
        <v>188.1</v>
      </c>
      <c r="G496" s="20" t="s">
        <v>847</v>
      </c>
      <c r="H496" s="20">
        <v>188.1</v>
      </c>
      <c r="I496" s="33"/>
    </row>
    <row r="497" spans="1:9" ht="101.25" x14ac:dyDescent="0.25">
      <c r="A497" s="42"/>
      <c r="B497" s="42"/>
      <c r="C497" s="21" t="s">
        <v>397</v>
      </c>
      <c r="D497" s="19" t="s">
        <v>841</v>
      </c>
      <c r="E497" s="20">
        <v>2028.2</v>
      </c>
      <c r="F497" s="20">
        <v>568.70000000000005</v>
      </c>
      <c r="G497" s="20" t="s">
        <v>842</v>
      </c>
      <c r="H497" s="20">
        <v>568.70000000000005</v>
      </c>
      <c r="I497" s="33"/>
    </row>
    <row r="498" spans="1:9" ht="56.25" x14ac:dyDescent="0.25">
      <c r="A498" s="42"/>
      <c r="B498" s="42"/>
      <c r="C498" s="19" t="s">
        <v>187</v>
      </c>
      <c r="D498" s="19" t="s">
        <v>843</v>
      </c>
      <c r="E498" s="20">
        <v>100</v>
      </c>
      <c r="F498" s="20">
        <v>88.65</v>
      </c>
      <c r="G498" s="20" t="s">
        <v>844</v>
      </c>
      <c r="H498" s="20">
        <v>88.65</v>
      </c>
      <c r="I498" s="33"/>
    </row>
    <row r="499" spans="1:9" s="8" customFormat="1" ht="12.75" x14ac:dyDescent="0.2">
      <c r="A499" s="42"/>
      <c r="B499" s="42"/>
      <c r="C499" s="50" t="s">
        <v>78</v>
      </c>
      <c r="D499" s="50"/>
      <c r="E499" s="36">
        <f>E487</f>
        <v>25262.500000000004</v>
      </c>
      <c r="F499" s="36">
        <f>F487</f>
        <v>9647.6400000000012</v>
      </c>
      <c r="G499" s="37" t="s">
        <v>848</v>
      </c>
      <c r="H499" s="36">
        <f>H487</f>
        <v>9647.6400000000012</v>
      </c>
      <c r="I499" s="54"/>
    </row>
    <row r="500" spans="1:9" ht="33.75" x14ac:dyDescent="0.25">
      <c r="A500" s="43">
        <v>10</v>
      </c>
      <c r="B500" s="42" t="s">
        <v>1046</v>
      </c>
      <c r="C500" s="22" t="s">
        <v>11</v>
      </c>
      <c r="D500" s="22" t="s">
        <v>849</v>
      </c>
      <c r="E500" s="23">
        <f>E501+E509+E513+E517</f>
        <v>778202.1399999999</v>
      </c>
      <c r="F500" s="23">
        <f>F501+F509+F513+F517</f>
        <v>343348.45999999996</v>
      </c>
      <c r="G500" s="23" t="s">
        <v>1047</v>
      </c>
      <c r="H500" s="23">
        <f>H501+H509+H513+H517</f>
        <v>343348.45999999996</v>
      </c>
      <c r="I500" s="54"/>
    </row>
    <row r="501" spans="1:9" ht="45" x14ac:dyDescent="0.25">
      <c r="A501" s="43"/>
      <c r="B501" s="42"/>
      <c r="C501" s="19" t="s">
        <v>85</v>
      </c>
      <c r="D501" s="19" t="s">
        <v>850</v>
      </c>
      <c r="E501" s="20">
        <f>E502+E503+E504+E505+E506+E507+E508</f>
        <v>5194.3</v>
      </c>
      <c r="F501" s="20">
        <f>F502+F503+F504+F505+F506+F507+F508</f>
        <v>0</v>
      </c>
      <c r="G501" s="20" t="s">
        <v>1048</v>
      </c>
      <c r="H501" s="20">
        <f>H502+H503+H504+H505+H506+H507+H508</f>
        <v>0</v>
      </c>
      <c r="I501" s="54"/>
    </row>
    <row r="502" spans="1:9" ht="22.5" x14ac:dyDescent="0.25">
      <c r="A502" s="43"/>
      <c r="B502" s="42"/>
      <c r="C502" s="21" t="s">
        <v>231</v>
      </c>
      <c r="D502" s="19" t="s">
        <v>851</v>
      </c>
      <c r="E502" s="20">
        <v>0</v>
      </c>
      <c r="F502" s="20">
        <v>0</v>
      </c>
      <c r="G502" s="20" t="s">
        <v>552</v>
      </c>
      <c r="H502" s="20">
        <v>0</v>
      </c>
      <c r="I502" s="54"/>
    </row>
    <row r="503" spans="1:9" ht="22.5" x14ac:dyDescent="0.25">
      <c r="A503" s="43"/>
      <c r="B503" s="42"/>
      <c r="C503" s="21" t="s">
        <v>234</v>
      </c>
      <c r="D503" s="19" t="s">
        <v>852</v>
      </c>
      <c r="E503" s="20">
        <v>0</v>
      </c>
      <c r="F503" s="20">
        <v>0</v>
      </c>
      <c r="G503" s="20" t="s">
        <v>552</v>
      </c>
      <c r="H503" s="20">
        <v>0</v>
      </c>
      <c r="I503" s="54"/>
    </row>
    <row r="504" spans="1:9" ht="45" x14ac:dyDescent="0.25">
      <c r="A504" s="43"/>
      <c r="B504" s="42"/>
      <c r="C504" s="21" t="s">
        <v>237</v>
      </c>
      <c r="D504" s="19" t="s">
        <v>853</v>
      </c>
      <c r="E504" s="20">
        <v>0</v>
      </c>
      <c r="F504" s="20">
        <v>0</v>
      </c>
      <c r="G504" s="20" t="s">
        <v>54</v>
      </c>
      <c r="H504" s="20">
        <v>0</v>
      </c>
      <c r="I504" s="54"/>
    </row>
    <row r="505" spans="1:9" ht="45" x14ac:dyDescent="0.25">
      <c r="A505" s="43"/>
      <c r="B505" s="42"/>
      <c r="C505" s="21" t="s">
        <v>327</v>
      </c>
      <c r="D505" s="19" t="s">
        <v>854</v>
      </c>
      <c r="E505" s="20">
        <v>0</v>
      </c>
      <c r="F505" s="20">
        <v>0</v>
      </c>
      <c r="G505" s="20" t="s">
        <v>54</v>
      </c>
      <c r="H505" s="20">
        <v>0</v>
      </c>
      <c r="I505" s="54"/>
    </row>
    <row r="506" spans="1:9" ht="22.5" x14ac:dyDescent="0.25">
      <c r="A506" s="43"/>
      <c r="B506" s="42"/>
      <c r="C506" s="21" t="s">
        <v>389</v>
      </c>
      <c r="D506" s="19" t="s">
        <v>855</v>
      </c>
      <c r="E506" s="20">
        <v>194.3</v>
      </c>
      <c r="F506" s="20">
        <v>0</v>
      </c>
      <c r="G506" s="20" t="s">
        <v>246</v>
      </c>
      <c r="H506" s="20">
        <v>0</v>
      </c>
      <c r="I506" s="54"/>
    </row>
    <row r="507" spans="1:9" ht="45" x14ac:dyDescent="0.25">
      <c r="A507" s="43"/>
      <c r="B507" s="42"/>
      <c r="C507" s="21" t="s">
        <v>391</v>
      </c>
      <c r="D507" s="19" t="s">
        <v>856</v>
      </c>
      <c r="E507" s="20">
        <v>0</v>
      </c>
      <c r="F507" s="20">
        <v>0</v>
      </c>
      <c r="G507" s="20" t="s">
        <v>54</v>
      </c>
      <c r="H507" s="20">
        <v>0</v>
      </c>
      <c r="I507" s="54"/>
    </row>
    <row r="508" spans="1:9" ht="22.5" x14ac:dyDescent="0.25">
      <c r="A508" s="43"/>
      <c r="B508" s="42"/>
      <c r="C508" s="21" t="s">
        <v>393</v>
      </c>
      <c r="D508" s="19" t="s">
        <v>857</v>
      </c>
      <c r="E508" s="20">
        <v>5000</v>
      </c>
      <c r="F508" s="20">
        <v>0</v>
      </c>
      <c r="G508" s="20" t="s">
        <v>246</v>
      </c>
      <c r="H508" s="20">
        <v>0</v>
      </c>
      <c r="I508" s="54"/>
    </row>
    <row r="509" spans="1:9" ht="22.5" x14ac:dyDescent="0.25">
      <c r="A509" s="43"/>
      <c r="B509" s="42"/>
      <c r="C509" s="19" t="s">
        <v>88</v>
      </c>
      <c r="D509" s="19" t="s">
        <v>858</v>
      </c>
      <c r="E509" s="20">
        <v>40062</v>
      </c>
      <c r="F509" s="20">
        <v>12738.28</v>
      </c>
      <c r="G509" s="20" t="s">
        <v>1049</v>
      </c>
      <c r="H509" s="20">
        <v>12738.28</v>
      </c>
      <c r="I509" s="54"/>
    </row>
    <row r="510" spans="1:9" ht="101.25" x14ac:dyDescent="0.25">
      <c r="A510" s="43"/>
      <c r="B510" s="42"/>
      <c r="C510" s="21" t="s">
        <v>331</v>
      </c>
      <c r="D510" s="19" t="s">
        <v>859</v>
      </c>
      <c r="E510" s="20">
        <v>0</v>
      </c>
      <c r="F510" s="20">
        <v>0</v>
      </c>
      <c r="G510" s="20" t="s">
        <v>54</v>
      </c>
      <c r="H510" s="20">
        <v>0</v>
      </c>
      <c r="I510" s="54"/>
    </row>
    <row r="511" spans="1:9" ht="67.5" x14ac:dyDescent="0.25">
      <c r="A511" s="43"/>
      <c r="B511" s="42"/>
      <c r="C511" s="21" t="s">
        <v>333</v>
      </c>
      <c r="D511" s="19" t="s">
        <v>860</v>
      </c>
      <c r="E511" s="20">
        <v>5059</v>
      </c>
      <c r="F511" s="20">
        <v>1349.36</v>
      </c>
      <c r="G511" s="20" t="s">
        <v>1050</v>
      </c>
      <c r="H511" s="20">
        <v>1349.36</v>
      </c>
      <c r="I511" s="54"/>
    </row>
    <row r="512" spans="1:9" ht="56.25" x14ac:dyDescent="0.25">
      <c r="A512" s="43"/>
      <c r="B512" s="42"/>
      <c r="C512" s="21" t="s">
        <v>335</v>
      </c>
      <c r="D512" s="19" t="s">
        <v>861</v>
      </c>
      <c r="E512" s="20">
        <v>0</v>
      </c>
      <c r="F512" s="20">
        <v>0</v>
      </c>
      <c r="G512" s="20" t="s">
        <v>54</v>
      </c>
      <c r="H512" s="20">
        <v>0</v>
      </c>
      <c r="I512" s="54"/>
    </row>
    <row r="513" spans="1:9" ht="45" x14ac:dyDescent="0.25">
      <c r="A513" s="43"/>
      <c r="B513" s="42"/>
      <c r="C513" s="19" t="s">
        <v>187</v>
      </c>
      <c r="D513" s="19" t="s">
        <v>862</v>
      </c>
      <c r="E513" s="20">
        <f>+E514+E515+E516</f>
        <v>42389</v>
      </c>
      <c r="F513" s="20">
        <f>+F514+F515+F516</f>
        <v>16556.57</v>
      </c>
      <c r="G513" s="20" t="s">
        <v>1051</v>
      </c>
      <c r="H513" s="20">
        <f>+H514+H515+H516</f>
        <v>16556.57</v>
      </c>
      <c r="I513" s="54"/>
    </row>
    <row r="514" spans="1:9" ht="78.75" x14ac:dyDescent="0.25">
      <c r="A514" s="43"/>
      <c r="B514" s="42"/>
      <c r="C514" s="21" t="s">
        <v>190</v>
      </c>
      <c r="D514" s="19" t="s">
        <v>863</v>
      </c>
      <c r="E514" s="20">
        <v>41969</v>
      </c>
      <c r="F514" s="20">
        <v>16474.09</v>
      </c>
      <c r="G514" s="20" t="s">
        <v>567</v>
      </c>
      <c r="H514" s="20">
        <v>16474.09</v>
      </c>
      <c r="I514" s="54"/>
    </row>
    <row r="515" spans="1:9" ht="67.5" x14ac:dyDescent="0.25">
      <c r="A515" s="43"/>
      <c r="B515" s="42"/>
      <c r="C515" s="21" t="s">
        <v>193</v>
      </c>
      <c r="D515" s="19" t="s">
        <v>864</v>
      </c>
      <c r="E515" s="20">
        <v>0</v>
      </c>
      <c r="F515" s="20">
        <v>0</v>
      </c>
      <c r="G515" s="20" t="s">
        <v>54</v>
      </c>
      <c r="H515" s="20">
        <v>0</v>
      </c>
      <c r="I515" s="54"/>
    </row>
    <row r="516" spans="1:9" ht="67.5" x14ac:dyDescent="0.25">
      <c r="A516" s="43"/>
      <c r="B516" s="42"/>
      <c r="C516" s="21" t="s">
        <v>358</v>
      </c>
      <c r="D516" s="19" t="s">
        <v>865</v>
      </c>
      <c r="E516" s="20">
        <v>420</v>
      </c>
      <c r="F516" s="20">
        <v>82.48</v>
      </c>
      <c r="G516" s="20" t="s">
        <v>1052</v>
      </c>
      <c r="H516" s="20">
        <v>82.48</v>
      </c>
      <c r="I516" s="54"/>
    </row>
    <row r="517" spans="1:9" ht="67.5" x14ac:dyDescent="0.25">
      <c r="A517" s="43"/>
      <c r="B517" s="42"/>
      <c r="C517" s="19" t="s">
        <v>269</v>
      </c>
      <c r="D517" s="19" t="s">
        <v>866</v>
      </c>
      <c r="E517" s="20">
        <f>E518+E521+E524+E525+E526+E527+E528+E529+E530+E531+E532+E533+E534+E535+E536+E537+E538+E539+E540</f>
        <v>690556.83999999985</v>
      </c>
      <c r="F517" s="20">
        <f>F518+F521+F524+F525+F526+F527+F528+F529+F530+F531+F532+F533+F534+F535+F536+F537+F538+F539+F540</f>
        <v>314053.61</v>
      </c>
      <c r="G517" s="20" t="s">
        <v>1053</v>
      </c>
      <c r="H517" s="20">
        <f>H518+H521+H524+H525+H526+H527+H528+H529+H530+H531+H532+H533+H534+H535+H536+H537+H538+H539+H540</f>
        <v>314053.61</v>
      </c>
      <c r="I517" s="54"/>
    </row>
    <row r="518" spans="1:9" ht="135" x14ac:dyDescent="0.25">
      <c r="A518" s="43"/>
      <c r="B518" s="42"/>
      <c r="C518" s="21" t="s">
        <v>271</v>
      </c>
      <c r="D518" s="19" t="s">
        <v>867</v>
      </c>
      <c r="E518" s="20">
        <f>E519+E520</f>
        <v>552046.47</v>
      </c>
      <c r="F518" s="20">
        <f>F519+F520</f>
        <v>262780.72000000003</v>
      </c>
      <c r="G518" s="20" t="s">
        <v>560</v>
      </c>
      <c r="H518" s="20">
        <f>H519+H520</f>
        <v>262780.72000000003</v>
      </c>
      <c r="I518" s="54"/>
    </row>
    <row r="519" spans="1:9" ht="22.5" x14ac:dyDescent="0.25">
      <c r="A519" s="43"/>
      <c r="B519" s="42"/>
      <c r="C519" s="21" t="s">
        <v>868</v>
      </c>
      <c r="D519" s="19" t="s">
        <v>869</v>
      </c>
      <c r="E519" s="20">
        <v>543328.47</v>
      </c>
      <c r="F519" s="20">
        <v>262188.28000000003</v>
      </c>
      <c r="G519" s="20" t="s">
        <v>1054</v>
      </c>
      <c r="H519" s="20">
        <v>262188.28000000003</v>
      </c>
      <c r="I519" s="54"/>
    </row>
    <row r="520" spans="1:9" ht="22.5" x14ac:dyDescent="0.25">
      <c r="A520" s="43"/>
      <c r="B520" s="42"/>
      <c r="C520" s="21" t="s">
        <v>870</v>
      </c>
      <c r="D520" s="19" t="s">
        <v>871</v>
      </c>
      <c r="E520" s="20">
        <v>8718</v>
      </c>
      <c r="F520" s="20">
        <v>592.44000000000005</v>
      </c>
      <c r="G520" s="20" t="s">
        <v>1055</v>
      </c>
      <c r="H520" s="20">
        <v>592.44000000000005</v>
      </c>
      <c r="I520" s="54"/>
    </row>
    <row r="521" spans="1:9" ht="33.75" x14ac:dyDescent="0.25">
      <c r="A521" s="43"/>
      <c r="B521" s="42"/>
      <c r="C521" s="21" t="s">
        <v>273</v>
      </c>
      <c r="D521" s="19" t="s">
        <v>872</v>
      </c>
      <c r="E521" s="20">
        <f>E522+E523</f>
        <v>100777.70000000001</v>
      </c>
      <c r="F521" s="20">
        <f>F522+F523</f>
        <v>50048.18</v>
      </c>
      <c r="G521" s="20" t="s">
        <v>1056</v>
      </c>
      <c r="H521" s="20">
        <f>H522+H523</f>
        <v>50048.18</v>
      </c>
      <c r="I521" s="54"/>
    </row>
    <row r="522" spans="1:9" ht="33.75" x14ac:dyDescent="0.25">
      <c r="A522" s="43"/>
      <c r="B522" s="42"/>
      <c r="C522" s="21" t="s">
        <v>873</v>
      </c>
      <c r="D522" s="19" t="s">
        <v>874</v>
      </c>
      <c r="E522" s="20">
        <v>26766.6</v>
      </c>
      <c r="F522" s="20">
        <v>13595.08</v>
      </c>
      <c r="G522" s="20" t="s">
        <v>1057</v>
      </c>
      <c r="H522" s="20">
        <v>13595.08</v>
      </c>
      <c r="I522" s="54"/>
    </row>
    <row r="523" spans="1:9" ht="33.75" x14ac:dyDescent="0.25">
      <c r="A523" s="43"/>
      <c r="B523" s="42"/>
      <c r="C523" s="21" t="s">
        <v>875</v>
      </c>
      <c r="D523" s="19" t="s">
        <v>876</v>
      </c>
      <c r="E523" s="20">
        <v>74011.100000000006</v>
      </c>
      <c r="F523" s="20">
        <v>36453.1</v>
      </c>
      <c r="G523" s="20" t="s">
        <v>1058</v>
      </c>
      <c r="H523" s="20">
        <v>36453.1</v>
      </c>
      <c r="I523" s="54"/>
    </row>
    <row r="524" spans="1:9" ht="56.25" x14ac:dyDescent="0.25">
      <c r="A524" s="43"/>
      <c r="B524" s="42"/>
      <c r="C524" s="21" t="s">
        <v>275</v>
      </c>
      <c r="D524" s="19" t="s">
        <v>877</v>
      </c>
      <c r="E524" s="20">
        <v>1000</v>
      </c>
      <c r="F524" s="20">
        <v>0</v>
      </c>
      <c r="G524" s="20" t="s">
        <v>246</v>
      </c>
      <c r="H524" s="20">
        <v>0</v>
      </c>
      <c r="I524" s="54"/>
    </row>
    <row r="525" spans="1:9" ht="56.25" x14ac:dyDescent="0.25">
      <c r="A525" s="43"/>
      <c r="B525" s="42"/>
      <c r="C525" s="21" t="s">
        <v>878</v>
      </c>
      <c r="D525" s="19" t="s">
        <v>879</v>
      </c>
      <c r="E525" s="20">
        <v>100</v>
      </c>
      <c r="F525" s="20">
        <v>0</v>
      </c>
      <c r="G525" s="20" t="s">
        <v>96</v>
      </c>
      <c r="H525" s="20">
        <v>0</v>
      </c>
      <c r="I525" s="54"/>
    </row>
    <row r="526" spans="1:9" ht="45" x14ac:dyDescent="0.25">
      <c r="A526" s="43"/>
      <c r="B526" s="42"/>
      <c r="C526" s="21" t="s">
        <v>880</v>
      </c>
      <c r="D526" s="19" t="s">
        <v>881</v>
      </c>
      <c r="E526" s="20">
        <v>0</v>
      </c>
      <c r="F526" s="20">
        <v>0</v>
      </c>
      <c r="G526" s="20" t="s">
        <v>54</v>
      </c>
      <c r="H526" s="20">
        <v>0</v>
      </c>
      <c r="I526" s="54"/>
    </row>
    <row r="527" spans="1:9" ht="56.25" x14ac:dyDescent="0.25">
      <c r="A527" s="43"/>
      <c r="B527" s="42"/>
      <c r="C527" s="21" t="s">
        <v>882</v>
      </c>
      <c r="D527" s="19" t="s">
        <v>883</v>
      </c>
      <c r="E527" s="20">
        <v>0</v>
      </c>
      <c r="F527" s="20">
        <v>0</v>
      </c>
      <c r="G527" s="20" t="s">
        <v>54</v>
      </c>
      <c r="H527" s="20">
        <v>0</v>
      </c>
      <c r="I527" s="54"/>
    </row>
    <row r="528" spans="1:9" ht="33.75" x14ac:dyDescent="0.25">
      <c r="A528" s="43"/>
      <c r="B528" s="42"/>
      <c r="C528" s="21" t="s">
        <v>884</v>
      </c>
      <c r="D528" s="19" t="s">
        <v>885</v>
      </c>
      <c r="E528" s="20">
        <v>1316</v>
      </c>
      <c r="F528" s="20">
        <v>93.55</v>
      </c>
      <c r="G528" s="20" t="s">
        <v>886</v>
      </c>
      <c r="H528" s="20">
        <v>93.55</v>
      </c>
      <c r="I528" s="54"/>
    </row>
    <row r="529" spans="1:9" ht="45" x14ac:dyDescent="0.25">
      <c r="A529" s="43"/>
      <c r="B529" s="42"/>
      <c r="C529" s="21" t="s">
        <v>887</v>
      </c>
      <c r="D529" s="19" t="s">
        <v>888</v>
      </c>
      <c r="E529" s="20">
        <v>0</v>
      </c>
      <c r="F529" s="20">
        <v>0</v>
      </c>
      <c r="G529" s="20" t="s">
        <v>54</v>
      </c>
      <c r="H529" s="20">
        <v>0</v>
      </c>
      <c r="I529" s="54"/>
    </row>
    <row r="530" spans="1:9" ht="45" x14ac:dyDescent="0.25">
      <c r="A530" s="43"/>
      <c r="B530" s="42"/>
      <c r="C530" s="21" t="s">
        <v>889</v>
      </c>
      <c r="D530" s="19" t="s">
        <v>890</v>
      </c>
      <c r="E530" s="20">
        <v>0</v>
      </c>
      <c r="F530" s="20">
        <v>0</v>
      </c>
      <c r="G530" s="20" t="s">
        <v>54</v>
      </c>
      <c r="H530" s="20">
        <v>0</v>
      </c>
      <c r="I530" s="54"/>
    </row>
    <row r="531" spans="1:9" ht="45" x14ac:dyDescent="0.25">
      <c r="A531" s="43"/>
      <c r="B531" s="42"/>
      <c r="C531" s="21" t="s">
        <v>891</v>
      </c>
      <c r="D531" s="19" t="s">
        <v>892</v>
      </c>
      <c r="E531" s="20">
        <v>0</v>
      </c>
      <c r="F531" s="20">
        <v>0</v>
      </c>
      <c r="G531" s="20" t="s">
        <v>54</v>
      </c>
      <c r="H531" s="20">
        <v>0</v>
      </c>
      <c r="I531" s="54"/>
    </row>
    <row r="532" spans="1:9" ht="45" x14ac:dyDescent="0.25">
      <c r="A532" s="43"/>
      <c r="B532" s="42"/>
      <c r="C532" s="21" t="s">
        <v>893</v>
      </c>
      <c r="D532" s="19" t="s">
        <v>894</v>
      </c>
      <c r="E532" s="20">
        <v>0</v>
      </c>
      <c r="F532" s="20">
        <v>0</v>
      </c>
      <c r="G532" s="20" t="s">
        <v>54</v>
      </c>
      <c r="H532" s="20">
        <v>0</v>
      </c>
      <c r="I532" s="54"/>
    </row>
    <row r="533" spans="1:9" ht="45" x14ac:dyDescent="0.25">
      <c r="A533" s="43"/>
      <c r="B533" s="42"/>
      <c r="C533" s="21" t="s">
        <v>895</v>
      </c>
      <c r="D533" s="19" t="s">
        <v>896</v>
      </c>
      <c r="E533" s="20">
        <v>0</v>
      </c>
      <c r="F533" s="20">
        <v>0</v>
      </c>
      <c r="G533" s="20" t="s">
        <v>54</v>
      </c>
      <c r="H533" s="20">
        <v>0</v>
      </c>
      <c r="I533" s="54"/>
    </row>
    <row r="534" spans="1:9" ht="45" x14ac:dyDescent="0.25">
      <c r="A534" s="43"/>
      <c r="B534" s="42"/>
      <c r="C534" s="21" t="s">
        <v>897</v>
      </c>
      <c r="D534" s="19" t="s">
        <v>898</v>
      </c>
      <c r="E534" s="20">
        <v>0</v>
      </c>
      <c r="F534" s="20">
        <v>0</v>
      </c>
      <c r="G534" s="20" t="s">
        <v>54</v>
      </c>
      <c r="H534" s="20">
        <v>0</v>
      </c>
      <c r="I534" s="54"/>
    </row>
    <row r="535" spans="1:9" ht="45" x14ac:dyDescent="0.25">
      <c r="A535" s="43"/>
      <c r="B535" s="42"/>
      <c r="C535" s="21" t="s">
        <v>899</v>
      </c>
      <c r="D535" s="19" t="s">
        <v>900</v>
      </c>
      <c r="E535" s="20">
        <v>0</v>
      </c>
      <c r="F535" s="20">
        <v>0</v>
      </c>
      <c r="G535" s="20" t="s">
        <v>54</v>
      </c>
      <c r="H535" s="20">
        <v>0</v>
      </c>
      <c r="I535" s="54"/>
    </row>
    <row r="536" spans="1:9" ht="45" x14ac:dyDescent="0.25">
      <c r="A536" s="43"/>
      <c r="B536" s="42"/>
      <c r="C536" s="21" t="s">
        <v>901</v>
      </c>
      <c r="D536" s="19" t="s">
        <v>902</v>
      </c>
      <c r="E536" s="20">
        <v>2634.2</v>
      </c>
      <c r="F536" s="20">
        <v>896.23</v>
      </c>
      <c r="G536" s="20" t="s">
        <v>903</v>
      </c>
      <c r="H536" s="20">
        <v>896.23</v>
      </c>
      <c r="I536" s="54"/>
    </row>
    <row r="537" spans="1:9" ht="45" x14ac:dyDescent="0.25">
      <c r="A537" s="43"/>
      <c r="B537" s="42"/>
      <c r="C537" s="21" t="s">
        <v>904</v>
      </c>
      <c r="D537" s="19" t="s">
        <v>905</v>
      </c>
      <c r="E537" s="20">
        <v>0</v>
      </c>
      <c r="F537" s="20">
        <v>0</v>
      </c>
      <c r="G537" s="20" t="s">
        <v>54</v>
      </c>
      <c r="H537" s="20">
        <v>0</v>
      </c>
      <c r="I537" s="54"/>
    </row>
    <row r="538" spans="1:9" ht="45" x14ac:dyDescent="0.25">
      <c r="A538" s="43"/>
      <c r="B538" s="42"/>
      <c r="C538" s="21" t="s">
        <v>906</v>
      </c>
      <c r="D538" s="19" t="s">
        <v>907</v>
      </c>
      <c r="E538" s="20">
        <v>0</v>
      </c>
      <c r="F538" s="20">
        <v>0</v>
      </c>
      <c r="G538" s="20" t="s">
        <v>54</v>
      </c>
      <c r="H538" s="20">
        <v>0</v>
      </c>
      <c r="I538" s="54"/>
    </row>
    <row r="539" spans="1:9" ht="45" x14ac:dyDescent="0.25">
      <c r="A539" s="43"/>
      <c r="B539" s="42"/>
      <c r="C539" s="21" t="s">
        <v>908</v>
      </c>
      <c r="D539" s="19" t="s">
        <v>892</v>
      </c>
      <c r="E539" s="20">
        <v>0</v>
      </c>
      <c r="F539" s="20">
        <v>0</v>
      </c>
      <c r="G539" s="20" t="s">
        <v>54</v>
      </c>
      <c r="H539" s="20">
        <v>0</v>
      </c>
      <c r="I539" s="54"/>
    </row>
    <row r="540" spans="1:9" ht="33.75" x14ac:dyDescent="0.25">
      <c r="A540" s="43"/>
      <c r="B540" s="42"/>
      <c r="C540" s="21" t="s">
        <v>909</v>
      </c>
      <c r="D540" s="19" t="s">
        <v>910</v>
      </c>
      <c r="E540" s="20">
        <v>32682.47</v>
      </c>
      <c r="F540" s="20">
        <v>234.93</v>
      </c>
      <c r="G540" s="20" t="s">
        <v>911</v>
      </c>
      <c r="H540" s="20">
        <v>234.93</v>
      </c>
      <c r="I540" s="54"/>
    </row>
    <row r="541" spans="1:9" ht="33.75" x14ac:dyDescent="0.25">
      <c r="A541" s="43"/>
      <c r="B541" s="42"/>
      <c r="C541" s="22" t="s">
        <v>24</v>
      </c>
      <c r="D541" s="22" t="s">
        <v>912</v>
      </c>
      <c r="E541" s="23">
        <f>E542+E543+E562+E576+E593+E599+E583+E584</f>
        <v>681754.4</v>
      </c>
      <c r="F541" s="23">
        <f>F542+F543+F562+F576+F593+F599+F583+F584</f>
        <v>333722.34999999998</v>
      </c>
      <c r="G541" s="23" t="s">
        <v>1148</v>
      </c>
      <c r="H541" s="23">
        <f>H542+H543+H562+H576+H593+H599+H583+H584</f>
        <v>333722.34999999998</v>
      </c>
      <c r="I541" s="54"/>
    </row>
    <row r="542" spans="1:9" ht="78.75" x14ac:dyDescent="0.25">
      <c r="A542" s="43"/>
      <c r="B542" s="42"/>
      <c r="C542" s="19" t="s">
        <v>85</v>
      </c>
      <c r="D542" s="19" t="s">
        <v>913</v>
      </c>
      <c r="E542" s="20">
        <v>0</v>
      </c>
      <c r="F542" s="20">
        <v>0</v>
      </c>
      <c r="G542" s="20" t="s">
        <v>54</v>
      </c>
      <c r="H542" s="20">
        <v>0</v>
      </c>
      <c r="I542" s="54"/>
    </row>
    <row r="543" spans="1:9" ht="168.75" x14ac:dyDescent="0.25">
      <c r="A543" s="43"/>
      <c r="B543" s="42"/>
      <c r="C543" s="19" t="s">
        <v>88</v>
      </c>
      <c r="D543" s="19" t="s">
        <v>914</v>
      </c>
      <c r="E543" s="20">
        <f>E544+E549+E550+E551+E552+E553+E554+E555+E556+E557+E558+E559+E560+E561</f>
        <v>609383.20000000007</v>
      </c>
      <c r="F543" s="20">
        <f>F544+F549+F550+F551+F552+F553+F554+F555+F556+F557+F558+F559+F560+F561</f>
        <v>306272.76</v>
      </c>
      <c r="G543" s="20" t="s">
        <v>1149</v>
      </c>
      <c r="H543" s="20">
        <f>H544+H549+H550+H551+H552+H553+H554+H555+H556+H557+H558+H559+H560+H561</f>
        <v>306272.76</v>
      </c>
      <c r="I543" s="54"/>
    </row>
    <row r="544" spans="1:9" ht="168.75" x14ac:dyDescent="0.25">
      <c r="A544" s="43"/>
      <c r="B544" s="42"/>
      <c r="C544" s="21" t="s">
        <v>331</v>
      </c>
      <c r="D544" s="19" t="s">
        <v>914</v>
      </c>
      <c r="E544" s="20">
        <f>E545+E546+E547+E548</f>
        <v>537180.9</v>
      </c>
      <c r="F544" s="20">
        <f>F545+F546+F547+F548</f>
        <v>268453.48000000004</v>
      </c>
      <c r="G544" s="20" t="s">
        <v>1150</v>
      </c>
      <c r="H544" s="20">
        <f>H545+H546+H547+H548</f>
        <v>268453.48000000004</v>
      </c>
      <c r="I544" s="54"/>
    </row>
    <row r="545" spans="1:9" ht="33.75" x14ac:dyDescent="0.25">
      <c r="A545" s="43"/>
      <c r="B545" s="42"/>
      <c r="C545" s="21" t="s">
        <v>915</v>
      </c>
      <c r="D545" s="19" t="s">
        <v>916</v>
      </c>
      <c r="E545" s="20">
        <v>511865.9</v>
      </c>
      <c r="F545" s="20">
        <v>265687.8</v>
      </c>
      <c r="G545" s="20" t="s">
        <v>1151</v>
      </c>
      <c r="H545" s="20">
        <v>265687.8</v>
      </c>
      <c r="I545" s="54"/>
    </row>
    <row r="546" spans="1:9" ht="22.5" x14ac:dyDescent="0.25">
      <c r="A546" s="43"/>
      <c r="B546" s="42"/>
      <c r="C546" s="21" t="s">
        <v>917</v>
      </c>
      <c r="D546" s="19" t="s">
        <v>871</v>
      </c>
      <c r="E546" s="20">
        <v>19176</v>
      </c>
      <c r="F546" s="20">
        <v>521.9</v>
      </c>
      <c r="G546" s="20" t="s">
        <v>1152</v>
      </c>
      <c r="H546" s="20">
        <v>521.9</v>
      </c>
      <c r="I546" s="54"/>
    </row>
    <row r="547" spans="1:9" ht="22.5" x14ac:dyDescent="0.25">
      <c r="A547" s="43"/>
      <c r="B547" s="42"/>
      <c r="C547" s="21" t="s">
        <v>918</v>
      </c>
      <c r="D547" s="19" t="s">
        <v>919</v>
      </c>
      <c r="E547" s="20">
        <v>5724</v>
      </c>
      <c r="F547" s="20">
        <v>2183.4499999999998</v>
      </c>
      <c r="G547" s="20" t="s">
        <v>538</v>
      </c>
      <c r="H547" s="20">
        <v>2183.4499999999998</v>
      </c>
      <c r="I547" s="54"/>
    </row>
    <row r="548" spans="1:9" ht="90" x14ac:dyDescent="0.25">
      <c r="A548" s="43"/>
      <c r="B548" s="42"/>
      <c r="C548" s="21" t="s">
        <v>920</v>
      </c>
      <c r="D548" s="19" t="s">
        <v>921</v>
      </c>
      <c r="E548" s="20">
        <v>415</v>
      </c>
      <c r="F548" s="20">
        <v>60.33</v>
      </c>
      <c r="G548" s="20" t="s">
        <v>1153</v>
      </c>
      <c r="H548" s="20">
        <v>60.33</v>
      </c>
      <c r="I548" s="54"/>
    </row>
    <row r="549" spans="1:9" ht="33.75" x14ac:dyDescent="0.25">
      <c r="A549" s="43"/>
      <c r="B549" s="42"/>
      <c r="C549" s="21" t="s">
        <v>333</v>
      </c>
      <c r="D549" s="19" t="s">
        <v>922</v>
      </c>
      <c r="E549" s="20">
        <v>35028.199999999997</v>
      </c>
      <c r="F549" s="20">
        <v>18297.88</v>
      </c>
      <c r="G549" s="20" t="s">
        <v>923</v>
      </c>
      <c r="H549" s="20">
        <v>18297.88</v>
      </c>
      <c r="I549" s="54"/>
    </row>
    <row r="550" spans="1:9" ht="33.75" x14ac:dyDescent="0.25">
      <c r="A550" s="43"/>
      <c r="B550" s="42"/>
      <c r="C550" s="21" t="s">
        <v>335</v>
      </c>
      <c r="D550" s="19" t="s">
        <v>924</v>
      </c>
      <c r="E550" s="20">
        <v>24362.799999999999</v>
      </c>
      <c r="F550" s="20">
        <v>14269.55</v>
      </c>
      <c r="G550" s="20" t="s">
        <v>925</v>
      </c>
      <c r="H550" s="20">
        <v>14269.55</v>
      </c>
      <c r="I550" s="54"/>
    </row>
    <row r="551" spans="1:9" ht="56.25" x14ac:dyDescent="0.25">
      <c r="A551" s="43"/>
      <c r="B551" s="42"/>
      <c r="C551" s="21" t="s">
        <v>337</v>
      </c>
      <c r="D551" s="19" t="s">
        <v>926</v>
      </c>
      <c r="E551" s="20">
        <v>4904</v>
      </c>
      <c r="F551" s="20">
        <v>2152.85</v>
      </c>
      <c r="G551" s="20" t="s">
        <v>927</v>
      </c>
      <c r="H551" s="20">
        <v>2152.85</v>
      </c>
      <c r="I551" s="54"/>
    </row>
    <row r="552" spans="1:9" ht="33.75" x14ac:dyDescent="0.25">
      <c r="A552" s="43"/>
      <c r="B552" s="42"/>
      <c r="C552" s="21" t="s">
        <v>410</v>
      </c>
      <c r="D552" s="19" t="s">
        <v>928</v>
      </c>
      <c r="E552" s="20">
        <v>735.5</v>
      </c>
      <c r="F552" s="20">
        <v>0</v>
      </c>
      <c r="G552" s="20" t="s">
        <v>787</v>
      </c>
      <c r="H552" s="20">
        <v>0</v>
      </c>
      <c r="I552" s="54"/>
    </row>
    <row r="553" spans="1:9" ht="45" x14ac:dyDescent="0.25">
      <c r="A553" s="43"/>
      <c r="B553" s="42"/>
      <c r="C553" s="21" t="s">
        <v>412</v>
      </c>
      <c r="D553" s="19" t="s">
        <v>929</v>
      </c>
      <c r="E553" s="20">
        <v>0</v>
      </c>
      <c r="F553" s="20">
        <v>0</v>
      </c>
      <c r="G553" s="20" t="s">
        <v>54</v>
      </c>
      <c r="H553" s="20">
        <v>0</v>
      </c>
      <c r="I553" s="54"/>
    </row>
    <row r="554" spans="1:9" ht="45" x14ac:dyDescent="0.25">
      <c r="A554" s="43"/>
      <c r="B554" s="42"/>
      <c r="C554" s="21" t="s">
        <v>414</v>
      </c>
      <c r="D554" s="19" t="s">
        <v>930</v>
      </c>
      <c r="E554" s="20">
        <v>668</v>
      </c>
      <c r="F554" s="20">
        <v>237.84</v>
      </c>
      <c r="G554" s="20" t="s">
        <v>1154</v>
      </c>
      <c r="H554" s="20">
        <v>237.84</v>
      </c>
      <c r="I554" s="54"/>
    </row>
    <row r="555" spans="1:9" ht="45" x14ac:dyDescent="0.25">
      <c r="A555" s="43"/>
      <c r="B555" s="42"/>
      <c r="C555" s="21" t="s">
        <v>416</v>
      </c>
      <c r="D555" s="19" t="s">
        <v>931</v>
      </c>
      <c r="E555" s="20">
        <v>0</v>
      </c>
      <c r="F555" s="20">
        <v>0</v>
      </c>
      <c r="G555" s="20" t="s">
        <v>54</v>
      </c>
      <c r="H555" s="20">
        <v>0</v>
      </c>
      <c r="I555" s="54"/>
    </row>
    <row r="556" spans="1:9" ht="33.75" x14ac:dyDescent="0.25">
      <c r="A556" s="43"/>
      <c r="B556" s="42"/>
      <c r="C556" s="21" t="s">
        <v>418</v>
      </c>
      <c r="D556" s="19" t="s">
        <v>932</v>
      </c>
      <c r="E556" s="20">
        <v>200</v>
      </c>
      <c r="F556" s="20">
        <v>25</v>
      </c>
      <c r="G556" s="20" t="s">
        <v>933</v>
      </c>
      <c r="H556" s="20">
        <v>25</v>
      </c>
      <c r="I556" s="54"/>
    </row>
    <row r="557" spans="1:9" ht="33.75" x14ac:dyDescent="0.25">
      <c r="A557" s="43"/>
      <c r="B557" s="42"/>
      <c r="C557" s="21" t="s">
        <v>420</v>
      </c>
      <c r="D557" s="19" t="s">
        <v>934</v>
      </c>
      <c r="E557" s="20">
        <v>2116.8000000000002</v>
      </c>
      <c r="F557" s="20">
        <v>247.16</v>
      </c>
      <c r="G557" s="20" t="s">
        <v>935</v>
      </c>
      <c r="H557" s="20">
        <v>247.16</v>
      </c>
      <c r="I557" s="54"/>
    </row>
    <row r="558" spans="1:9" ht="45" x14ac:dyDescent="0.25">
      <c r="A558" s="43"/>
      <c r="B558" s="42"/>
      <c r="C558" s="21" t="s">
        <v>422</v>
      </c>
      <c r="D558" s="19" t="s">
        <v>936</v>
      </c>
      <c r="E558" s="20">
        <v>0</v>
      </c>
      <c r="F558" s="20">
        <v>0</v>
      </c>
      <c r="G558" s="20" t="s">
        <v>54</v>
      </c>
      <c r="H558" s="20">
        <v>0</v>
      </c>
      <c r="I558" s="54"/>
    </row>
    <row r="559" spans="1:9" ht="45" x14ac:dyDescent="0.25">
      <c r="A559" s="43"/>
      <c r="B559" s="42"/>
      <c r="C559" s="21" t="s">
        <v>424</v>
      </c>
      <c r="D559" s="19" t="s">
        <v>937</v>
      </c>
      <c r="E559" s="20">
        <v>0</v>
      </c>
      <c r="F559" s="20">
        <v>0</v>
      </c>
      <c r="G559" s="20" t="s">
        <v>54</v>
      </c>
      <c r="H559" s="20">
        <v>0</v>
      </c>
      <c r="I559" s="54"/>
    </row>
    <row r="560" spans="1:9" ht="45" x14ac:dyDescent="0.25">
      <c r="A560" s="43"/>
      <c r="B560" s="42"/>
      <c r="C560" s="21" t="s">
        <v>426</v>
      </c>
      <c r="D560" s="19" t="s">
        <v>907</v>
      </c>
      <c r="E560" s="20">
        <v>0</v>
      </c>
      <c r="F560" s="20">
        <v>0</v>
      </c>
      <c r="G560" s="20" t="s">
        <v>54</v>
      </c>
      <c r="H560" s="20">
        <v>0</v>
      </c>
      <c r="I560" s="54"/>
    </row>
    <row r="561" spans="1:9" ht="146.25" x14ac:dyDescent="0.25">
      <c r="A561" s="43"/>
      <c r="B561" s="42"/>
      <c r="C561" s="21" t="s">
        <v>428</v>
      </c>
      <c r="D561" s="19" t="s">
        <v>938</v>
      </c>
      <c r="E561" s="20">
        <v>4187</v>
      </c>
      <c r="F561" s="20">
        <v>2589</v>
      </c>
      <c r="G561" s="20" t="s">
        <v>1155</v>
      </c>
      <c r="H561" s="20">
        <v>2589</v>
      </c>
      <c r="I561" s="54"/>
    </row>
    <row r="562" spans="1:9" ht="22.5" x14ac:dyDescent="0.25">
      <c r="A562" s="43"/>
      <c r="B562" s="42"/>
      <c r="C562" s="19" t="s">
        <v>91</v>
      </c>
      <c r="D562" s="19" t="s">
        <v>939</v>
      </c>
      <c r="E562" s="20">
        <f>E563+E564+E565+E566+E567+E568+E569+E570+E571+E572+E573+E574+E575</f>
        <v>300</v>
      </c>
      <c r="F562" s="20">
        <f>F563+F564+F565+F566+F567+F568+F569+F570+F571+F572+F573+F574+F575</f>
        <v>0</v>
      </c>
      <c r="G562" s="20" t="s">
        <v>246</v>
      </c>
      <c r="H562" s="20">
        <f>H563+H564+H565+H566+H567+H568+H569+H570+H571+H572+H573+H574+H575</f>
        <v>0</v>
      </c>
      <c r="I562" s="54"/>
    </row>
    <row r="563" spans="1:9" ht="56.25" x14ac:dyDescent="0.25">
      <c r="A563" s="43"/>
      <c r="B563" s="42"/>
      <c r="C563" s="21" t="s">
        <v>177</v>
      </c>
      <c r="D563" s="19" t="s">
        <v>940</v>
      </c>
      <c r="E563" s="20">
        <v>0</v>
      </c>
      <c r="F563" s="20">
        <v>0</v>
      </c>
      <c r="G563" s="20" t="s">
        <v>54</v>
      </c>
      <c r="H563" s="20">
        <v>0</v>
      </c>
      <c r="I563" s="54"/>
    </row>
    <row r="564" spans="1:9" ht="56.25" x14ac:dyDescent="0.25">
      <c r="A564" s="43"/>
      <c r="B564" s="42"/>
      <c r="C564" s="21" t="s">
        <v>179</v>
      </c>
      <c r="D564" s="19" t="s">
        <v>941</v>
      </c>
      <c r="E564" s="20">
        <v>0</v>
      </c>
      <c r="F564" s="20">
        <v>0</v>
      </c>
      <c r="G564" s="20" t="s">
        <v>54</v>
      </c>
      <c r="H564" s="20">
        <v>0</v>
      </c>
      <c r="I564" s="54"/>
    </row>
    <row r="565" spans="1:9" ht="45" x14ac:dyDescent="0.25">
      <c r="A565" s="43"/>
      <c r="B565" s="42"/>
      <c r="C565" s="21" t="s">
        <v>342</v>
      </c>
      <c r="D565" s="19" t="s">
        <v>942</v>
      </c>
      <c r="E565" s="20">
        <v>0</v>
      </c>
      <c r="F565" s="20">
        <v>0</v>
      </c>
      <c r="G565" s="20" t="s">
        <v>54</v>
      </c>
      <c r="H565" s="20">
        <v>0</v>
      </c>
      <c r="I565" s="54"/>
    </row>
    <row r="566" spans="1:9" ht="45" x14ac:dyDescent="0.25">
      <c r="A566" s="43"/>
      <c r="B566" s="42"/>
      <c r="C566" s="21" t="s">
        <v>344</v>
      </c>
      <c r="D566" s="19" t="s">
        <v>943</v>
      </c>
      <c r="E566" s="20">
        <v>300</v>
      </c>
      <c r="F566" s="20">
        <v>0</v>
      </c>
      <c r="G566" s="20" t="s">
        <v>246</v>
      </c>
      <c r="H566" s="20">
        <v>0</v>
      </c>
      <c r="I566" s="54"/>
    </row>
    <row r="567" spans="1:9" ht="67.5" x14ac:dyDescent="0.25">
      <c r="A567" s="43"/>
      <c r="B567" s="42"/>
      <c r="C567" s="21" t="s">
        <v>477</v>
      </c>
      <c r="D567" s="19" t="s">
        <v>944</v>
      </c>
      <c r="E567" s="20">
        <v>0</v>
      </c>
      <c r="F567" s="20">
        <v>0</v>
      </c>
      <c r="G567" s="20" t="s">
        <v>54</v>
      </c>
      <c r="H567" s="20">
        <v>0</v>
      </c>
      <c r="I567" s="54"/>
    </row>
    <row r="568" spans="1:9" ht="67.5" x14ac:dyDescent="0.25">
      <c r="A568" s="43"/>
      <c r="B568" s="42"/>
      <c r="C568" s="21" t="s">
        <v>479</v>
      </c>
      <c r="D568" s="19" t="s">
        <v>945</v>
      </c>
      <c r="E568" s="20">
        <v>0</v>
      </c>
      <c r="F568" s="20">
        <v>0</v>
      </c>
      <c r="G568" s="20" t="s">
        <v>54</v>
      </c>
      <c r="H568" s="20">
        <v>0</v>
      </c>
      <c r="I568" s="54"/>
    </row>
    <row r="569" spans="1:9" ht="45" x14ac:dyDescent="0.25">
      <c r="A569" s="43"/>
      <c r="B569" s="42"/>
      <c r="C569" s="21" t="s">
        <v>481</v>
      </c>
      <c r="D569" s="19" t="s">
        <v>946</v>
      </c>
      <c r="E569" s="20">
        <v>0</v>
      </c>
      <c r="F569" s="20">
        <v>0</v>
      </c>
      <c r="G569" s="20" t="s">
        <v>54</v>
      </c>
      <c r="H569" s="20">
        <v>0</v>
      </c>
      <c r="I569" s="54"/>
    </row>
    <row r="570" spans="1:9" ht="45" x14ac:dyDescent="0.25">
      <c r="A570" s="43"/>
      <c r="B570" s="42"/>
      <c r="C570" s="21" t="s">
        <v>483</v>
      </c>
      <c r="D570" s="19" t="s">
        <v>947</v>
      </c>
      <c r="E570" s="20">
        <v>0</v>
      </c>
      <c r="F570" s="20">
        <v>0</v>
      </c>
      <c r="G570" s="20" t="s">
        <v>54</v>
      </c>
      <c r="H570" s="20">
        <v>0</v>
      </c>
      <c r="I570" s="54"/>
    </row>
    <row r="571" spans="1:9" ht="45" x14ac:dyDescent="0.25">
      <c r="A571" s="43"/>
      <c r="B571" s="42"/>
      <c r="C571" s="21" t="s">
        <v>485</v>
      </c>
      <c r="D571" s="19" t="s">
        <v>948</v>
      </c>
      <c r="E571" s="20">
        <v>0</v>
      </c>
      <c r="F571" s="20">
        <v>0</v>
      </c>
      <c r="G571" s="20" t="s">
        <v>54</v>
      </c>
      <c r="H571" s="20">
        <v>0</v>
      </c>
      <c r="I571" s="54"/>
    </row>
    <row r="572" spans="1:9" ht="67.5" x14ac:dyDescent="0.25">
      <c r="A572" s="43"/>
      <c r="B572" s="42"/>
      <c r="C572" s="21" t="s">
        <v>487</v>
      </c>
      <c r="D572" s="19" t="s">
        <v>949</v>
      </c>
      <c r="E572" s="20">
        <v>0</v>
      </c>
      <c r="F572" s="20">
        <v>0</v>
      </c>
      <c r="G572" s="20" t="s">
        <v>54</v>
      </c>
      <c r="H572" s="20">
        <v>0</v>
      </c>
      <c r="I572" s="54"/>
    </row>
    <row r="573" spans="1:9" ht="56.25" x14ac:dyDescent="0.25">
      <c r="A573" s="43"/>
      <c r="B573" s="42"/>
      <c r="C573" s="21" t="s">
        <v>489</v>
      </c>
      <c r="D573" s="19" t="s">
        <v>950</v>
      </c>
      <c r="E573" s="20">
        <v>0</v>
      </c>
      <c r="F573" s="20">
        <v>0</v>
      </c>
      <c r="G573" s="20" t="s">
        <v>54</v>
      </c>
      <c r="H573" s="20">
        <v>0</v>
      </c>
      <c r="I573" s="54"/>
    </row>
    <row r="574" spans="1:9" ht="45" x14ac:dyDescent="0.25">
      <c r="A574" s="43"/>
      <c r="B574" s="42"/>
      <c r="C574" s="21" t="s">
        <v>491</v>
      </c>
      <c r="D574" s="19" t="s">
        <v>951</v>
      </c>
      <c r="E574" s="20">
        <v>0</v>
      </c>
      <c r="F574" s="20">
        <v>0</v>
      </c>
      <c r="G574" s="20" t="s">
        <v>54</v>
      </c>
      <c r="H574" s="20">
        <v>0</v>
      </c>
      <c r="I574" s="54"/>
    </row>
    <row r="575" spans="1:9" ht="45" x14ac:dyDescent="0.25">
      <c r="A575" s="43"/>
      <c r="B575" s="42"/>
      <c r="C575" s="21" t="s">
        <v>493</v>
      </c>
      <c r="D575" s="19" t="s">
        <v>952</v>
      </c>
      <c r="E575" s="20">
        <v>0</v>
      </c>
      <c r="F575" s="20">
        <v>0</v>
      </c>
      <c r="G575" s="20" t="s">
        <v>54</v>
      </c>
      <c r="H575" s="20">
        <v>0</v>
      </c>
      <c r="I575" s="54"/>
    </row>
    <row r="576" spans="1:9" ht="33.75" x14ac:dyDescent="0.25">
      <c r="A576" s="43"/>
      <c r="B576" s="42"/>
      <c r="C576" s="19" t="s">
        <v>94</v>
      </c>
      <c r="D576" s="19" t="s">
        <v>953</v>
      </c>
      <c r="E576" s="20">
        <f>E577+E578+E579+E580+E581+E582</f>
        <v>45249</v>
      </c>
      <c r="F576" s="20">
        <f>F577+F578+F579+F580+F581+F582</f>
        <v>22148.489999999998</v>
      </c>
      <c r="G576" s="20" t="s">
        <v>1148</v>
      </c>
      <c r="H576" s="20">
        <f>H577+H578+H579+H580+H581+H582</f>
        <v>22148.489999999998</v>
      </c>
      <c r="I576" s="54"/>
    </row>
    <row r="577" spans="1:9" ht="101.25" x14ac:dyDescent="0.25">
      <c r="A577" s="43"/>
      <c r="B577" s="42"/>
      <c r="C577" s="21" t="s">
        <v>347</v>
      </c>
      <c r="D577" s="19" t="s">
        <v>955</v>
      </c>
      <c r="E577" s="20">
        <v>41243</v>
      </c>
      <c r="F577" s="20">
        <v>20627.87</v>
      </c>
      <c r="G577" s="20" t="s">
        <v>1156</v>
      </c>
      <c r="H577" s="20">
        <v>20627.87</v>
      </c>
      <c r="I577" s="54"/>
    </row>
    <row r="578" spans="1:9" ht="90" x14ac:dyDescent="0.25">
      <c r="A578" s="43"/>
      <c r="B578" s="42"/>
      <c r="C578" s="21" t="s">
        <v>349</v>
      </c>
      <c r="D578" s="19" t="s">
        <v>956</v>
      </c>
      <c r="E578" s="20">
        <v>0</v>
      </c>
      <c r="F578" s="20">
        <v>0</v>
      </c>
      <c r="G578" s="20" t="s">
        <v>54</v>
      </c>
      <c r="H578" s="20">
        <v>0</v>
      </c>
      <c r="I578" s="54"/>
    </row>
    <row r="579" spans="1:9" ht="78.75" x14ac:dyDescent="0.25">
      <c r="A579" s="43"/>
      <c r="B579" s="42"/>
      <c r="C579" s="21" t="s">
        <v>351</v>
      </c>
      <c r="D579" s="19" t="s">
        <v>957</v>
      </c>
      <c r="E579" s="20">
        <v>0</v>
      </c>
      <c r="F579" s="20">
        <v>0</v>
      </c>
      <c r="G579" s="20" t="s">
        <v>54</v>
      </c>
      <c r="H579" s="20">
        <v>0</v>
      </c>
      <c r="I579" s="54"/>
    </row>
    <row r="580" spans="1:9" ht="33.75" x14ac:dyDescent="0.25">
      <c r="A580" s="43"/>
      <c r="B580" s="42"/>
      <c r="C580" s="21" t="s">
        <v>353</v>
      </c>
      <c r="D580" s="19" t="s">
        <v>958</v>
      </c>
      <c r="E580" s="20">
        <v>500</v>
      </c>
      <c r="F580" s="20">
        <v>40</v>
      </c>
      <c r="G580" s="20" t="s">
        <v>954</v>
      </c>
      <c r="H580" s="20">
        <v>40</v>
      </c>
      <c r="I580" s="54"/>
    </row>
    <row r="581" spans="1:9" ht="45" x14ac:dyDescent="0.25">
      <c r="A581" s="43"/>
      <c r="B581" s="42"/>
      <c r="C581" s="21" t="s">
        <v>512</v>
      </c>
      <c r="D581" s="19" t="s">
        <v>959</v>
      </c>
      <c r="E581" s="20">
        <v>168</v>
      </c>
      <c r="F581" s="20">
        <v>0</v>
      </c>
      <c r="G581" s="20" t="s">
        <v>246</v>
      </c>
      <c r="H581" s="20">
        <v>0</v>
      </c>
      <c r="I581" s="54"/>
    </row>
    <row r="582" spans="1:9" ht="67.5" x14ac:dyDescent="0.25">
      <c r="A582" s="43"/>
      <c r="B582" s="42"/>
      <c r="C582" s="21" t="s">
        <v>514</v>
      </c>
      <c r="D582" s="19" t="s">
        <v>960</v>
      </c>
      <c r="E582" s="20">
        <v>3338</v>
      </c>
      <c r="F582" s="20">
        <v>1480.62</v>
      </c>
      <c r="G582" s="20" t="s">
        <v>1157</v>
      </c>
      <c r="H582" s="20">
        <v>1480.62</v>
      </c>
      <c r="I582" s="54"/>
    </row>
    <row r="583" spans="1:9" ht="45" x14ac:dyDescent="0.25">
      <c r="A583" s="43"/>
      <c r="B583" s="42"/>
      <c r="C583" s="19" t="s">
        <v>97</v>
      </c>
      <c r="D583" s="19" t="s">
        <v>961</v>
      </c>
      <c r="E583" s="20">
        <v>0</v>
      </c>
      <c r="F583" s="20">
        <v>0</v>
      </c>
      <c r="G583" s="20" t="s">
        <v>54</v>
      </c>
      <c r="H583" s="20">
        <v>0</v>
      </c>
      <c r="I583" s="54"/>
    </row>
    <row r="584" spans="1:9" ht="56.25" x14ac:dyDescent="0.25">
      <c r="A584" s="43"/>
      <c r="B584" s="42"/>
      <c r="C584" s="19" t="s">
        <v>99</v>
      </c>
      <c r="D584" s="19" t="s">
        <v>962</v>
      </c>
      <c r="E584" s="20">
        <f>E585+E587+E588+E586+E589+E590+E591+E592</f>
        <v>10315.200000000001</v>
      </c>
      <c r="F584" s="20">
        <f>F585+F587+F588+F586+F589+F590+F591+F592</f>
        <v>5301.1</v>
      </c>
      <c r="G584" s="20" t="s">
        <v>963</v>
      </c>
      <c r="H584" s="20">
        <f>H585+H587+H588+H586+H589+H590+H591+H592</f>
        <v>5301.1</v>
      </c>
      <c r="I584" s="54"/>
    </row>
    <row r="585" spans="1:9" ht="33.75" x14ac:dyDescent="0.25">
      <c r="A585" s="43"/>
      <c r="B585" s="42"/>
      <c r="C585" s="21" t="s">
        <v>160</v>
      </c>
      <c r="D585" s="19" t="s">
        <v>964</v>
      </c>
      <c r="E585" s="20">
        <v>700</v>
      </c>
      <c r="F585" s="20">
        <v>0</v>
      </c>
      <c r="G585" s="20" t="s">
        <v>96</v>
      </c>
      <c r="H585" s="20">
        <v>0</v>
      </c>
      <c r="I585" s="54"/>
    </row>
    <row r="586" spans="1:9" ht="33.75" x14ac:dyDescent="0.25">
      <c r="A586" s="43"/>
      <c r="B586" s="42"/>
      <c r="C586" s="21" t="s">
        <v>162</v>
      </c>
      <c r="D586" s="19" t="s">
        <v>965</v>
      </c>
      <c r="E586" s="20">
        <v>400</v>
      </c>
      <c r="F586" s="20">
        <v>0</v>
      </c>
      <c r="G586" s="20" t="s">
        <v>96</v>
      </c>
      <c r="H586" s="20">
        <v>0</v>
      </c>
      <c r="I586" s="54"/>
    </row>
    <row r="587" spans="1:9" ht="33.75" x14ac:dyDescent="0.25">
      <c r="A587" s="43"/>
      <c r="B587" s="42"/>
      <c r="C587" s="21" t="s">
        <v>164</v>
      </c>
      <c r="D587" s="19" t="s">
        <v>966</v>
      </c>
      <c r="E587" s="20">
        <v>1570</v>
      </c>
      <c r="F587" s="20">
        <v>1234.92</v>
      </c>
      <c r="G587" s="20" t="s">
        <v>967</v>
      </c>
      <c r="H587" s="20">
        <v>1234.92</v>
      </c>
      <c r="I587" s="54"/>
    </row>
    <row r="588" spans="1:9" ht="33.75" x14ac:dyDescent="0.25">
      <c r="A588" s="43"/>
      <c r="B588" s="42"/>
      <c r="C588" s="21" t="s">
        <v>166</v>
      </c>
      <c r="D588" s="19" t="s">
        <v>968</v>
      </c>
      <c r="E588" s="20">
        <v>400</v>
      </c>
      <c r="F588" s="20">
        <v>179.9</v>
      </c>
      <c r="G588" s="20" t="s">
        <v>969</v>
      </c>
      <c r="H588" s="20">
        <v>179.9</v>
      </c>
      <c r="I588" s="54"/>
    </row>
    <row r="589" spans="1:9" ht="33.75" x14ac:dyDescent="0.25">
      <c r="A589" s="43"/>
      <c r="B589" s="42"/>
      <c r="C589" s="21" t="s">
        <v>970</v>
      </c>
      <c r="D589" s="19" t="s">
        <v>971</v>
      </c>
      <c r="E589" s="20">
        <v>235</v>
      </c>
      <c r="F589" s="20">
        <v>0</v>
      </c>
      <c r="G589" s="20" t="s">
        <v>96</v>
      </c>
      <c r="H589" s="20">
        <v>0</v>
      </c>
      <c r="I589" s="54"/>
    </row>
    <row r="590" spans="1:9" ht="33.75" x14ac:dyDescent="0.25">
      <c r="A590" s="43"/>
      <c r="B590" s="42"/>
      <c r="C590" s="21" t="s">
        <v>972</v>
      </c>
      <c r="D590" s="19" t="s">
        <v>973</v>
      </c>
      <c r="E590" s="20">
        <v>1810.2</v>
      </c>
      <c r="F590" s="20">
        <v>235.5</v>
      </c>
      <c r="G590" s="20" t="s">
        <v>974</v>
      </c>
      <c r="H590" s="20">
        <v>235.5</v>
      </c>
      <c r="I590" s="54"/>
    </row>
    <row r="591" spans="1:9" ht="45" x14ac:dyDescent="0.25">
      <c r="A591" s="43"/>
      <c r="B591" s="42"/>
      <c r="C591" s="21" t="s">
        <v>975</v>
      </c>
      <c r="D591" s="19" t="s">
        <v>976</v>
      </c>
      <c r="E591" s="20">
        <v>0</v>
      </c>
      <c r="F591" s="20">
        <v>0</v>
      </c>
      <c r="G591" s="20" t="s">
        <v>54</v>
      </c>
      <c r="H591" s="20">
        <v>0</v>
      </c>
      <c r="I591" s="54"/>
    </row>
    <row r="592" spans="1:9" ht="33.75" x14ac:dyDescent="0.25">
      <c r="A592" s="43"/>
      <c r="B592" s="42"/>
      <c r="C592" s="21" t="s">
        <v>977</v>
      </c>
      <c r="D592" s="19" t="s">
        <v>978</v>
      </c>
      <c r="E592" s="20">
        <v>5200</v>
      </c>
      <c r="F592" s="20">
        <v>3650.78</v>
      </c>
      <c r="G592" s="20" t="s">
        <v>979</v>
      </c>
      <c r="H592" s="20">
        <v>3650.78</v>
      </c>
      <c r="I592" s="54"/>
    </row>
    <row r="593" spans="1:9" ht="33.75" x14ac:dyDescent="0.25">
      <c r="A593" s="43"/>
      <c r="B593" s="42"/>
      <c r="C593" s="19" t="s">
        <v>187</v>
      </c>
      <c r="D593" s="19" t="s">
        <v>980</v>
      </c>
      <c r="E593" s="20">
        <f>E594+E595+E596+E597+E598</f>
        <v>16507</v>
      </c>
      <c r="F593" s="20">
        <f>F594+F595+F596+F597+F598</f>
        <v>0</v>
      </c>
      <c r="G593" s="20" t="s">
        <v>96</v>
      </c>
      <c r="H593" s="20">
        <f>H594+H595+H596+H597+H598</f>
        <v>0</v>
      </c>
      <c r="I593" s="54"/>
    </row>
    <row r="594" spans="1:9" ht="33.75" x14ac:dyDescent="0.25">
      <c r="A594" s="43"/>
      <c r="B594" s="42"/>
      <c r="C594" s="21" t="s">
        <v>190</v>
      </c>
      <c r="D594" s="19" t="s">
        <v>981</v>
      </c>
      <c r="E594" s="20">
        <v>5507</v>
      </c>
      <c r="F594" s="20">
        <v>0</v>
      </c>
      <c r="G594" s="20" t="s">
        <v>96</v>
      </c>
      <c r="H594" s="20">
        <v>0</v>
      </c>
      <c r="I594" s="54"/>
    </row>
    <row r="595" spans="1:9" ht="56.25" x14ac:dyDescent="0.25">
      <c r="A595" s="43"/>
      <c r="B595" s="42"/>
      <c r="C595" s="21" t="s">
        <v>193</v>
      </c>
      <c r="D595" s="19" t="s">
        <v>982</v>
      </c>
      <c r="E595" s="20">
        <v>0</v>
      </c>
      <c r="F595" s="20">
        <v>0</v>
      </c>
      <c r="G595" s="20" t="s">
        <v>54</v>
      </c>
      <c r="H595" s="20">
        <v>0</v>
      </c>
      <c r="I595" s="54"/>
    </row>
    <row r="596" spans="1:9" ht="45" x14ac:dyDescent="0.25">
      <c r="A596" s="43"/>
      <c r="B596" s="42"/>
      <c r="C596" s="21" t="s">
        <v>358</v>
      </c>
      <c r="D596" s="19" t="s">
        <v>983</v>
      </c>
      <c r="E596" s="20">
        <v>0</v>
      </c>
      <c r="F596" s="20">
        <v>0</v>
      </c>
      <c r="G596" s="20" t="s">
        <v>54</v>
      </c>
      <c r="H596" s="20">
        <v>0</v>
      </c>
      <c r="I596" s="54"/>
    </row>
    <row r="597" spans="1:9" ht="45" x14ac:dyDescent="0.25">
      <c r="A597" s="43"/>
      <c r="B597" s="42"/>
      <c r="C597" s="21" t="s">
        <v>360</v>
      </c>
      <c r="D597" s="19" t="s">
        <v>984</v>
      </c>
      <c r="E597" s="20">
        <v>4500</v>
      </c>
      <c r="F597" s="20">
        <v>0</v>
      </c>
      <c r="G597" s="20" t="s">
        <v>96</v>
      </c>
      <c r="H597" s="20">
        <v>0</v>
      </c>
      <c r="I597" s="54"/>
    </row>
    <row r="598" spans="1:9" ht="33.75" x14ac:dyDescent="0.25">
      <c r="A598" s="43"/>
      <c r="B598" s="42"/>
      <c r="C598" s="21" t="s">
        <v>985</v>
      </c>
      <c r="D598" s="19" t="s">
        <v>986</v>
      </c>
      <c r="E598" s="20">
        <v>6500</v>
      </c>
      <c r="F598" s="20">
        <v>0</v>
      </c>
      <c r="G598" s="20" t="s">
        <v>96</v>
      </c>
      <c r="H598" s="20">
        <v>0</v>
      </c>
      <c r="I598" s="54"/>
    </row>
    <row r="599" spans="1:9" ht="45" x14ac:dyDescent="0.25">
      <c r="A599" s="43"/>
      <c r="B599" s="42"/>
      <c r="C599" s="19" t="s">
        <v>269</v>
      </c>
      <c r="D599" s="19" t="s">
        <v>987</v>
      </c>
      <c r="E599" s="20">
        <f>E600</f>
        <v>0</v>
      </c>
      <c r="F599" s="20">
        <f>F600</f>
        <v>0</v>
      </c>
      <c r="G599" s="20" t="s">
        <v>54</v>
      </c>
      <c r="H599" s="20">
        <f>H600</f>
        <v>0</v>
      </c>
      <c r="I599" s="54"/>
    </row>
    <row r="600" spans="1:9" ht="45" x14ac:dyDescent="0.25">
      <c r="A600" s="43"/>
      <c r="B600" s="42"/>
      <c r="C600" s="21" t="s">
        <v>271</v>
      </c>
      <c r="D600" s="19" t="s">
        <v>988</v>
      </c>
      <c r="E600" s="20">
        <v>0</v>
      </c>
      <c r="F600" s="20">
        <v>0</v>
      </c>
      <c r="G600" s="20" t="s">
        <v>54</v>
      </c>
      <c r="H600" s="20">
        <v>0</v>
      </c>
      <c r="I600" s="54"/>
    </row>
    <row r="601" spans="1:9" ht="33.75" x14ac:dyDescent="0.25">
      <c r="A601" s="43"/>
      <c r="B601" s="42"/>
      <c r="C601" s="22" t="s">
        <v>49</v>
      </c>
      <c r="D601" s="22" t="s">
        <v>989</v>
      </c>
      <c r="E601" s="23">
        <f>E602+E607+E619+E622+E627+E629+E630+E631+E632+E633</f>
        <v>108801.13</v>
      </c>
      <c r="F601" s="23">
        <f>F602+F607+F619+F622+F627+F629+F630+F631+F632+F633</f>
        <v>58359.11</v>
      </c>
      <c r="G601" s="23" t="s">
        <v>990</v>
      </c>
      <c r="H601" s="23">
        <f>H602+H607+H619+H622+H627+H629+H630+H631+H632+H633</f>
        <v>58359.11</v>
      </c>
      <c r="I601" s="54"/>
    </row>
    <row r="602" spans="1:9" ht="33.75" x14ac:dyDescent="0.25">
      <c r="A602" s="43"/>
      <c r="B602" s="42"/>
      <c r="C602" s="19" t="s">
        <v>85</v>
      </c>
      <c r="D602" s="19" t="s">
        <v>991</v>
      </c>
      <c r="E602" s="20">
        <f>E603</f>
        <v>2362.5</v>
      </c>
      <c r="F602" s="20">
        <f>F603</f>
        <v>474.95000000000005</v>
      </c>
      <c r="G602" s="20" t="s">
        <v>1158</v>
      </c>
      <c r="H602" s="20">
        <f>H603</f>
        <v>474.95000000000005</v>
      </c>
      <c r="I602" s="54"/>
    </row>
    <row r="603" spans="1:9" ht="45" x14ac:dyDescent="0.25">
      <c r="A603" s="43"/>
      <c r="B603" s="42"/>
      <c r="C603" s="21" t="s">
        <v>231</v>
      </c>
      <c r="D603" s="19" t="s">
        <v>992</v>
      </c>
      <c r="E603" s="20">
        <f>E604+E605+E606</f>
        <v>2362.5</v>
      </c>
      <c r="F603" s="20">
        <f>F604+F605+F606</f>
        <v>474.95000000000005</v>
      </c>
      <c r="G603" s="20" t="s">
        <v>1158</v>
      </c>
      <c r="H603" s="20">
        <f>H604+H605+H606</f>
        <v>474.95000000000005</v>
      </c>
      <c r="I603" s="54"/>
    </row>
    <row r="604" spans="1:9" ht="33.75" x14ac:dyDescent="0.25">
      <c r="A604" s="43"/>
      <c r="B604" s="42"/>
      <c r="C604" s="21" t="s">
        <v>993</v>
      </c>
      <c r="D604" s="19" t="s">
        <v>994</v>
      </c>
      <c r="E604" s="20">
        <v>2279.6</v>
      </c>
      <c r="F604" s="20">
        <v>460.47</v>
      </c>
      <c r="G604" s="20" t="s">
        <v>995</v>
      </c>
      <c r="H604" s="20">
        <v>460.47</v>
      </c>
      <c r="I604" s="54"/>
    </row>
    <row r="605" spans="1:9" ht="45" x14ac:dyDescent="0.25">
      <c r="A605" s="43"/>
      <c r="B605" s="42"/>
      <c r="C605" s="21" t="s">
        <v>996</v>
      </c>
      <c r="D605" s="19" t="s">
        <v>997</v>
      </c>
      <c r="E605" s="20">
        <v>0</v>
      </c>
      <c r="F605" s="20">
        <v>0</v>
      </c>
      <c r="G605" s="20" t="s">
        <v>54</v>
      </c>
      <c r="H605" s="20">
        <v>0</v>
      </c>
      <c r="I605" s="54"/>
    </row>
    <row r="606" spans="1:9" ht="33.75" x14ac:dyDescent="0.25">
      <c r="A606" s="43"/>
      <c r="B606" s="42"/>
      <c r="C606" s="21" t="s">
        <v>998</v>
      </c>
      <c r="D606" s="19" t="s">
        <v>999</v>
      </c>
      <c r="E606" s="20">
        <v>82.9</v>
      </c>
      <c r="F606" s="20">
        <v>14.48</v>
      </c>
      <c r="G606" s="20" t="s">
        <v>1000</v>
      </c>
      <c r="H606" s="20">
        <v>14.48</v>
      </c>
      <c r="I606" s="54"/>
    </row>
    <row r="607" spans="1:9" ht="78.75" x14ac:dyDescent="0.25">
      <c r="A607" s="43"/>
      <c r="B607" s="42"/>
      <c r="C607" s="19" t="s">
        <v>187</v>
      </c>
      <c r="D607" s="19" t="s">
        <v>1001</v>
      </c>
      <c r="E607" s="20">
        <f>E608+E612+E613+E614+E615+E616+E617+E618</f>
        <v>104884.03</v>
      </c>
      <c r="F607" s="20">
        <f>F608+F612+F613+F614+F615+F616+F617+F618</f>
        <v>57884.160000000003</v>
      </c>
      <c r="G607" s="20" t="s">
        <v>1159</v>
      </c>
      <c r="H607" s="20">
        <f>H608+H612+H613+H614+H615+H616+H617+H618</f>
        <v>57884.160000000003</v>
      </c>
      <c r="I607" s="54"/>
    </row>
    <row r="608" spans="1:9" ht="33.75" x14ac:dyDescent="0.25">
      <c r="A608" s="43"/>
      <c r="B608" s="42"/>
      <c r="C608" s="21" t="s">
        <v>190</v>
      </c>
      <c r="D608" s="19" t="s">
        <v>1002</v>
      </c>
      <c r="E608" s="20">
        <f>E609+E610+E611</f>
        <v>33198.93</v>
      </c>
      <c r="F608" s="20">
        <f>F609+F610+F611</f>
        <v>16446.72</v>
      </c>
      <c r="G608" s="20" t="s">
        <v>1160</v>
      </c>
      <c r="H608" s="20">
        <f>H609+H610+H611</f>
        <v>16446.72</v>
      </c>
      <c r="I608" s="54"/>
    </row>
    <row r="609" spans="1:9" ht="33.75" x14ac:dyDescent="0.25">
      <c r="A609" s="43"/>
      <c r="B609" s="42"/>
      <c r="C609" s="21" t="s">
        <v>1003</v>
      </c>
      <c r="D609" s="19" t="s">
        <v>994</v>
      </c>
      <c r="E609" s="20">
        <v>11854.34</v>
      </c>
      <c r="F609" s="20">
        <v>5625.22</v>
      </c>
      <c r="G609" s="20" t="s">
        <v>250</v>
      </c>
      <c r="H609" s="20">
        <v>5625.22</v>
      </c>
      <c r="I609" s="54"/>
    </row>
    <row r="610" spans="1:9" ht="45" x14ac:dyDescent="0.25">
      <c r="A610" s="43"/>
      <c r="B610" s="42"/>
      <c r="C610" s="21" t="s">
        <v>1004</v>
      </c>
      <c r="D610" s="19" t="s">
        <v>1005</v>
      </c>
      <c r="E610" s="20">
        <v>0</v>
      </c>
      <c r="F610" s="20">
        <v>0</v>
      </c>
      <c r="G610" s="20" t="s">
        <v>54</v>
      </c>
      <c r="H610" s="20">
        <v>0</v>
      </c>
      <c r="I610" s="54"/>
    </row>
    <row r="611" spans="1:9" ht="45" x14ac:dyDescent="0.25">
      <c r="A611" s="43"/>
      <c r="B611" s="42"/>
      <c r="C611" s="21" t="s">
        <v>1006</v>
      </c>
      <c r="D611" s="19" t="s">
        <v>999</v>
      </c>
      <c r="E611" s="20">
        <v>21344.59</v>
      </c>
      <c r="F611" s="20">
        <v>10821.5</v>
      </c>
      <c r="G611" s="20" t="s">
        <v>1007</v>
      </c>
      <c r="H611" s="20">
        <v>10821.5</v>
      </c>
      <c r="I611" s="54"/>
    </row>
    <row r="612" spans="1:9" ht="56.25" x14ac:dyDescent="0.25">
      <c r="A612" s="43"/>
      <c r="B612" s="42"/>
      <c r="C612" s="21" t="s">
        <v>193</v>
      </c>
      <c r="D612" s="19" t="s">
        <v>1008</v>
      </c>
      <c r="E612" s="20">
        <v>0</v>
      </c>
      <c r="F612" s="20">
        <v>0</v>
      </c>
      <c r="G612" s="20" t="s">
        <v>54</v>
      </c>
      <c r="H612" s="20">
        <v>0</v>
      </c>
      <c r="I612" s="54"/>
    </row>
    <row r="613" spans="1:9" ht="56.25" x14ac:dyDescent="0.25">
      <c r="A613" s="43"/>
      <c r="B613" s="42"/>
      <c r="C613" s="21" t="s">
        <v>358</v>
      </c>
      <c r="D613" s="19" t="s">
        <v>1009</v>
      </c>
      <c r="E613" s="20">
        <v>0</v>
      </c>
      <c r="F613" s="20">
        <v>0</v>
      </c>
      <c r="G613" s="20" t="s">
        <v>54</v>
      </c>
      <c r="H613" s="20">
        <v>0</v>
      </c>
      <c r="I613" s="54"/>
    </row>
    <row r="614" spans="1:9" ht="45" x14ac:dyDescent="0.25">
      <c r="A614" s="43"/>
      <c r="B614" s="42"/>
      <c r="C614" s="21" t="s">
        <v>360</v>
      </c>
      <c r="D614" s="19" t="s">
        <v>1010</v>
      </c>
      <c r="E614" s="20">
        <v>0</v>
      </c>
      <c r="F614" s="20">
        <v>0</v>
      </c>
      <c r="G614" s="20" t="s">
        <v>54</v>
      </c>
      <c r="H614" s="20">
        <v>0</v>
      </c>
      <c r="I614" s="54"/>
    </row>
    <row r="615" spans="1:9" ht="45" x14ac:dyDescent="0.25">
      <c r="A615" s="43"/>
      <c r="B615" s="42"/>
      <c r="C615" s="21" t="s">
        <v>985</v>
      </c>
      <c r="D615" s="19" t="s">
        <v>1011</v>
      </c>
      <c r="E615" s="20">
        <v>0</v>
      </c>
      <c r="F615" s="20">
        <v>0</v>
      </c>
      <c r="G615" s="20" t="s">
        <v>54</v>
      </c>
      <c r="H615" s="20">
        <v>0</v>
      </c>
      <c r="I615" s="54"/>
    </row>
    <row r="616" spans="1:9" ht="45" x14ac:dyDescent="0.25">
      <c r="A616" s="43"/>
      <c r="B616" s="42"/>
      <c r="C616" s="21" t="s">
        <v>1012</v>
      </c>
      <c r="D616" s="19" t="s">
        <v>1013</v>
      </c>
      <c r="E616" s="20">
        <v>71685.100000000006</v>
      </c>
      <c r="F616" s="20">
        <v>41437.440000000002</v>
      </c>
      <c r="G616" s="20" t="s">
        <v>1161</v>
      </c>
      <c r="H616" s="20">
        <v>41437.440000000002</v>
      </c>
      <c r="I616" s="54"/>
    </row>
    <row r="617" spans="1:9" ht="45" x14ac:dyDescent="0.25">
      <c r="A617" s="43"/>
      <c r="B617" s="42"/>
      <c r="C617" s="21" t="s">
        <v>1014</v>
      </c>
      <c r="D617" s="19" t="s">
        <v>1015</v>
      </c>
      <c r="E617" s="20">
        <v>0</v>
      </c>
      <c r="F617" s="20">
        <v>0</v>
      </c>
      <c r="G617" s="20" t="s">
        <v>54</v>
      </c>
      <c r="H617" s="20">
        <v>0</v>
      </c>
      <c r="I617" s="54"/>
    </row>
    <row r="618" spans="1:9" ht="45" x14ac:dyDescent="0.25">
      <c r="A618" s="43"/>
      <c r="B618" s="42"/>
      <c r="C618" s="21" t="s">
        <v>1016</v>
      </c>
      <c r="D618" s="19" t="s">
        <v>1017</v>
      </c>
      <c r="E618" s="20">
        <v>0</v>
      </c>
      <c r="F618" s="20">
        <v>0</v>
      </c>
      <c r="G618" s="20" t="s">
        <v>54</v>
      </c>
      <c r="H618" s="20">
        <v>0</v>
      </c>
      <c r="I618" s="54"/>
    </row>
    <row r="619" spans="1:9" ht="45" x14ac:dyDescent="0.25">
      <c r="A619" s="43"/>
      <c r="B619" s="42"/>
      <c r="C619" s="19" t="s">
        <v>269</v>
      </c>
      <c r="D619" s="19" t="s">
        <v>1018</v>
      </c>
      <c r="E619" s="20">
        <f>E620+E621</f>
        <v>154.6</v>
      </c>
      <c r="F619" s="20">
        <f>F620+F621</f>
        <v>0</v>
      </c>
      <c r="G619" s="20" t="s">
        <v>96</v>
      </c>
      <c r="H619" s="20">
        <f>H620+H621</f>
        <v>0</v>
      </c>
      <c r="I619" s="54"/>
    </row>
    <row r="620" spans="1:9" ht="33.75" x14ac:dyDescent="0.25">
      <c r="A620" s="43"/>
      <c r="B620" s="42"/>
      <c r="C620" s="21" t="s">
        <v>271</v>
      </c>
      <c r="D620" s="19" t="s">
        <v>1019</v>
      </c>
      <c r="E620" s="20">
        <v>154.6</v>
      </c>
      <c r="F620" s="20">
        <v>0</v>
      </c>
      <c r="G620" s="20" t="s">
        <v>96</v>
      </c>
      <c r="H620" s="20">
        <v>0</v>
      </c>
      <c r="I620" s="54"/>
    </row>
    <row r="621" spans="1:9" ht="45" x14ac:dyDescent="0.25">
      <c r="A621" s="43"/>
      <c r="B621" s="42"/>
      <c r="C621" s="21" t="s">
        <v>273</v>
      </c>
      <c r="D621" s="19" t="s">
        <v>1020</v>
      </c>
      <c r="E621" s="20">
        <v>0</v>
      </c>
      <c r="F621" s="20">
        <v>0</v>
      </c>
      <c r="G621" s="20" t="s">
        <v>54</v>
      </c>
      <c r="H621" s="20">
        <v>0</v>
      </c>
      <c r="I621" s="54"/>
    </row>
    <row r="622" spans="1:9" ht="45" x14ac:dyDescent="0.25">
      <c r="A622" s="43"/>
      <c r="B622" s="42"/>
      <c r="C622" s="19" t="s">
        <v>277</v>
      </c>
      <c r="D622" s="19" t="s">
        <v>1021</v>
      </c>
      <c r="E622" s="20">
        <f>E623+E624+E625+E626</f>
        <v>0</v>
      </c>
      <c r="F622" s="20">
        <f>F623+F624+F625+F626</f>
        <v>0</v>
      </c>
      <c r="G622" s="20" t="s">
        <v>54</v>
      </c>
      <c r="H622" s="20">
        <f>H623+H624+H625+H626</f>
        <v>0</v>
      </c>
      <c r="I622" s="54"/>
    </row>
    <row r="623" spans="1:9" ht="45" x14ac:dyDescent="0.25">
      <c r="A623" s="43"/>
      <c r="B623" s="42"/>
      <c r="C623" s="21" t="s">
        <v>279</v>
      </c>
      <c r="D623" s="19" t="s">
        <v>1022</v>
      </c>
      <c r="E623" s="20">
        <v>0</v>
      </c>
      <c r="F623" s="20">
        <v>0</v>
      </c>
      <c r="G623" s="20" t="s">
        <v>54</v>
      </c>
      <c r="H623" s="20">
        <v>0</v>
      </c>
      <c r="I623" s="54"/>
    </row>
    <row r="624" spans="1:9" ht="45" x14ac:dyDescent="0.25">
      <c r="A624" s="43"/>
      <c r="B624" s="42"/>
      <c r="C624" s="21" t="s">
        <v>281</v>
      </c>
      <c r="D624" s="19" t="s">
        <v>1023</v>
      </c>
      <c r="E624" s="20">
        <v>0</v>
      </c>
      <c r="F624" s="20">
        <v>0</v>
      </c>
      <c r="G624" s="20" t="s">
        <v>54</v>
      </c>
      <c r="H624" s="20">
        <v>0</v>
      </c>
      <c r="I624" s="54"/>
    </row>
    <row r="625" spans="1:9" ht="45" x14ac:dyDescent="0.25">
      <c r="A625" s="43"/>
      <c r="B625" s="42"/>
      <c r="C625" s="21" t="s">
        <v>1024</v>
      </c>
      <c r="D625" s="19" t="s">
        <v>1025</v>
      </c>
      <c r="E625" s="20">
        <v>0</v>
      </c>
      <c r="F625" s="20">
        <v>0</v>
      </c>
      <c r="G625" s="20" t="s">
        <v>54</v>
      </c>
      <c r="H625" s="20">
        <v>0</v>
      </c>
      <c r="I625" s="54"/>
    </row>
    <row r="626" spans="1:9" ht="45" x14ac:dyDescent="0.25">
      <c r="A626" s="43"/>
      <c r="B626" s="42"/>
      <c r="C626" s="21" t="s">
        <v>1026</v>
      </c>
      <c r="D626" s="19" t="s">
        <v>1027</v>
      </c>
      <c r="E626" s="20">
        <v>0</v>
      </c>
      <c r="F626" s="20">
        <v>0</v>
      </c>
      <c r="G626" s="20" t="s">
        <v>54</v>
      </c>
      <c r="H626" s="20">
        <v>0</v>
      </c>
      <c r="I626" s="54"/>
    </row>
    <row r="627" spans="1:9" ht="33.75" x14ac:dyDescent="0.25">
      <c r="A627" s="43"/>
      <c r="B627" s="42"/>
      <c r="C627" s="19" t="s">
        <v>283</v>
      </c>
      <c r="D627" s="19" t="s">
        <v>1028</v>
      </c>
      <c r="E627" s="20">
        <f>E628</f>
        <v>1400</v>
      </c>
      <c r="F627" s="20">
        <f>F628</f>
        <v>0</v>
      </c>
      <c r="G627" s="20" t="s">
        <v>93</v>
      </c>
      <c r="H627" s="20">
        <f>H628</f>
        <v>0</v>
      </c>
      <c r="I627" s="54"/>
    </row>
    <row r="628" spans="1:9" ht="33.75" x14ac:dyDescent="0.25">
      <c r="A628" s="43"/>
      <c r="B628" s="42"/>
      <c r="C628" s="21" t="s">
        <v>1029</v>
      </c>
      <c r="D628" s="19" t="s">
        <v>1030</v>
      </c>
      <c r="E628" s="20">
        <v>1400</v>
      </c>
      <c r="F628" s="20">
        <v>0</v>
      </c>
      <c r="G628" s="20" t="s">
        <v>93</v>
      </c>
      <c r="H628" s="20">
        <v>0</v>
      </c>
      <c r="I628" s="54"/>
    </row>
    <row r="629" spans="1:9" ht="45" x14ac:dyDescent="0.25">
      <c r="A629" s="43"/>
      <c r="B629" s="42"/>
      <c r="C629" s="19" t="s">
        <v>196</v>
      </c>
      <c r="D629" s="19" t="s">
        <v>1031</v>
      </c>
      <c r="E629" s="20">
        <v>0</v>
      </c>
      <c r="F629" s="20">
        <v>0</v>
      </c>
      <c r="G629" s="20" t="s">
        <v>54</v>
      </c>
      <c r="H629" s="20">
        <v>0</v>
      </c>
      <c r="I629" s="54"/>
    </row>
    <row r="630" spans="1:9" ht="45" x14ac:dyDescent="0.25">
      <c r="A630" s="43"/>
      <c r="B630" s="42"/>
      <c r="C630" s="19" t="s">
        <v>296</v>
      </c>
      <c r="D630" s="19" t="s">
        <v>1032</v>
      </c>
      <c r="E630" s="20">
        <v>0</v>
      </c>
      <c r="F630" s="20">
        <v>0</v>
      </c>
      <c r="G630" s="20" t="s">
        <v>54</v>
      </c>
      <c r="H630" s="20">
        <v>0</v>
      </c>
      <c r="I630" s="54"/>
    </row>
    <row r="631" spans="1:9" ht="45" x14ac:dyDescent="0.25">
      <c r="A631" s="43"/>
      <c r="B631" s="42"/>
      <c r="C631" s="19" t="s">
        <v>298</v>
      </c>
      <c r="D631" s="19" t="s">
        <v>1033</v>
      </c>
      <c r="E631" s="20">
        <v>0</v>
      </c>
      <c r="F631" s="20">
        <v>0</v>
      </c>
      <c r="G631" s="20" t="s">
        <v>54</v>
      </c>
      <c r="H631" s="20">
        <v>0</v>
      </c>
      <c r="I631" s="54"/>
    </row>
    <row r="632" spans="1:9" ht="45" x14ac:dyDescent="0.25">
      <c r="A632" s="43"/>
      <c r="B632" s="42"/>
      <c r="C632" s="19" t="s">
        <v>691</v>
      </c>
      <c r="D632" s="19" t="s">
        <v>1034</v>
      </c>
      <c r="E632" s="20">
        <v>0</v>
      </c>
      <c r="F632" s="20">
        <v>0</v>
      </c>
      <c r="G632" s="20" t="s">
        <v>54</v>
      </c>
      <c r="H632" s="20">
        <v>0</v>
      </c>
      <c r="I632" s="54"/>
    </row>
    <row r="633" spans="1:9" ht="45" x14ac:dyDescent="0.25">
      <c r="A633" s="43"/>
      <c r="B633" s="42"/>
      <c r="C633" s="19" t="s">
        <v>1035</v>
      </c>
      <c r="D633" s="19" t="s">
        <v>1036</v>
      </c>
      <c r="E633" s="20">
        <v>0</v>
      </c>
      <c r="F633" s="20">
        <v>0</v>
      </c>
      <c r="G633" s="20" t="s">
        <v>54</v>
      </c>
      <c r="H633" s="20">
        <v>0</v>
      </c>
      <c r="I633" s="54"/>
    </row>
    <row r="634" spans="1:9" ht="33.75" x14ac:dyDescent="0.25">
      <c r="A634" s="43"/>
      <c r="B634" s="42"/>
      <c r="C634" s="22" t="s">
        <v>70</v>
      </c>
      <c r="D634" s="22" t="s">
        <v>803</v>
      </c>
      <c r="E634" s="23">
        <f>E635+E638+E641+E642+E643+E644</f>
        <v>19167</v>
      </c>
      <c r="F634" s="23">
        <f>F635+F638+F641+F642+F643+F644</f>
        <v>8286.66</v>
      </c>
      <c r="G634" s="23" t="s">
        <v>1162</v>
      </c>
      <c r="H634" s="23">
        <f>H635+H638+H641+H642+H643+H644</f>
        <v>8286.66</v>
      </c>
      <c r="I634" s="54"/>
    </row>
    <row r="635" spans="1:9" ht="45" x14ac:dyDescent="0.25">
      <c r="A635" s="43"/>
      <c r="B635" s="42"/>
      <c r="C635" s="19" t="s">
        <v>85</v>
      </c>
      <c r="D635" s="19" t="s">
        <v>1037</v>
      </c>
      <c r="E635" s="20">
        <f>E636+E637</f>
        <v>0</v>
      </c>
      <c r="F635" s="20">
        <f>F636+F637</f>
        <v>0</v>
      </c>
      <c r="G635" s="20" t="s">
        <v>54</v>
      </c>
      <c r="H635" s="20">
        <f>H636+H637</f>
        <v>0</v>
      </c>
      <c r="I635" s="54"/>
    </row>
    <row r="636" spans="1:9" ht="45" x14ac:dyDescent="0.25">
      <c r="A636" s="43"/>
      <c r="B636" s="42"/>
      <c r="C636" s="21" t="s">
        <v>231</v>
      </c>
      <c r="D636" s="19" t="s">
        <v>1038</v>
      </c>
      <c r="E636" s="20">
        <v>0</v>
      </c>
      <c r="F636" s="20">
        <v>0</v>
      </c>
      <c r="G636" s="20" t="s">
        <v>54</v>
      </c>
      <c r="H636" s="20">
        <v>0</v>
      </c>
      <c r="I636" s="54"/>
    </row>
    <row r="637" spans="1:9" ht="45" x14ac:dyDescent="0.25">
      <c r="A637" s="43"/>
      <c r="B637" s="42"/>
      <c r="C637" s="21" t="s">
        <v>234</v>
      </c>
      <c r="D637" s="19" t="s">
        <v>1039</v>
      </c>
      <c r="E637" s="20">
        <v>0</v>
      </c>
      <c r="F637" s="20">
        <v>0</v>
      </c>
      <c r="G637" s="20" t="s">
        <v>54</v>
      </c>
      <c r="H637" s="20">
        <v>0</v>
      </c>
      <c r="I637" s="54"/>
    </row>
    <row r="638" spans="1:9" ht="45" x14ac:dyDescent="0.25">
      <c r="A638" s="43"/>
      <c r="B638" s="42"/>
      <c r="C638" s="19" t="s">
        <v>187</v>
      </c>
      <c r="D638" s="19" t="s">
        <v>1040</v>
      </c>
      <c r="E638" s="20">
        <f>E639+E640</f>
        <v>0</v>
      </c>
      <c r="F638" s="20">
        <f>F639+F640</f>
        <v>0</v>
      </c>
      <c r="G638" s="20" t="s">
        <v>54</v>
      </c>
      <c r="H638" s="20">
        <f>H639+H640</f>
        <v>0</v>
      </c>
      <c r="I638" s="54"/>
    </row>
    <row r="639" spans="1:9" ht="45" x14ac:dyDescent="0.25">
      <c r="A639" s="43"/>
      <c r="B639" s="42"/>
      <c r="C639" s="21" t="s">
        <v>190</v>
      </c>
      <c r="D639" s="19" t="s">
        <v>1038</v>
      </c>
      <c r="E639" s="20">
        <v>0</v>
      </c>
      <c r="F639" s="20">
        <v>0</v>
      </c>
      <c r="G639" s="20" t="s">
        <v>54</v>
      </c>
      <c r="H639" s="20">
        <v>0</v>
      </c>
      <c r="I639" s="54"/>
    </row>
    <row r="640" spans="1:9" ht="45" x14ac:dyDescent="0.25">
      <c r="A640" s="43"/>
      <c r="B640" s="42"/>
      <c r="C640" s="21" t="s">
        <v>193</v>
      </c>
      <c r="D640" s="19" t="s">
        <v>1039</v>
      </c>
      <c r="E640" s="20">
        <v>0</v>
      </c>
      <c r="F640" s="20">
        <v>0</v>
      </c>
      <c r="G640" s="20" t="s">
        <v>54</v>
      </c>
      <c r="H640" s="20">
        <v>0</v>
      </c>
      <c r="I640" s="54"/>
    </row>
    <row r="641" spans="1:9" ht="33.75" x14ac:dyDescent="0.25">
      <c r="A641" s="43"/>
      <c r="B641" s="42"/>
      <c r="C641" s="19" t="s">
        <v>196</v>
      </c>
      <c r="D641" s="19" t="s">
        <v>1041</v>
      </c>
      <c r="E641" s="20">
        <v>9630.7999999999993</v>
      </c>
      <c r="F641" s="20">
        <v>3924.12</v>
      </c>
      <c r="G641" s="20" t="s">
        <v>1042</v>
      </c>
      <c r="H641" s="20">
        <v>3924.12</v>
      </c>
      <c r="I641" s="54"/>
    </row>
    <row r="642" spans="1:9" ht="33.75" x14ac:dyDescent="0.25">
      <c r="A642" s="43"/>
      <c r="B642" s="42"/>
      <c r="C642" s="19" t="s">
        <v>296</v>
      </c>
      <c r="D642" s="19" t="s">
        <v>1039</v>
      </c>
      <c r="E642" s="20">
        <v>310.60000000000002</v>
      </c>
      <c r="F642" s="20">
        <v>57</v>
      </c>
      <c r="G642" s="20" t="s">
        <v>1043</v>
      </c>
      <c r="H642" s="20">
        <v>57</v>
      </c>
      <c r="I642" s="54"/>
    </row>
    <row r="643" spans="1:9" ht="33.75" x14ac:dyDescent="0.25">
      <c r="A643" s="43"/>
      <c r="B643" s="42"/>
      <c r="C643" s="19" t="s">
        <v>207</v>
      </c>
      <c r="D643" s="19" t="s">
        <v>1044</v>
      </c>
      <c r="E643" s="20">
        <v>8632.9</v>
      </c>
      <c r="F643" s="20">
        <v>4142.5600000000004</v>
      </c>
      <c r="G643" s="20" t="s">
        <v>1163</v>
      </c>
      <c r="H643" s="20">
        <v>4142.5600000000004</v>
      </c>
      <c r="I643" s="54"/>
    </row>
    <row r="644" spans="1:9" ht="33.75" x14ac:dyDescent="0.25">
      <c r="A644" s="43"/>
      <c r="B644" s="42"/>
      <c r="C644" s="19" t="s">
        <v>301</v>
      </c>
      <c r="D644" s="19" t="s">
        <v>1045</v>
      </c>
      <c r="E644" s="20">
        <v>592.70000000000005</v>
      </c>
      <c r="F644" s="20">
        <v>162.97999999999999</v>
      </c>
      <c r="G644" s="20" t="s">
        <v>1164</v>
      </c>
      <c r="H644" s="20">
        <v>162.97999999999999</v>
      </c>
      <c r="I644" s="54"/>
    </row>
    <row r="645" spans="1:9" x14ac:dyDescent="0.25">
      <c r="A645" s="56"/>
      <c r="B645" s="57"/>
      <c r="C645" s="58" t="s">
        <v>78</v>
      </c>
      <c r="D645" s="59"/>
      <c r="E645" s="60">
        <f>E500+E541+E601+E634</f>
        <v>1587924.67</v>
      </c>
      <c r="F645" s="60">
        <f>F500+F541+F601+F634</f>
        <v>743716.58</v>
      </c>
      <c r="G645" s="61" t="s">
        <v>1165</v>
      </c>
      <c r="H645" s="60">
        <f>H500+H541+H601+H634</f>
        <v>743716.58</v>
      </c>
      <c r="I645" s="54"/>
    </row>
    <row r="646" spans="1:9" ht="33.75" x14ac:dyDescent="0.25">
      <c r="A646" s="43">
        <v>11</v>
      </c>
      <c r="B646" s="42" t="s">
        <v>1147</v>
      </c>
      <c r="C646" s="22" t="s">
        <v>11</v>
      </c>
      <c r="D646" s="22" t="s">
        <v>1059</v>
      </c>
      <c r="E646" s="23">
        <f>E647+E648+E649+E650+E651</f>
        <v>3100</v>
      </c>
      <c r="F646" s="23">
        <f>F647+F648+F649+F650+F651</f>
        <v>741.52</v>
      </c>
      <c r="G646" s="23" t="s">
        <v>1166</v>
      </c>
      <c r="H646" s="23">
        <f>H647+H648+H649+H650+H651</f>
        <v>741.52</v>
      </c>
      <c r="I646" s="54"/>
    </row>
    <row r="647" spans="1:9" ht="45" x14ac:dyDescent="0.25">
      <c r="A647" s="43"/>
      <c r="B647" s="42"/>
      <c r="C647" s="19" t="s">
        <v>85</v>
      </c>
      <c r="D647" s="19" t="s">
        <v>1060</v>
      </c>
      <c r="E647" s="20">
        <v>850</v>
      </c>
      <c r="F647" s="20">
        <v>225</v>
      </c>
      <c r="G647" s="20" t="s">
        <v>1167</v>
      </c>
      <c r="H647" s="20">
        <v>225</v>
      </c>
      <c r="I647" s="54"/>
    </row>
    <row r="648" spans="1:9" ht="45" x14ac:dyDescent="0.25">
      <c r="A648" s="43"/>
      <c r="B648" s="42"/>
      <c r="C648" s="19" t="s">
        <v>187</v>
      </c>
      <c r="D648" s="19" t="s">
        <v>1061</v>
      </c>
      <c r="E648" s="20">
        <v>750</v>
      </c>
      <c r="F648" s="20">
        <v>295</v>
      </c>
      <c r="G648" s="20" t="s">
        <v>1168</v>
      </c>
      <c r="H648" s="20">
        <v>295</v>
      </c>
      <c r="I648" s="54"/>
    </row>
    <row r="649" spans="1:9" ht="33.75" x14ac:dyDescent="0.25">
      <c r="A649" s="43"/>
      <c r="B649" s="42"/>
      <c r="C649" s="19" t="s">
        <v>269</v>
      </c>
      <c r="D649" s="19" t="s">
        <v>1062</v>
      </c>
      <c r="E649" s="20">
        <v>1205</v>
      </c>
      <c r="F649" s="20">
        <v>221.52</v>
      </c>
      <c r="G649" s="20" t="s">
        <v>1063</v>
      </c>
      <c r="H649" s="20">
        <v>221.52</v>
      </c>
      <c r="I649" s="54"/>
    </row>
    <row r="650" spans="1:9" ht="78.75" x14ac:dyDescent="0.25">
      <c r="A650" s="43"/>
      <c r="B650" s="42"/>
      <c r="C650" s="19" t="s">
        <v>196</v>
      </c>
      <c r="D650" s="19" t="s">
        <v>1064</v>
      </c>
      <c r="E650" s="20">
        <v>295</v>
      </c>
      <c r="F650" s="20">
        <v>0</v>
      </c>
      <c r="G650" s="20" t="s">
        <v>96</v>
      </c>
      <c r="H650" s="20">
        <v>0</v>
      </c>
      <c r="I650" s="54"/>
    </row>
    <row r="651" spans="1:9" ht="45" x14ac:dyDescent="0.25">
      <c r="A651" s="43"/>
      <c r="B651" s="42"/>
      <c r="C651" s="19" t="s">
        <v>207</v>
      </c>
      <c r="D651" s="19" t="s">
        <v>1065</v>
      </c>
      <c r="E651" s="20">
        <v>0</v>
      </c>
      <c r="F651" s="20">
        <v>0</v>
      </c>
      <c r="G651" s="20" t="s">
        <v>54</v>
      </c>
      <c r="H651" s="20">
        <v>0</v>
      </c>
      <c r="I651" s="54"/>
    </row>
    <row r="652" spans="1:9" ht="33.75" x14ac:dyDescent="0.25">
      <c r="A652" s="43"/>
      <c r="B652" s="42"/>
      <c r="C652" s="22" t="s">
        <v>24</v>
      </c>
      <c r="D652" s="22" t="s">
        <v>1066</v>
      </c>
      <c r="E652" s="23">
        <f>E653+E654+E655</f>
        <v>115934.39999999999</v>
      </c>
      <c r="F652" s="23">
        <f>F653+F654+F655</f>
        <v>45418.33</v>
      </c>
      <c r="G652" s="23" t="s">
        <v>1169</v>
      </c>
      <c r="H652" s="23">
        <f>H653+H654+H655</f>
        <v>45418.33</v>
      </c>
      <c r="I652" s="54"/>
    </row>
    <row r="653" spans="1:9" ht="33.75" x14ac:dyDescent="0.25">
      <c r="A653" s="43"/>
      <c r="B653" s="42"/>
      <c r="C653" s="19" t="s">
        <v>85</v>
      </c>
      <c r="D653" s="19" t="s">
        <v>1067</v>
      </c>
      <c r="E653" s="20">
        <v>12385</v>
      </c>
      <c r="F653" s="20">
        <v>4069.99</v>
      </c>
      <c r="G653" s="20" t="s">
        <v>1170</v>
      </c>
      <c r="H653" s="20">
        <v>4069.99</v>
      </c>
      <c r="I653" s="54"/>
    </row>
    <row r="654" spans="1:9" ht="33.75" x14ac:dyDescent="0.25">
      <c r="A654" s="43"/>
      <c r="B654" s="42"/>
      <c r="C654" s="19" t="s">
        <v>88</v>
      </c>
      <c r="D654" s="19" t="s">
        <v>1068</v>
      </c>
      <c r="E654" s="20">
        <v>43319.3</v>
      </c>
      <c r="F654" s="20">
        <v>16700.72</v>
      </c>
      <c r="G654" s="20" t="s">
        <v>1171</v>
      </c>
      <c r="H654" s="20">
        <v>16700.72</v>
      </c>
      <c r="I654" s="54"/>
    </row>
    <row r="655" spans="1:9" ht="33.75" x14ac:dyDescent="0.25">
      <c r="A655" s="43"/>
      <c r="B655" s="42"/>
      <c r="C655" s="19" t="s">
        <v>187</v>
      </c>
      <c r="D655" s="19" t="s">
        <v>1069</v>
      </c>
      <c r="E655" s="20">
        <v>60230.1</v>
      </c>
      <c r="F655" s="20">
        <v>24647.62</v>
      </c>
      <c r="G655" s="20" t="s">
        <v>1172</v>
      </c>
      <c r="H655" s="20">
        <v>24647.62</v>
      </c>
      <c r="I655" s="54"/>
    </row>
    <row r="656" spans="1:9" ht="33.75" x14ac:dyDescent="0.25">
      <c r="A656" s="43"/>
      <c r="B656" s="42"/>
      <c r="C656" s="22" t="s">
        <v>49</v>
      </c>
      <c r="D656" s="22" t="s">
        <v>1070</v>
      </c>
      <c r="E656" s="23">
        <f>E657+E658+E659+E660+E661+E662+E663+E664+E665+E666+E667+E668+E669+E670+E671</f>
        <v>5705</v>
      </c>
      <c r="F656" s="23">
        <f>F657+F658+F659+F660+F661+F662+F663+F664+F665+F666+F667+F668+F669+F670+F671</f>
        <v>2624.49</v>
      </c>
      <c r="G656" s="23" t="s">
        <v>1173</v>
      </c>
      <c r="H656" s="23">
        <v>2624.49</v>
      </c>
      <c r="I656" s="54"/>
    </row>
    <row r="657" spans="1:9" ht="45" x14ac:dyDescent="0.25">
      <c r="A657" s="43"/>
      <c r="B657" s="42"/>
      <c r="C657" s="19" t="s">
        <v>85</v>
      </c>
      <c r="D657" s="19" t="s">
        <v>1071</v>
      </c>
      <c r="E657" s="20">
        <v>0</v>
      </c>
      <c r="F657" s="20">
        <v>0</v>
      </c>
      <c r="G657" s="20" t="s">
        <v>54</v>
      </c>
      <c r="H657" s="20">
        <v>0</v>
      </c>
      <c r="I657" s="54"/>
    </row>
    <row r="658" spans="1:9" ht="45" x14ac:dyDescent="0.25">
      <c r="A658" s="43"/>
      <c r="B658" s="42"/>
      <c r="C658" s="19" t="s">
        <v>187</v>
      </c>
      <c r="D658" s="19" t="s">
        <v>1072</v>
      </c>
      <c r="E658" s="20">
        <v>0</v>
      </c>
      <c r="F658" s="20">
        <v>0</v>
      </c>
      <c r="G658" s="20" t="s">
        <v>54</v>
      </c>
      <c r="H658" s="20">
        <v>0</v>
      </c>
      <c r="I658" s="54"/>
    </row>
    <row r="659" spans="1:9" ht="180" x14ac:dyDescent="0.25">
      <c r="A659" s="43"/>
      <c r="B659" s="42"/>
      <c r="C659" s="19" t="s">
        <v>269</v>
      </c>
      <c r="D659" s="19" t="s">
        <v>1073</v>
      </c>
      <c r="E659" s="20">
        <v>0</v>
      </c>
      <c r="F659" s="20">
        <v>0</v>
      </c>
      <c r="G659" s="20" t="s">
        <v>54</v>
      </c>
      <c r="H659" s="20">
        <v>0</v>
      </c>
      <c r="I659" s="54"/>
    </row>
    <row r="660" spans="1:9" ht="45" x14ac:dyDescent="0.25">
      <c r="A660" s="43"/>
      <c r="B660" s="42"/>
      <c r="C660" s="19" t="s">
        <v>277</v>
      </c>
      <c r="D660" s="19" t="s">
        <v>1074</v>
      </c>
      <c r="E660" s="20">
        <v>0</v>
      </c>
      <c r="F660" s="20">
        <v>0</v>
      </c>
      <c r="G660" s="20" t="s">
        <v>54</v>
      </c>
      <c r="H660" s="20">
        <v>0</v>
      </c>
      <c r="I660" s="54"/>
    </row>
    <row r="661" spans="1:9" ht="45" x14ac:dyDescent="0.25">
      <c r="A661" s="43"/>
      <c r="B661" s="42"/>
      <c r="C661" s="19" t="s">
        <v>196</v>
      </c>
      <c r="D661" s="19" t="s">
        <v>1075</v>
      </c>
      <c r="E661" s="20">
        <v>0</v>
      </c>
      <c r="F661" s="20">
        <v>0</v>
      </c>
      <c r="G661" s="20" t="s">
        <v>54</v>
      </c>
      <c r="H661" s="20">
        <v>0</v>
      </c>
      <c r="I661" s="54"/>
    </row>
    <row r="662" spans="1:9" ht="45" x14ac:dyDescent="0.25">
      <c r="A662" s="43"/>
      <c r="B662" s="42"/>
      <c r="C662" s="19" t="s">
        <v>296</v>
      </c>
      <c r="D662" s="19" t="s">
        <v>1076</v>
      </c>
      <c r="E662" s="20">
        <v>0</v>
      </c>
      <c r="F662" s="20">
        <v>0</v>
      </c>
      <c r="G662" s="20" t="s">
        <v>54</v>
      </c>
      <c r="H662" s="20">
        <v>0</v>
      </c>
      <c r="I662" s="54"/>
    </row>
    <row r="663" spans="1:9" ht="45" x14ac:dyDescent="0.25">
      <c r="A663" s="43"/>
      <c r="B663" s="42"/>
      <c r="C663" s="19" t="s">
        <v>298</v>
      </c>
      <c r="D663" s="19" t="s">
        <v>1077</v>
      </c>
      <c r="E663" s="20">
        <v>0</v>
      </c>
      <c r="F663" s="20">
        <v>0</v>
      </c>
      <c r="G663" s="20" t="s">
        <v>54</v>
      </c>
      <c r="H663" s="20">
        <v>0</v>
      </c>
      <c r="I663" s="54"/>
    </row>
    <row r="664" spans="1:9" ht="45" x14ac:dyDescent="0.25">
      <c r="A664" s="43"/>
      <c r="B664" s="42"/>
      <c r="C664" s="19" t="s">
        <v>691</v>
      </c>
      <c r="D664" s="19" t="s">
        <v>1078</v>
      </c>
      <c r="E664" s="20">
        <v>0</v>
      </c>
      <c r="F664" s="20">
        <v>0</v>
      </c>
      <c r="G664" s="20" t="s">
        <v>54</v>
      </c>
      <c r="H664" s="20">
        <v>0</v>
      </c>
      <c r="I664" s="54"/>
    </row>
    <row r="665" spans="1:9" ht="45" x14ac:dyDescent="0.25">
      <c r="A665" s="43"/>
      <c r="B665" s="42"/>
      <c r="C665" s="19" t="s">
        <v>1035</v>
      </c>
      <c r="D665" s="19" t="s">
        <v>1079</v>
      </c>
      <c r="E665" s="20">
        <v>0</v>
      </c>
      <c r="F665" s="20">
        <v>0</v>
      </c>
      <c r="G665" s="20" t="s">
        <v>54</v>
      </c>
      <c r="H665" s="20">
        <v>0</v>
      </c>
      <c r="I665" s="54"/>
    </row>
    <row r="666" spans="1:9" ht="45" x14ac:dyDescent="0.25">
      <c r="A666" s="43"/>
      <c r="B666" s="42"/>
      <c r="C666" s="19" t="s">
        <v>1080</v>
      </c>
      <c r="D666" s="19" t="s">
        <v>1081</v>
      </c>
      <c r="E666" s="20">
        <v>0</v>
      </c>
      <c r="F666" s="20">
        <v>0</v>
      </c>
      <c r="G666" s="20" t="s">
        <v>54</v>
      </c>
      <c r="H666" s="20">
        <v>0</v>
      </c>
      <c r="I666" s="54"/>
    </row>
    <row r="667" spans="1:9" ht="45" x14ac:dyDescent="0.25">
      <c r="A667" s="43"/>
      <c r="B667" s="42"/>
      <c r="C667" s="19" t="s">
        <v>1082</v>
      </c>
      <c r="D667" s="19" t="s">
        <v>1083</v>
      </c>
      <c r="E667" s="20">
        <v>0</v>
      </c>
      <c r="F667" s="20">
        <v>0</v>
      </c>
      <c r="G667" s="20" t="s">
        <v>54</v>
      </c>
      <c r="H667" s="20">
        <v>0</v>
      </c>
      <c r="I667" s="54"/>
    </row>
    <row r="668" spans="1:9" ht="45" x14ac:dyDescent="0.25">
      <c r="A668" s="43"/>
      <c r="B668" s="42"/>
      <c r="C668" s="19" t="s">
        <v>207</v>
      </c>
      <c r="D668" s="19" t="s">
        <v>1084</v>
      </c>
      <c r="E668" s="20">
        <v>0</v>
      </c>
      <c r="F668" s="20">
        <v>0</v>
      </c>
      <c r="G668" s="20" t="s">
        <v>54</v>
      </c>
      <c r="H668" s="20">
        <v>0</v>
      </c>
      <c r="I668" s="54"/>
    </row>
    <row r="669" spans="1:9" ht="33.75" x14ac:dyDescent="0.25">
      <c r="A669" s="43"/>
      <c r="B669" s="42"/>
      <c r="C669" s="19" t="s">
        <v>301</v>
      </c>
      <c r="D669" s="19" t="s">
        <v>1085</v>
      </c>
      <c r="E669" s="20">
        <v>5500</v>
      </c>
      <c r="F669" s="20">
        <v>2612.79</v>
      </c>
      <c r="G669" s="20" t="s">
        <v>1174</v>
      </c>
      <c r="H669" s="20">
        <v>2612.79</v>
      </c>
      <c r="I669" s="54"/>
    </row>
    <row r="670" spans="1:9" ht="45" x14ac:dyDescent="0.25">
      <c r="A670" s="43"/>
      <c r="B670" s="42"/>
      <c r="C670" s="19" t="s">
        <v>1086</v>
      </c>
      <c r="D670" s="19" t="s">
        <v>1087</v>
      </c>
      <c r="E670" s="20">
        <v>0</v>
      </c>
      <c r="F670" s="20">
        <v>0</v>
      </c>
      <c r="G670" s="20" t="s">
        <v>54</v>
      </c>
      <c r="H670" s="20">
        <v>0</v>
      </c>
      <c r="I670" s="54"/>
    </row>
    <row r="671" spans="1:9" ht="33.75" x14ac:dyDescent="0.25">
      <c r="A671" s="43"/>
      <c r="B671" s="42"/>
      <c r="C671" s="19" t="s">
        <v>215</v>
      </c>
      <c r="D671" s="19" t="s">
        <v>1088</v>
      </c>
      <c r="E671" s="20">
        <v>205</v>
      </c>
      <c r="F671" s="20">
        <v>11.7</v>
      </c>
      <c r="G671" s="20" t="s">
        <v>1089</v>
      </c>
      <c r="H671" s="20">
        <v>11.7</v>
      </c>
      <c r="I671" s="54"/>
    </row>
    <row r="672" spans="1:9" ht="22.5" x14ac:dyDescent="0.25">
      <c r="A672" s="43"/>
      <c r="B672" s="42"/>
      <c r="C672" s="22" t="s">
        <v>70</v>
      </c>
      <c r="D672" s="22" t="s">
        <v>1090</v>
      </c>
      <c r="E672" s="23">
        <f>E673+E679+E682+E685+E686</f>
        <v>3700</v>
      </c>
      <c r="F672" s="23">
        <f>F673+F679+F682+F685+F686</f>
        <v>0</v>
      </c>
      <c r="G672" s="23" t="s">
        <v>246</v>
      </c>
      <c r="H672" s="23">
        <f>H673+H679+H682+H685+H686</f>
        <v>0</v>
      </c>
      <c r="I672" s="54"/>
    </row>
    <row r="673" spans="1:9" ht="45" x14ac:dyDescent="0.25">
      <c r="A673" s="43"/>
      <c r="B673" s="42"/>
      <c r="C673" s="19" t="s">
        <v>85</v>
      </c>
      <c r="D673" s="19" t="s">
        <v>1092</v>
      </c>
      <c r="E673" s="20">
        <f>E674+E675+E676+E677+E678</f>
        <v>0</v>
      </c>
      <c r="F673" s="20">
        <f>F674+F675+F676+F677+F678</f>
        <v>0</v>
      </c>
      <c r="G673" s="20" t="s">
        <v>54</v>
      </c>
      <c r="H673" s="20">
        <f>H674+H675+H676+H677+H678</f>
        <v>0</v>
      </c>
      <c r="I673" s="54"/>
    </row>
    <row r="674" spans="1:9" ht="45" x14ac:dyDescent="0.25">
      <c r="A674" s="43"/>
      <c r="B674" s="42"/>
      <c r="C674" s="21" t="s">
        <v>231</v>
      </c>
      <c r="D674" s="19" t="s">
        <v>1093</v>
      </c>
      <c r="E674" s="20">
        <v>0</v>
      </c>
      <c r="F674" s="20">
        <v>0</v>
      </c>
      <c r="G674" s="20" t="s">
        <v>54</v>
      </c>
      <c r="H674" s="20">
        <v>0</v>
      </c>
      <c r="I674" s="54"/>
    </row>
    <row r="675" spans="1:9" ht="45" x14ac:dyDescent="0.25">
      <c r="A675" s="43"/>
      <c r="B675" s="42"/>
      <c r="C675" s="21" t="s">
        <v>234</v>
      </c>
      <c r="D675" s="19" t="s">
        <v>1094</v>
      </c>
      <c r="E675" s="20">
        <v>0</v>
      </c>
      <c r="F675" s="20">
        <v>0</v>
      </c>
      <c r="G675" s="20" t="s">
        <v>54</v>
      </c>
      <c r="H675" s="20">
        <v>0</v>
      </c>
      <c r="I675" s="54"/>
    </row>
    <row r="676" spans="1:9" ht="45" x14ac:dyDescent="0.25">
      <c r="A676" s="43"/>
      <c r="B676" s="42"/>
      <c r="C676" s="21" t="s">
        <v>237</v>
      </c>
      <c r="D676" s="19" t="s">
        <v>1095</v>
      </c>
      <c r="E676" s="20">
        <v>0</v>
      </c>
      <c r="F676" s="20">
        <v>0</v>
      </c>
      <c r="G676" s="20" t="s">
        <v>54</v>
      </c>
      <c r="H676" s="20">
        <v>0</v>
      </c>
      <c r="I676" s="54"/>
    </row>
    <row r="677" spans="1:9" ht="67.5" x14ac:dyDescent="0.25">
      <c r="A677" s="43"/>
      <c r="B677" s="42"/>
      <c r="C677" s="21" t="s">
        <v>327</v>
      </c>
      <c r="D677" s="19" t="s">
        <v>1096</v>
      </c>
      <c r="E677" s="20">
        <v>0</v>
      </c>
      <c r="F677" s="20">
        <v>0</v>
      </c>
      <c r="G677" s="20" t="s">
        <v>54</v>
      </c>
      <c r="H677" s="20">
        <v>0</v>
      </c>
      <c r="I677" s="54"/>
    </row>
    <row r="678" spans="1:9" ht="45" x14ac:dyDescent="0.25">
      <c r="A678" s="43"/>
      <c r="B678" s="42"/>
      <c r="C678" s="21" t="s">
        <v>389</v>
      </c>
      <c r="D678" s="19" t="s">
        <v>1097</v>
      </c>
      <c r="E678" s="20">
        <v>0</v>
      </c>
      <c r="F678" s="20">
        <v>0</v>
      </c>
      <c r="G678" s="20" t="s">
        <v>54</v>
      </c>
      <c r="H678" s="20">
        <v>0</v>
      </c>
      <c r="I678" s="54"/>
    </row>
    <row r="679" spans="1:9" ht="56.25" x14ac:dyDescent="0.25">
      <c r="A679" s="43"/>
      <c r="B679" s="42"/>
      <c r="C679" s="19" t="s">
        <v>187</v>
      </c>
      <c r="D679" s="19" t="s">
        <v>1098</v>
      </c>
      <c r="E679" s="20">
        <f>E680+E681</f>
        <v>3700</v>
      </c>
      <c r="F679" s="20">
        <f>F680+F681</f>
        <v>0</v>
      </c>
      <c r="G679" s="20" t="s">
        <v>1091</v>
      </c>
      <c r="H679" s="20">
        <f>H680+H681</f>
        <v>0</v>
      </c>
      <c r="I679" s="54"/>
    </row>
    <row r="680" spans="1:9" ht="56.25" x14ac:dyDescent="0.25">
      <c r="A680" s="43"/>
      <c r="B680" s="42"/>
      <c r="C680" s="21" t="s">
        <v>190</v>
      </c>
      <c r="D680" s="19" t="s">
        <v>1099</v>
      </c>
      <c r="E680" s="20">
        <v>3700</v>
      </c>
      <c r="F680" s="20">
        <v>0</v>
      </c>
      <c r="G680" s="20" t="s">
        <v>1091</v>
      </c>
      <c r="H680" s="20">
        <v>0</v>
      </c>
      <c r="I680" s="54"/>
    </row>
    <row r="681" spans="1:9" ht="45" x14ac:dyDescent="0.25">
      <c r="A681" s="43"/>
      <c r="B681" s="42"/>
      <c r="C681" s="21" t="s">
        <v>193</v>
      </c>
      <c r="D681" s="19" t="s">
        <v>1100</v>
      </c>
      <c r="E681" s="20">
        <v>0</v>
      </c>
      <c r="F681" s="20">
        <v>0</v>
      </c>
      <c r="G681" s="20" t="s">
        <v>54</v>
      </c>
      <c r="H681" s="20">
        <v>0</v>
      </c>
      <c r="I681" s="54"/>
    </row>
    <row r="682" spans="1:9" ht="45" x14ac:dyDescent="0.25">
      <c r="A682" s="43"/>
      <c r="B682" s="42"/>
      <c r="C682" s="19" t="s">
        <v>269</v>
      </c>
      <c r="D682" s="19" t="s">
        <v>1101</v>
      </c>
      <c r="E682" s="20">
        <f>E683+E684</f>
        <v>0</v>
      </c>
      <c r="F682" s="20">
        <f>F683+F684</f>
        <v>0</v>
      </c>
      <c r="G682" s="20" t="s">
        <v>54</v>
      </c>
      <c r="H682" s="20">
        <f>H683+H684</f>
        <v>0</v>
      </c>
      <c r="I682" s="54"/>
    </row>
    <row r="683" spans="1:9" ht="45" x14ac:dyDescent="0.25">
      <c r="A683" s="43"/>
      <c r="B683" s="42"/>
      <c r="C683" s="21" t="s">
        <v>271</v>
      </c>
      <c r="D683" s="19" t="s">
        <v>1102</v>
      </c>
      <c r="E683" s="20">
        <v>0</v>
      </c>
      <c r="F683" s="20">
        <v>0</v>
      </c>
      <c r="G683" s="20" t="s">
        <v>54</v>
      </c>
      <c r="H683" s="20">
        <v>0</v>
      </c>
      <c r="I683" s="54"/>
    </row>
    <row r="684" spans="1:9" ht="45" x14ac:dyDescent="0.25">
      <c r="A684" s="43"/>
      <c r="B684" s="42"/>
      <c r="C684" s="21" t="s">
        <v>273</v>
      </c>
      <c r="D684" s="19" t="s">
        <v>1103</v>
      </c>
      <c r="E684" s="20">
        <v>0</v>
      </c>
      <c r="F684" s="20">
        <v>0</v>
      </c>
      <c r="G684" s="20" t="s">
        <v>54</v>
      </c>
      <c r="H684" s="20">
        <v>0</v>
      </c>
      <c r="I684" s="54"/>
    </row>
    <row r="685" spans="1:9" ht="45" x14ac:dyDescent="0.25">
      <c r="A685" s="43"/>
      <c r="B685" s="42"/>
      <c r="C685" s="19" t="s">
        <v>196</v>
      </c>
      <c r="D685" s="19" t="s">
        <v>1104</v>
      </c>
      <c r="E685" s="20">
        <v>0</v>
      </c>
      <c r="F685" s="20">
        <v>0</v>
      </c>
      <c r="G685" s="20" t="s">
        <v>54</v>
      </c>
      <c r="H685" s="20">
        <v>0</v>
      </c>
      <c r="I685" s="54"/>
    </row>
    <row r="686" spans="1:9" ht="45" x14ac:dyDescent="0.25">
      <c r="A686" s="43"/>
      <c r="B686" s="42"/>
      <c r="C686" s="19" t="s">
        <v>207</v>
      </c>
      <c r="D686" s="19" t="s">
        <v>1105</v>
      </c>
      <c r="E686" s="20">
        <v>0</v>
      </c>
      <c r="F686" s="20">
        <v>0</v>
      </c>
      <c r="G686" s="20" t="s">
        <v>54</v>
      </c>
      <c r="H686" s="20">
        <v>0</v>
      </c>
      <c r="I686" s="54"/>
    </row>
    <row r="687" spans="1:9" ht="33.75" x14ac:dyDescent="0.25">
      <c r="A687" s="43"/>
      <c r="B687" s="42"/>
      <c r="C687" s="22" t="s">
        <v>219</v>
      </c>
      <c r="D687" s="22" t="s">
        <v>1106</v>
      </c>
      <c r="E687" s="23">
        <f>E688+E689+E690</f>
        <v>175669.05000000002</v>
      </c>
      <c r="F687" s="23">
        <f>F688+F689+F690</f>
        <v>77204.509999999995</v>
      </c>
      <c r="G687" s="23" t="s">
        <v>1175</v>
      </c>
      <c r="H687" s="23">
        <f>H688+H689+H690</f>
        <v>77204.509999999995</v>
      </c>
      <c r="I687" s="54"/>
    </row>
    <row r="688" spans="1:9" ht="33.75" x14ac:dyDescent="0.25">
      <c r="A688" s="43"/>
      <c r="B688" s="42"/>
      <c r="C688" s="19" t="s">
        <v>85</v>
      </c>
      <c r="D688" s="19" t="s">
        <v>1107</v>
      </c>
      <c r="E688" s="20">
        <v>137328.62</v>
      </c>
      <c r="F688" s="20">
        <v>61023.59</v>
      </c>
      <c r="G688" s="20" t="s">
        <v>1176</v>
      </c>
      <c r="H688" s="20">
        <v>61023.59</v>
      </c>
      <c r="I688" s="54"/>
    </row>
    <row r="689" spans="1:9" ht="33.75" x14ac:dyDescent="0.25">
      <c r="A689" s="43"/>
      <c r="B689" s="42"/>
      <c r="C689" s="19" t="s">
        <v>88</v>
      </c>
      <c r="D689" s="19" t="s">
        <v>1108</v>
      </c>
      <c r="E689" s="20">
        <v>21517.83</v>
      </c>
      <c r="F689" s="20">
        <v>9090.58</v>
      </c>
      <c r="G689" s="20" t="s">
        <v>1177</v>
      </c>
      <c r="H689" s="20">
        <v>9090.58</v>
      </c>
      <c r="I689" s="54"/>
    </row>
    <row r="690" spans="1:9" ht="33.75" x14ac:dyDescent="0.25">
      <c r="A690" s="43"/>
      <c r="B690" s="42"/>
      <c r="C690" s="19" t="s">
        <v>91</v>
      </c>
      <c r="D690" s="19" t="s">
        <v>1109</v>
      </c>
      <c r="E690" s="20">
        <v>16822.599999999999</v>
      </c>
      <c r="F690" s="20">
        <v>7090.34</v>
      </c>
      <c r="G690" s="20" t="s">
        <v>1178</v>
      </c>
      <c r="H690" s="20">
        <v>7090.34</v>
      </c>
      <c r="I690" s="54"/>
    </row>
    <row r="691" spans="1:9" ht="33.75" x14ac:dyDescent="0.25">
      <c r="A691" s="43"/>
      <c r="B691" s="42"/>
      <c r="C691" s="22" t="s">
        <v>226</v>
      </c>
      <c r="D691" s="22" t="s">
        <v>1110</v>
      </c>
      <c r="E691" s="23">
        <f>E692+E693+E694+E695+E696+E710+E721+E723+E725+E697</f>
        <v>100</v>
      </c>
      <c r="F691" s="23">
        <f>F692+F693+F694+F695+F696+F710+F721+F723+F725+F697</f>
        <v>0</v>
      </c>
      <c r="G691" s="23" t="s">
        <v>93</v>
      </c>
      <c r="H691" s="23">
        <f>H692+H693+H694+H695+H696+H710+H721+H723+H725+H697</f>
        <v>0</v>
      </c>
      <c r="I691" s="54"/>
    </row>
    <row r="692" spans="1:9" ht="45" x14ac:dyDescent="0.25">
      <c r="A692" s="43"/>
      <c r="B692" s="42"/>
      <c r="C692" s="19" t="s">
        <v>85</v>
      </c>
      <c r="D692" s="19" t="s">
        <v>1111</v>
      </c>
      <c r="E692" s="20">
        <v>0</v>
      </c>
      <c r="F692" s="20">
        <v>0</v>
      </c>
      <c r="G692" s="20" t="s">
        <v>54</v>
      </c>
      <c r="H692" s="20">
        <v>0</v>
      </c>
      <c r="I692" s="54"/>
    </row>
    <row r="693" spans="1:9" ht="45" x14ac:dyDescent="0.25">
      <c r="A693" s="43"/>
      <c r="B693" s="42"/>
      <c r="C693" s="19" t="s">
        <v>88</v>
      </c>
      <c r="D693" s="19" t="s">
        <v>1112</v>
      </c>
      <c r="E693" s="20">
        <v>0</v>
      </c>
      <c r="F693" s="20">
        <v>0</v>
      </c>
      <c r="G693" s="20" t="s">
        <v>54</v>
      </c>
      <c r="H693" s="20">
        <v>0</v>
      </c>
      <c r="I693" s="54"/>
    </row>
    <row r="694" spans="1:9" ht="45" x14ac:dyDescent="0.25">
      <c r="A694" s="43"/>
      <c r="B694" s="42"/>
      <c r="C694" s="19" t="s">
        <v>91</v>
      </c>
      <c r="D694" s="19" t="s">
        <v>1113</v>
      </c>
      <c r="E694" s="20">
        <v>0</v>
      </c>
      <c r="F694" s="20">
        <v>0</v>
      </c>
      <c r="G694" s="20" t="s">
        <v>54</v>
      </c>
      <c r="H694" s="20">
        <v>0</v>
      </c>
      <c r="I694" s="54"/>
    </row>
    <row r="695" spans="1:9" ht="45" x14ac:dyDescent="0.25">
      <c r="A695" s="43"/>
      <c r="B695" s="42"/>
      <c r="C695" s="19" t="s">
        <v>94</v>
      </c>
      <c r="D695" s="19" t="s">
        <v>1114</v>
      </c>
      <c r="E695" s="20">
        <v>0</v>
      </c>
      <c r="F695" s="20">
        <v>0</v>
      </c>
      <c r="G695" s="20" t="s">
        <v>54</v>
      </c>
      <c r="H695" s="20">
        <v>0</v>
      </c>
      <c r="I695" s="54"/>
    </row>
    <row r="696" spans="1:9" ht="45" x14ac:dyDescent="0.25">
      <c r="A696" s="43"/>
      <c r="B696" s="42"/>
      <c r="C696" s="19" t="s">
        <v>97</v>
      </c>
      <c r="D696" s="19" t="s">
        <v>1115</v>
      </c>
      <c r="E696" s="20">
        <v>0</v>
      </c>
      <c r="F696" s="20">
        <v>0</v>
      </c>
      <c r="G696" s="20" t="s">
        <v>54</v>
      </c>
      <c r="H696" s="20">
        <v>0</v>
      </c>
      <c r="I696" s="54"/>
    </row>
    <row r="697" spans="1:9" ht="33.75" x14ac:dyDescent="0.25">
      <c r="A697" s="43"/>
      <c r="B697" s="42"/>
      <c r="C697" s="19" t="s">
        <v>187</v>
      </c>
      <c r="D697" s="19" t="s">
        <v>1116</v>
      </c>
      <c r="E697" s="20">
        <f>E698+E702+E706</f>
        <v>100</v>
      </c>
      <c r="F697" s="20">
        <f>F698+F702+F706</f>
        <v>0</v>
      </c>
      <c r="G697" s="20" t="s">
        <v>93</v>
      </c>
      <c r="H697" s="20">
        <f>H698+H702+H706</f>
        <v>0</v>
      </c>
      <c r="I697" s="54"/>
    </row>
    <row r="698" spans="1:9" ht="33.75" x14ac:dyDescent="0.25">
      <c r="A698" s="43"/>
      <c r="B698" s="42"/>
      <c r="C698" s="21" t="s">
        <v>190</v>
      </c>
      <c r="D698" s="19" t="s">
        <v>1117</v>
      </c>
      <c r="E698" s="20">
        <f>E699+E700+E701</f>
        <v>100</v>
      </c>
      <c r="F698" s="20">
        <f>F699+F700+F701</f>
        <v>0</v>
      </c>
      <c r="G698" s="20" t="s">
        <v>93</v>
      </c>
      <c r="H698" s="20">
        <f>H699+H700+H701</f>
        <v>0</v>
      </c>
      <c r="I698" s="54"/>
    </row>
    <row r="699" spans="1:9" ht="33.75" x14ac:dyDescent="0.25">
      <c r="A699" s="43"/>
      <c r="B699" s="42"/>
      <c r="C699" s="21" t="s">
        <v>1003</v>
      </c>
      <c r="D699" s="19" t="s">
        <v>1118</v>
      </c>
      <c r="E699" s="20">
        <v>50</v>
      </c>
      <c r="F699" s="20">
        <v>0</v>
      </c>
      <c r="G699" s="20" t="s">
        <v>93</v>
      </c>
      <c r="H699" s="20">
        <v>0</v>
      </c>
      <c r="I699" s="54"/>
    </row>
    <row r="700" spans="1:9" ht="33.75" x14ac:dyDescent="0.25">
      <c r="A700" s="43"/>
      <c r="B700" s="42"/>
      <c r="C700" s="21" t="s">
        <v>1004</v>
      </c>
      <c r="D700" s="19" t="s">
        <v>1119</v>
      </c>
      <c r="E700" s="20">
        <v>50</v>
      </c>
      <c r="F700" s="20">
        <v>0</v>
      </c>
      <c r="G700" s="20" t="s">
        <v>93</v>
      </c>
      <c r="H700" s="20">
        <v>0</v>
      </c>
      <c r="I700" s="54"/>
    </row>
    <row r="701" spans="1:9" ht="45" x14ac:dyDescent="0.25">
      <c r="A701" s="43"/>
      <c r="B701" s="42"/>
      <c r="C701" s="21" t="s">
        <v>1006</v>
      </c>
      <c r="D701" s="19" t="s">
        <v>1120</v>
      </c>
      <c r="E701" s="20">
        <v>0</v>
      </c>
      <c r="F701" s="20">
        <v>0</v>
      </c>
      <c r="G701" s="20" t="s">
        <v>54</v>
      </c>
      <c r="H701" s="20">
        <v>0</v>
      </c>
      <c r="I701" s="54"/>
    </row>
    <row r="702" spans="1:9" ht="45" x14ac:dyDescent="0.25">
      <c r="A702" s="43"/>
      <c r="B702" s="42"/>
      <c r="C702" s="21" t="s">
        <v>193</v>
      </c>
      <c r="D702" s="19" t="s">
        <v>1121</v>
      </c>
      <c r="E702" s="20">
        <f>E703+E704+E705</f>
        <v>0</v>
      </c>
      <c r="F702" s="20">
        <f>F703+F704+F705</f>
        <v>0</v>
      </c>
      <c r="G702" s="20" t="s">
        <v>54</v>
      </c>
      <c r="H702" s="20">
        <f>H703+H704+H705</f>
        <v>0</v>
      </c>
      <c r="I702" s="54"/>
    </row>
    <row r="703" spans="1:9" ht="45" x14ac:dyDescent="0.25">
      <c r="A703" s="43"/>
      <c r="B703" s="42"/>
      <c r="C703" s="21" t="s">
        <v>1122</v>
      </c>
      <c r="D703" s="19" t="s">
        <v>1123</v>
      </c>
      <c r="E703" s="20">
        <v>0</v>
      </c>
      <c r="F703" s="20">
        <v>0</v>
      </c>
      <c r="G703" s="20" t="s">
        <v>54</v>
      </c>
      <c r="H703" s="20">
        <v>0</v>
      </c>
      <c r="I703" s="54"/>
    </row>
    <row r="704" spans="1:9" ht="45" x14ac:dyDescent="0.25">
      <c r="A704" s="43"/>
      <c r="B704" s="42"/>
      <c r="C704" s="21" t="s">
        <v>1124</v>
      </c>
      <c r="D704" s="19" t="s">
        <v>1125</v>
      </c>
      <c r="E704" s="20">
        <v>0</v>
      </c>
      <c r="F704" s="20">
        <v>0</v>
      </c>
      <c r="G704" s="20" t="s">
        <v>54</v>
      </c>
      <c r="H704" s="20">
        <v>0</v>
      </c>
      <c r="I704" s="54"/>
    </row>
    <row r="705" spans="1:9" ht="45" x14ac:dyDescent="0.25">
      <c r="A705" s="43"/>
      <c r="B705" s="42"/>
      <c r="C705" s="21" t="s">
        <v>1126</v>
      </c>
      <c r="D705" s="19" t="s">
        <v>1120</v>
      </c>
      <c r="E705" s="20">
        <v>0</v>
      </c>
      <c r="F705" s="20">
        <v>0</v>
      </c>
      <c r="G705" s="20" t="s">
        <v>54</v>
      </c>
      <c r="H705" s="20">
        <v>0</v>
      </c>
      <c r="I705" s="54"/>
    </row>
    <row r="706" spans="1:9" ht="45" x14ac:dyDescent="0.25">
      <c r="A706" s="43"/>
      <c r="B706" s="42"/>
      <c r="C706" s="21" t="s">
        <v>358</v>
      </c>
      <c r="D706" s="19" t="s">
        <v>1127</v>
      </c>
      <c r="E706" s="20">
        <f>E707+E708+E709</f>
        <v>0</v>
      </c>
      <c r="F706" s="20">
        <f>F707+F708+F709</f>
        <v>0</v>
      </c>
      <c r="G706" s="20" t="s">
        <v>54</v>
      </c>
      <c r="H706" s="20">
        <f>H707+H708+H709</f>
        <v>0</v>
      </c>
      <c r="I706" s="54"/>
    </row>
    <row r="707" spans="1:9" ht="45" x14ac:dyDescent="0.25">
      <c r="A707" s="43"/>
      <c r="B707" s="42"/>
      <c r="C707" s="21" t="s">
        <v>1128</v>
      </c>
      <c r="D707" s="19" t="s">
        <v>1123</v>
      </c>
      <c r="E707" s="20">
        <v>0</v>
      </c>
      <c r="F707" s="20">
        <v>0</v>
      </c>
      <c r="G707" s="20" t="s">
        <v>54</v>
      </c>
      <c r="H707" s="20">
        <v>0</v>
      </c>
      <c r="I707" s="54"/>
    </row>
    <row r="708" spans="1:9" ht="45" x14ac:dyDescent="0.25">
      <c r="A708" s="43"/>
      <c r="B708" s="42"/>
      <c r="C708" s="21" t="s">
        <v>1129</v>
      </c>
      <c r="D708" s="19" t="s">
        <v>1119</v>
      </c>
      <c r="E708" s="20">
        <v>0</v>
      </c>
      <c r="F708" s="20">
        <v>0</v>
      </c>
      <c r="G708" s="20" t="s">
        <v>54</v>
      </c>
      <c r="H708" s="20">
        <v>0</v>
      </c>
      <c r="I708" s="54"/>
    </row>
    <row r="709" spans="1:9" ht="45" x14ac:dyDescent="0.25">
      <c r="A709" s="43"/>
      <c r="B709" s="42"/>
      <c r="C709" s="21" t="s">
        <v>1130</v>
      </c>
      <c r="D709" s="19" t="s">
        <v>1120</v>
      </c>
      <c r="E709" s="20">
        <v>0</v>
      </c>
      <c r="F709" s="20">
        <v>0</v>
      </c>
      <c r="G709" s="20" t="s">
        <v>54</v>
      </c>
      <c r="H709" s="20">
        <v>0</v>
      </c>
      <c r="I709" s="54"/>
    </row>
    <row r="710" spans="1:9" ht="45" x14ac:dyDescent="0.25">
      <c r="A710" s="43"/>
      <c r="B710" s="42"/>
      <c r="C710" s="19" t="s">
        <v>269</v>
      </c>
      <c r="D710" s="19" t="s">
        <v>1131</v>
      </c>
      <c r="E710" s="20">
        <f>E712+E713+E714+E715</f>
        <v>0</v>
      </c>
      <c r="F710" s="20">
        <f>F712+F713+F714+F715</f>
        <v>0</v>
      </c>
      <c r="G710" s="20" t="s">
        <v>54</v>
      </c>
      <c r="H710" s="20">
        <f>H712+H713+H714+H715</f>
        <v>0</v>
      </c>
      <c r="I710" s="54"/>
    </row>
    <row r="711" spans="1:9" ht="45" x14ac:dyDescent="0.25">
      <c r="A711" s="43"/>
      <c r="B711" s="42"/>
      <c r="C711" s="21" t="s">
        <v>271</v>
      </c>
      <c r="D711" s="19" t="s">
        <v>1132</v>
      </c>
      <c r="E711" s="20">
        <v>0</v>
      </c>
      <c r="F711" s="20">
        <v>0</v>
      </c>
      <c r="G711" s="20" t="s">
        <v>54</v>
      </c>
      <c r="H711" s="20">
        <v>0</v>
      </c>
      <c r="I711" s="54"/>
    </row>
    <row r="712" spans="1:9" ht="45" x14ac:dyDescent="0.25">
      <c r="A712" s="43"/>
      <c r="B712" s="42"/>
      <c r="C712" s="21" t="s">
        <v>868</v>
      </c>
      <c r="D712" s="19" t="s">
        <v>1133</v>
      </c>
      <c r="E712" s="20">
        <v>0</v>
      </c>
      <c r="F712" s="20">
        <v>0</v>
      </c>
      <c r="G712" s="20" t="s">
        <v>54</v>
      </c>
      <c r="H712" s="20">
        <v>0</v>
      </c>
      <c r="I712" s="54"/>
    </row>
    <row r="713" spans="1:9" ht="45" x14ac:dyDescent="0.25">
      <c r="A713" s="43"/>
      <c r="B713" s="42"/>
      <c r="C713" s="21" t="s">
        <v>870</v>
      </c>
      <c r="D713" s="19" t="s">
        <v>1134</v>
      </c>
      <c r="E713" s="20">
        <v>0</v>
      </c>
      <c r="F713" s="20">
        <v>0</v>
      </c>
      <c r="G713" s="20" t="s">
        <v>54</v>
      </c>
      <c r="H713" s="20">
        <v>0</v>
      </c>
      <c r="I713" s="54"/>
    </row>
    <row r="714" spans="1:9" ht="45" x14ac:dyDescent="0.25">
      <c r="A714" s="43"/>
      <c r="B714" s="42"/>
      <c r="C714" s="21" t="s">
        <v>1135</v>
      </c>
      <c r="D714" s="19" t="s">
        <v>1136</v>
      </c>
      <c r="E714" s="20">
        <v>0</v>
      </c>
      <c r="F714" s="20">
        <v>0</v>
      </c>
      <c r="G714" s="20" t="s">
        <v>54</v>
      </c>
      <c r="H714" s="20">
        <v>0</v>
      </c>
      <c r="I714" s="54"/>
    </row>
    <row r="715" spans="1:9" ht="45" x14ac:dyDescent="0.25">
      <c r="A715" s="43"/>
      <c r="B715" s="42"/>
      <c r="C715" s="21" t="s">
        <v>1137</v>
      </c>
      <c r="D715" s="19" t="s">
        <v>1138</v>
      </c>
      <c r="E715" s="20">
        <v>0</v>
      </c>
      <c r="F715" s="20">
        <v>0</v>
      </c>
      <c r="G715" s="20" t="s">
        <v>54</v>
      </c>
      <c r="H715" s="20">
        <v>0</v>
      </c>
      <c r="I715" s="54"/>
    </row>
    <row r="716" spans="1:9" ht="45" x14ac:dyDescent="0.25">
      <c r="A716" s="43"/>
      <c r="B716" s="42"/>
      <c r="C716" s="21" t="s">
        <v>273</v>
      </c>
      <c r="D716" s="19" t="s">
        <v>1139</v>
      </c>
      <c r="E716" s="20">
        <f>E717+E718+E719+E720</f>
        <v>0</v>
      </c>
      <c r="F716" s="20">
        <f>F717+F718+F719+F720</f>
        <v>0</v>
      </c>
      <c r="G716" s="20" t="s">
        <v>54</v>
      </c>
      <c r="H716" s="20">
        <f>H717+H718+H719+H720</f>
        <v>0</v>
      </c>
      <c r="I716" s="54"/>
    </row>
    <row r="717" spans="1:9" ht="45" x14ac:dyDescent="0.25">
      <c r="A717" s="43"/>
      <c r="B717" s="42"/>
      <c r="C717" s="21" t="s">
        <v>873</v>
      </c>
      <c r="D717" s="19" t="s">
        <v>1133</v>
      </c>
      <c r="E717" s="20">
        <v>0</v>
      </c>
      <c r="F717" s="20">
        <v>0</v>
      </c>
      <c r="G717" s="20" t="s">
        <v>54</v>
      </c>
      <c r="H717" s="20">
        <v>0</v>
      </c>
      <c r="I717" s="54"/>
    </row>
    <row r="718" spans="1:9" ht="45" x14ac:dyDescent="0.25">
      <c r="A718" s="43"/>
      <c r="B718" s="42"/>
      <c r="C718" s="21" t="s">
        <v>875</v>
      </c>
      <c r="D718" s="19" t="s">
        <v>1134</v>
      </c>
      <c r="E718" s="20">
        <v>0</v>
      </c>
      <c r="F718" s="20">
        <v>0</v>
      </c>
      <c r="G718" s="20" t="s">
        <v>54</v>
      </c>
      <c r="H718" s="20">
        <v>0</v>
      </c>
      <c r="I718" s="54"/>
    </row>
    <row r="719" spans="1:9" ht="45" x14ac:dyDescent="0.25">
      <c r="A719" s="43"/>
      <c r="B719" s="42"/>
      <c r="C719" s="21" t="s">
        <v>1140</v>
      </c>
      <c r="D719" s="19" t="s">
        <v>1136</v>
      </c>
      <c r="E719" s="20">
        <v>0</v>
      </c>
      <c r="F719" s="20">
        <v>0</v>
      </c>
      <c r="G719" s="20" t="s">
        <v>54</v>
      </c>
      <c r="H719" s="20">
        <v>0</v>
      </c>
      <c r="I719" s="54"/>
    </row>
    <row r="720" spans="1:9" ht="45" x14ac:dyDescent="0.25">
      <c r="A720" s="43"/>
      <c r="B720" s="42"/>
      <c r="C720" s="21" t="s">
        <v>1141</v>
      </c>
      <c r="D720" s="19" t="s">
        <v>1138</v>
      </c>
      <c r="E720" s="20">
        <v>0</v>
      </c>
      <c r="F720" s="20">
        <v>0</v>
      </c>
      <c r="G720" s="20" t="s">
        <v>54</v>
      </c>
      <c r="H720" s="20">
        <v>0</v>
      </c>
      <c r="I720" s="54"/>
    </row>
    <row r="721" spans="1:9" ht="45" x14ac:dyDescent="0.25">
      <c r="A721" s="43"/>
      <c r="B721" s="42"/>
      <c r="C721" s="19" t="s">
        <v>196</v>
      </c>
      <c r="D721" s="19" t="s">
        <v>1142</v>
      </c>
      <c r="E721" s="20">
        <f>E722</f>
        <v>0</v>
      </c>
      <c r="F721" s="20">
        <f>F722</f>
        <v>0</v>
      </c>
      <c r="G721" s="20" t="s">
        <v>54</v>
      </c>
      <c r="H721" s="20">
        <f>H722</f>
        <v>0</v>
      </c>
      <c r="I721" s="54"/>
    </row>
    <row r="722" spans="1:9" ht="45" x14ac:dyDescent="0.25">
      <c r="A722" s="43"/>
      <c r="B722" s="42"/>
      <c r="C722" s="21" t="s">
        <v>199</v>
      </c>
      <c r="D722" s="19" t="s">
        <v>1143</v>
      </c>
      <c r="E722" s="20">
        <v>0</v>
      </c>
      <c r="F722" s="20">
        <v>0</v>
      </c>
      <c r="G722" s="20" t="s">
        <v>54</v>
      </c>
      <c r="H722" s="20">
        <v>0</v>
      </c>
      <c r="I722" s="54"/>
    </row>
    <row r="723" spans="1:9" ht="45" x14ac:dyDescent="0.25">
      <c r="A723" s="43"/>
      <c r="B723" s="42"/>
      <c r="C723" s="19" t="s">
        <v>207</v>
      </c>
      <c r="D723" s="19" t="s">
        <v>1144</v>
      </c>
      <c r="E723" s="20">
        <v>0</v>
      </c>
      <c r="F723" s="20">
        <v>0</v>
      </c>
      <c r="G723" s="20" t="s">
        <v>54</v>
      </c>
      <c r="H723" s="20">
        <v>0</v>
      </c>
      <c r="I723" s="54"/>
    </row>
    <row r="724" spans="1:9" ht="45" x14ac:dyDescent="0.25">
      <c r="A724" s="43"/>
      <c r="B724" s="42"/>
      <c r="C724" s="21" t="s">
        <v>209</v>
      </c>
      <c r="D724" s="19" t="s">
        <v>1145</v>
      </c>
      <c r="E724" s="20">
        <v>0</v>
      </c>
      <c r="F724" s="20">
        <v>0</v>
      </c>
      <c r="G724" s="20" t="s">
        <v>54</v>
      </c>
      <c r="H724" s="20">
        <v>0</v>
      </c>
      <c r="I724" s="54"/>
    </row>
    <row r="725" spans="1:9" ht="45" x14ac:dyDescent="0.25">
      <c r="A725" s="43"/>
      <c r="B725" s="42"/>
      <c r="C725" s="19" t="s">
        <v>215</v>
      </c>
      <c r="D725" s="19" t="s">
        <v>1146</v>
      </c>
      <c r="E725" s="20">
        <v>0</v>
      </c>
      <c r="F725" s="20">
        <v>0</v>
      </c>
      <c r="G725" s="20" t="s">
        <v>54</v>
      </c>
      <c r="H725" s="20">
        <v>0</v>
      </c>
      <c r="I725" s="54"/>
    </row>
    <row r="726" spans="1:9" x14ac:dyDescent="0.25">
      <c r="A726" s="43"/>
      <c r="B726" s="42"/>
      <c r="C726" s="50" t="s">
        <v>78</v>
      </c>
      <c r="D726" s="50"/>
      <c r="E726" s="36">
        <f>E646+E652+E656+E672+E687+E691</f>
        <v>304208.45</v>
      </c>
      <c r="F726" s="36">
        <f>F646+F652+F656+F672+F687+F691</f>
        <v>125988.84999999999</v>
      </c>
      <c r="G726" s="37" t="s">
        <v>1179</v>
      </c>
      <c r="H726" s="36">
        <f>H646+H652+H656+H672+H687+H691</f>
        <v>125988.84999999999</v>
      </c>
      <c r="I726" s="54"/>
    </row>
    <row r="727" spans="1:9" ht="45" x14ac:dyDescent="0.25">
      <c r="A727" s="42">
        <v>12</v>
      </c>
      <c r="B727" s="42" t="s">
        <v>1241</v>
      </c>
      <c r="C727" s="22" t="s">
        <v>11</v>
      </c>
      <c r="D727" s="22" t="s">
        <v>1180</v>
      </c>
      <c r="E727" s="23">
        <f>E728+E732+E737+E739+E744+E747+E750+E754</f>
        <v>14418.38</v>
      </c>
      <c r="F727" s="23">
        <f>F728+F732+F737+F739+F744+F747+F750+F754</f>
        <v>2289.21</v>
      </c>
      <c r="G727" s="23" t="s">
        <v>1242</v>
      </c>
      <c r="H727" s="23">
        <f>H728+H732+H737+H739+H744+H747+H750+H754</f>
        <v>2289.21</v>
      </c>
      <c r="I727" s="54"/>
    </row>
    <row r="728" spans="1:9" ht="45" x14ac:dyDescent="0.25">
      <c r="A728" s="42"/>
      <c r="B728" s="42"/>
      <c r="C728" s="19" t="s">
        <v>85</v>
      </c>
      <c r="D728" s="19" t="s">
        <v>1181</v>
      </c>
      <c r="E728" s="20">
        <f>E729+E730+E731</f>
        <v>7628.48</v>
      </c>
      <c r="F728" s="20">
        <f>F729+F730+F731</f>
        <v>1140.32</v>
      </c>
      <c r="G728" s="20" t="s">
        <v>1232</v>
      </c>
      <c r="H728" s="20">
        <f>H729+H730+H731</f>
        <v>1140.32</v>
      </c>
      <c r="I728" s="54"/>
    </row>
    <row r="729" spans="1:9" ht="101.25" x14ac:dyDescent="0.25">
      <c r="A729" s="42"/>
      <c r="B729" s="42"/>
      <c r="C729" s="21" t="s">
        <v>231</v>
      </c>
      <c r="D729" s="19" t="s">
        <v>1182</v>
      </c>
      <c r="E729" s="20">
        <v>6350.48</v>
      </c>
      <c r="F729" s="20">
        <v>1064.32</v>
      </c>
      <c r="G729" s="20" t="s">
        <v>1233</v>
      </c>
      <c r="H729" s="20">
        <v>1064.32</v>
      </c>
      <c r="I729" s="54"/>
    </row>
    <row r="730" spans="1:9" ht="78.75" x14ac:dyDescent="0.25">
      <c r="A730" s="42"/>
      <c r="B730" s="42"/>
      <c r="C730" s="21" t="s">
        <v>234</v>
      </c>
      <c r="D730" s="19" t="s">
        <v>1183</v>
      </c>
      <c r="E730" s="20">
        <v>700</v>
      </c>
      <c r="F730" s="20">
        <v>0</v>
      </c>
      <c r="G730" s="20" t="s">
        <v>93</v>
      </c>
      <c r="H730" s="20">
        <v>0</v>
      </c>
      <c r="I730" s="54"/>
    </row>
    <row r="731" spans="1:9" ht="45" x14ac:dyDescent="0.25">
      <c r="A731" s="42"/>
      <c r="B731" s="42"/>
      <c r="C731" s="21" t="s">
        <v>237</v>
      </c>
      <c r="D731" s="19" t="s">
        <v>1184</v>
      </c>
      <c r="E731" s="20">
        <v>578</v>
      </c>
      <c r="F731" s="20">
        <v>76</v>
      </c>
      <c r="G731" s="20" t="s">
        <v>1234</v>
      </c>
      <c r="H731" s="20">
        <v>76</v>
      </c>
      <c r="I731" s="54"/>
    </row>
    <row r="732" spans="1:9" ht="45" x14ac:dyDescent="0.25">
      <c r="A732" s="42"/>
      <c r="B732" s="42"/>
      <c r="C732" s="19" t="s">
        <v>187</v>
      </c>
      <c r="D732" s="19" t="s">
        <v>1185</v>
      </c>
      <c r="E732" s="20">
        <f>E733+E734+E735+E736</f>
        <v>2585</v>
      </c>
      <c r="F732" s="20">
        <f>F733+F734+F735+F736</f>
        <v>936.45999999999992</v>
      </c>
      <c r="G732" s="20" t="s">
        <v>1235</v>
      </c>
      <c r="H732" s="20">
        <f>H733+H734+H735+H736</f>
        <v>936.45999999999992</v>
      </c>
      <c r="I732" s="54"/>
    </row>
    <row r="733" spans="1:9" ht="67.5" x14ac:dyDescent="0.25">
      <c r="A733" s="42"/>
      <c r="B733" s="42"/>
      <c r="C733" s="21" t="s">
        <v>190</v>
      </c>
      <c r="D733" s="19" t="s">
        <v>1186</v>
      </c>
      <c r="E733" s="20">
        <v>0</v>
      </c>
      <c r="F733" s="20">
        <v>0</v>
      </c>
      <c r="G733" s="20" t="s">
        <v>13</v>
      </c>
      <c r="H733" s="20">
        <v>0</v>
      </c>
      <c r="I733" s="54"/>
    </row>
    <row r="734" spans="1:9" ht="101.25" x14ac:dyDescent="0.25">
      <c r="A734" s="42"/>
      <c r="B734" s="42"/>
      <c r="C734" s="21" t="s">
        <v>193</v>
      </c>
      <c r="D734" s="19" t="s">
        <v>1187</v>
      </c>
      <c r="E734" s="20">
        <v>0</v>
      </c>
      <c r="F734" s="20">
        <v>0</v>
      </c>
      <c r="G734" s="20" t="s">
        <v>13</v>
      </c>
      <c r="H734" s="20">
        <v>0</v>
      </c>
      <c r="I734" s="54"/>
    </row>
    <row r="735" spans="1:9" ht="33.75" x14ac:dyDescent="0.25">
      <c r="A735" s="42"/>
      <c r="B735" s="42"/>
      <c r="C735" s="21" t="s">
        <v>358</v>
      </c>
      <c r="D735" s="19" t="s">
        <v>1188</v>
      </c>
      <c r="E735" s="20">
        <v>600</v>
      </c>
      <c r="F735" s="20">
        <v>125.28</v>
      </c>
      <c r="G735" s="20" t="s">
        <v>1236</v>
      </c>
      <c r="H735" s="20">
        <v>125.28</v>
      </c>
      <c r="I735" s="54"/>
    </row>
    <row r="736" spans="1:9" ht="33.75" x14ac:dyDescent="0.25">
      <c r="A736" s="42"/>
      <c r="B736" s="42"/>
      <c r="C736" s="21" t="s">
        <v>360</v>
      </c>
      <c r="D736" s="19" t="s">
        <v>1189</v>
      </c>
      <c r="E736" s="20">
        <v>1985</v>
      </c>
      <c r="F736" s="20">
        <v>811.18</v>
      </c>
      <c r="G736" s="20" t="s">
        <v>1237</v>
      </c>
      <c r="H736" s="20">
        <v>811.18</v>
      </c>
      <c r="I736" s="54"/>
    </row>
    <row r="737" spans="1:9" ht="56.25" x14ac:dyDescent="0.25">
      <c r="A737" s="42"/>
      <c r="B737" s="42"/>
      <c r="C737" s="19" t="s">
        <v>196</v>
      </c>
      <c r="D737" s="19" t="s">
        <v>1190</v>
      </c>
      <c r="E737" s="20">
        <f>E738</f>
        <v>800</v>
      </c>
      <c r="F737" s="20">
        <f>F738</f>
        <v>89.4</v>
      </c>
      <c r="G737" s="20" t="s">
        <v>1238</v>
      </c>
      <c r="H737" s="20">
        <f>H738</f>
        <v>89.4</v>
      </c>
      <c r="I737" s="54"/>
    </row>
    <row r="738" spans="1:9" ht="123.75" x14ac:dyDescent="0.25">
      <c r="A738" s="42"/>
      <c r="B738" s="42"/>
      <c r="C738" s="21" t="s">
        <v>199</v>
      </c>
      <c r="D738" s="19" t="s">
        <v>1191</v>
      </c>
      <c r="E738" s="20">
        <v>800</v>
      </c>
      <c r="F738" s="20">
        <v>89.4</v>
      </c>
      <c r="G738" s="20" t="s">
        <v>1238</v>
      </c>
      <c r="H738" s="20">
        <v>89.4</v>
      </c>
      <c r="I738" s="54"/>
    </row>
    <row r="739" spans="1:9" ht="45" x14ac:dyDescent="0.25">
      <c r="A739" s="42"/>
      <c r="B739" s="42"/>
      <c r="C739" s="19" t="s">
        <v>207</v>
      </c>
      <c r="D739" s="19" t="s">
        <v>1192</v>
      </c>
      <c r="E739" s="20">
        <f>E740+E741+E742+E743</f>
        <v>2550.9</v>
      </c>
      <c r="F739" s="20">
        <v>123.03</v>
      </c>
      <c r="G739" s="20" t="s">
        <v>1243</v>
      </c>
      <c r="H739" s="20">
        <v>123.03</v>
      </c>
      <c r="I739" s="54"/>
    </row>
    <row r="740" spans="1:9" ht="45" x14ac:dyDescent="0.25">
      <c r="A740" s="42"/>
      <c r="B740" s="42"/>
      <c r="C740" s="21" t="s">
        <v>209</v>
      </c>
      <c r="D740" s="19" t="s">
        <v>1193</v>
      </c>
      <c r="E740" s="20">
        <v>386</v>
      </c>
      <c r="F740" s="20">
        <v>0</v>
      </c>
      <c r="G740" s="20" t="s">
        <v>96</v>
      </c>
      <c r="H740" s="20">
        <v>0</v>
      </c>
      <c r="I740" s="54"/>
    </row>
    <row r="741" spans="1:9" ht="56.25" x14ac:dyDescent="0.25">
      <c r="A741" s="42"/>
      <c r="B741" s="42"/>
      <c r="C741" s="21" t="s">
        <v>211</v>
      </c>
      <c r="D741" s="19" t="s">
        <v>1194</v>
      </c>
      <c r="E741" s="20">
        <v>126</v>
      </c>
      <c r="F741" s="20">
        <v>6.63</v>
      </c>
      <c r="G741" s="20" t="s">
        <v>1239</v>
      </c>
      <c r="H741" s="20">
        <v>6.63</v>
      </c>
      <c r="I741" s="54"/>
    </row>
    <row r="742" spans="1:9" ht="45" x14ac:dyDescent="0.25">
      <c r="A742" s="42"/>
      <c r="B742" s="42"/>
      <c r="C742" s="21" t="s">
        <v>213</v>
      </c>
      <c r="D742" s="19" t="s">
        <v>1195</v>
      </c>
      <c r="E742" s="20">
        <v>708.9</v>
      </c>
      <c r="F742" s="20">
        <v>116.4</v>
      </c>
      <c r="G742" s="20" t="s">
        <v>1245</v>
      </c>
      <c r="H742" s="20">
        <v>116.4</v>
      </c>
      <c r="I742" s="54"/>
    </row>
    <row r="743" spans="1:9" ht="202.5" x14ac:dyDescent="0.25">
      <c r="A743" s="42"/>
      <c r="B743" s="42"/>
      <c r="C743" s="21" t="s">
        <v>1196</v>
      </c>
      <c r="D743" s="19" t="s">
        <v>1197</v>
      </c>
      <c r="E743" s="20">
        <v>1330</v>
      </c>
      <c r="F743" s="20">
        <v>0</v>
      </c>
      <c r="G743" s="20" t="s">
        <v>96</v>
      </c>
      <c r="H743" s="20">
        <v>0</v>
      </c>
      <c r="I743" s="54"/>
    </row>
    <row r="744" spans="1:9" ht="33.75" x14ac:dyDescent="0.25">
      <c r="A744" s="42"/>
      <c r="B744" s="42"/>
      <c r="C744" s="19" t="s">
        <v>215</v>
      </c>
      <c r="D744" s="19" t="s">
        <v>1198</v>
      </c>
      <c r="E744" s="20">
        <f>E745+E746</f>
        <v>854</v>
      </c>
      <c r="F744" s="20">
        <f>F745+F746</f>
        <v>0</v>
      </c>
      <c r="G744" s="20" t="s">
        <v>1244</v>
      </c>
      <c r="H744" s="20">
        <f>H745+H746</f>
        <v>0</v>
      </c>
      <c r="I744" s="54"/>
    </row>
    <row r="745" spans="1:9" ht="56.25" x14ac:dyDescent="0.25">
      <c r="A745" s="42"/>
      <c r="B745" s="42"/>
      <c r="C745" s="21" t="s">
        <v>217</v>
      </c>
      <c r="D745" s="19" t="s">
        <v>1199</v>
      </c>
      <c r="E745" s="20">
        <v>0</v>
      </c>
      <c r="F745" s="20">
        <v>0</v>
      </c>
      <c r="G745" s="20" t="s">
        <v>54</v>
      </c>
      <c r="H745" s="20">
        <v>0</v>
      </c>
      <c r="I745" s="54"/>
    </row>
    <row r="746" spans="1:9" ht="45" x14ac:dyDescent="0.25">
      <c r="A746" s="42"/>
      <c r="B746" s="42"/>
      <c r="C746" s="21" t="s">
        <v>1200</v>
      </c>
      <c r="D746" s="19" t="s">
        <v>1201</v>
      </c>
      <c r="E746" s="20">
        <v>854</v>
      </c>
      <c r="F746" s="20">
        <v>0</v>
      </c>
      <c r="G746" s="20" t="s">
        <v>246</v>
      </c>
      <c r="H746" s="20">
        <v>0</v>
      </c>
      <c r="I746" s="54"/>
    </row>
    <row r="747" spans="1:9" ht="45" x14ac:dyDescent="0.25">
      <c r="A747" s="42"/>
      <c r="B747" s="42"/>
      <c r="C747" s="19" t="s">
        <v>1202</v>
      </c>
      <c r="D747" s="19" t="s">
        <v>1203</v>
      </c>
      <c r="E747" s="20">
        <f>E748+E749</f>
        <v>0</v>
      </c>
      <c r="F747" s="20">
        <f>F748+F749</f>
        <v>0</v>
      </c>
      <c r="G747" s="20" t="s">
        <v>54</v>
      </c>
      <c r="H747" s="20">
        <f>H748+H749</f>
        <v>0</v>
      </c>
      <c r="I747" s="54"/>
    </row>
    <row r="748" spans="1:9" ht="45" x14ac:dyDescent="0.25">
      <c r="A748" s="42"/>
      <c r="B748" s="42"/>
      <c r="C748" s="21" t="s">
        <v>1204</v>
      </c>
      <c r="D748" s="19" t="s">
        <v>1205</v>
      </c>
      <c r="E748" s="20">
        <v>0</v>
      </c>
      <c r="F748" s="20">
        <v>0</v>
      </c>
      <c r="G748" s="20" t="s">
        <v>54</v>
      </c>
      <c r="H748" s="20">
        <v>0</v>
      </c>
      <c r="I748" s="54"/>
    </row>
    <row r="749" spans="1:9" ht="45" x14ac:dyDescent="0.25">
      <c r="A749" s="42"/>
      <c r="B749" s="42"/>
      <c r="C749" s="21" t="s">
        <v>1206</v>
      </c>
      <c r="D749" s="19" t="s">
        <v>1207</v>
      </c>
      <c r="E749" s="20">
        <v>0</v>
      </c>
      <c r="F749" s="20">
        <v>0</v>
      </c>
      <c r="G749" s="20" t="s">
        <v>54</v>
      </c>
      <c r="H749" s="20">
        <v>0</v>
      </c>
      <c r="I749" s="54"/>
    </row>
    <row r="750" spans="1:9" ht="78.75" x14ac:dyDescent="0.25">
      <c r="A750" s="42"/>
      <c r="B750" s="42"/>
      <c r="C750" s="19" t="s">
        <v>1208</v>
      </c>
      <c r="D750" s="19" t="s">
        <v>1209</v>
      </c>
      <c r="E750" s="20">
        <f>E751+E752+E753</f>
        <v>0</v>
      </c>
      <c r="F750" s="20">
        <f>F751+F752+F753</f>
        <v>0</v>
      </c>
      <c r="G750" s="20" t="s">
        <v>54</v>
      </c>
      <c r="H750" s="20">
        <f>H751+H752+H753</f>
        <v>0</v>
      </c>
      <c r="I750" s="54"/>
    </row>
    <row r="751" spans="1:9" ht="45" x14ac:dyDescent="0.25">
      <c r="A751" s="42"/>
      <c r="B751" s="42"/>
      <c r="C751" s="21" t="s">
        <v>1210</v>
      </c>
      <c r="D751" s="19" t="s">
        <v>1211</v>
      </c>
      <c r="E751" s="20">
        <v>0</v>
      </c>
      <c r="F751" s="20">
        <v>0</v>
      </c>
      <c r="G751" s="20" t="s">
        <v>54</v>
      </c>
      <c r="H751" s="20">
        <v>0</v>
      </c>
      <c r="I751" s="54"/>
    </row>
    <row r="752" spans="1:9" ht="45" x14ac:dyDescent="0.25">
      <c r="A752" s="42"/>
      <c r="B752" s="42"/>
      <c r="C752" s="21" t="s">
        <v>1212</v>
      </c>
      <c r="D752" s="19" t="s">
        <v>1213</v>
      </c>
      <c r="E752" s="20">
        <v>0</v>
      </c>
      <c r="F752" s="20">
        <v>0</v>
      </c>
      <c r="G752" s="20" t="s">
        <v>54</v>
      </c>
      <c r="H752" s="20">
        <v>0</v>
      </c>
      <c r="I752" s="54"/>
    </row>
    <row r="753" spans="1:9" ht="56.25" x14ac:dyDescent="0.25">
      <c r="A753" s="42"/>
      <c r="B753" s="42"/>
      <c r="C753" s="21" t="s">
        <v>1214</v>
      </c>
      <c r="D753" s="19" t="s">
        <v>1215</v>
      </c>
      <c r="E753" s="20">
        <v>0</v>
      </c>
      <c r="F753" s="20">
        <v>0</v>
      </c>
      <c r="G753" s="20" t="s">
        <v>54</v>
      </c>
      <c r="H753" s="20">
        <v>0</v>
      </c>
      <c r="I753" s="54"/>
    </row>
    <row r="754" spans="1:9" ht="45" x14ac:dyDescent="0.25">
      <c r="A754" s="42"/>
      <c r="B754" s="42"/>
      <c r="C754" s="19" t="s">
        <v>1216</v>
      </c>
      <c r="D754" s="19" t="s">
        <v>1217</v>
      </c>
      <c r="E754" s="20">
        <f>E755</f>
        <v>0</v>
      </c>
      <c r="F754" s="20">
        <f>F755</f>
        <v>0</v>
      </c>
      <c r="G754" s="20" t="s">
        <v>54</v>
      </c>
      <c r="H754" s="20">
        <f>H755</f>
        <v>0</v>
      </c>
      <c r="I754" s="54"/>
    </row>
    <row r="755" spans="1:9" ht="45" x14ac:dyDescent="0.25">
      <c r="A755" s="42"/>
      <c r="B755" s="42"/>
      <c r="C755" s="21" t="s">
        <v>1218</v>
      </c>
      <c r="D755" s="19" t="s">
        <v>1219</v>
      </c>
      <c r="E755" s="20">
        <v>0</v>
      </c>
      <c r="F755" s="20">
        <v>0</v>
      </c>
      <c r="G755" s="20" t="s">
        <v>54</v>
      </c>
      <c r="H755" s="20">
        <v>0</v>
      </c>
      <c r="I755" s="54"/>
    </row>
    <row r="756" spans="1:9" ht="78.75" x14ac:dyDescent="0.25">
      <c r="A756" s="42"/>
      <c r="B756" s="42"/>
      <c r="C756" s="22" t="s">
        <v>24</v>
      </c>
      <c r="D756" s="22" t="s">
        <v>1220</v>
      </c>
      <c r="E756" s="23">
        <f>E757+E760+E765</f>
        <v>48124.53</v>
      </c>
      <c r="F756" s="23">
        <f>F757+F760+F765</f>
        <v>24448.75</v>
      </c>
      <c r="G756" s="23" t="s">
        <v>1246</v>
      </c>
      <c r="H756" s="23">
        <f>H757+H760+H765</f>
        <v>24448.75</v>
      </c>
      <c r="I756" s="54"/>
    </row>
    <row r="757" spans="1:9" ht="45" x14ac:dyDescent="0.25">
      <c r="A757" s="42"/>
      <c r="B757" s="42"/>
      <c r="C757" s="19" t="s">
        <v>85</v>
      </c>
      <c r="D757" s="19" t="s">
        <v>1221</v>
      </c>
      <c r="E757" s="20">
        <f>E758+E759</f>
        <v>0</v>
      </c>
      <c r="F757" s="20">
        <f>F758+F759</f>
        <v>0</v>
      </c>
      <c r="G757" s="20" t="s">
        <v>13</v>
      </c>
      <c r="H757" s="20">
        <f>H758+H759</f>
        <v>0</v>
      </c>
      <c r="I757" s="54"/>
    </row>
    <row r="758" spans="1:9" ht="45" x14ac:dyDescent="0.25">
      <c r="A758" s="42"/>
      <c r="B758" s="42"/>
      <c r="C758" s="21" t="s">
        <v>231</v>
      </c>
      <c r="D758" s="19" t="s">
        <v>1222</v>
      </c>
      <c r="E758" s="20">
        <v>0</v>
      </c>
      <c r="F758" s="20">
        <v>0</v>
      </c>
      <c r="G758" s="20" t="s">
        <v>13</v>
      </c>
      <c r="H758" s="20">
        <v>0</v>
      </c>
      <c r="I758" s="54"/>
    </row>
    <row r="759" spans="1:9" ht="45" x14ac:dyDescent="0.25">
      <c r="A759" s="42"/>
      <c r="B759" s="42"/>
      <c r="C759" s="21" t="s">
        <v>234</v>
      </c>
      <c r="D759" s="19" t="s">
        <v>1223</v>
      </c>
      <c r="E759" s="20">
        <v>0</v>
      </c>
      <c r="F759" s="20">
        <v>0</v>
      </c>
      <c r="G759" s="20" t="s">
        <v>13</v>
      </c>
      <c r="H759" s="20">
        <v>0</v>
      </c>
      <c r="I759" s="54"/>
    </row>
    <row r="760" spans="1:9" ht="33.75" x14ac:dyDescent="0.25">
      <c r="A760" s="42"/>
      <c r="B760" s="42"/>
      <c r="C760" s="19" t="s">
        <v>88</v>
      </c>
      <c r="D760" s="19" t="s">
        <v>1224</v>
      </c>
      <c r="E760" s="20">
        <f>E761+E762+E763</f>
        <v>46524.53</v>
      </c>
      <c r="F760" s="20">
        <v>24448.75</v>
      </c>
      <c r="G760" s="20" t="s">
        <v>1247</v>
      </c>
      <c r="H760" s="20">
        <f>H761+H762+H763</f>
        <v>24448.75</v>
      </c>
      <c r="I760" s="54"/>
    </row>
    <row r="761" spans="1:9" ht="33.75" x14ac:dyDescent="0.25">
      <c r="A761" s="42"/>
      <c r="B761" s="42"/>
      <c r="C761" s="21" t="s">
        <v>331</v>
      </c>
      <c r="D761" s="19" t="s">
        <v>1225</v>
      </c>
      <c r="E761" s="20">
        <v>42455.85</v>
      </c>
      <c r="F761" s="20">
        <v>20721.03</v>
      </c>
      <c r="G761" s="20" t="s">
        <v>1248</v>
      </c>
      <c r="H761" s="20">
        <v>20721.03</v>
      </c>
      <c r="I761" s="54"/>
    </row>
    <row r="762" spans="1:9" ht="101.25" x14ac:dyDescent="0.25">
      <c r="A762" s="42"/>
      <c r="B762" s="42"/>
      <c r="C762" s="21" t="s">
        <v>333</v>
      </c>
      <c r="D762" s="19" t="s">
        <v>1226</v>
      </c>
      <c r="E762" s="20">
        <v>3008</v>
      </c>
      <c r="F762" s="20">
        <v>3008</v>
      </c>
      <c r="G762" s="20" t="s">
        <v>1249</v>
      </c>
      <c r="H762" s="20">
        <v>3008</v>
      </c>
      <c r="I762" s="54"/>
    </row>
    <row r="763" spans="1:9" ht="33.75" x14ac:dyDescent="0.25">
      <c r="A763" s="42"/>
      <c r="B763" s="42"/>
      <c r="C763" s="21" t="s">
        <v>335</v>
      </c>
      <c r="D763" s="19" t="s">
        <v>1227</v>
      </c>
      <c r="E763" s="20">
        <f>E764</f>
        <v>1060.68</v>
      </c>
      <c r="F763" s="20">
        <f>F764</f>
        <v>719.72</v>
      </c>
      <c r="G763" s="20" t="s">
        <v>1250</v>
      </c>
      <c r="H763" s="20">
        <f>H764</f>
        <v>719.72</v>
      </c>
      <c r="I763" s="54"/>
    </row>
    <row r="764" spans="1:9" ht="33.75" x14ac:dyDescent="0.25">
      <c r="A764" s="42"/>
      <c r="B764" s="42"/>
      <c r="C764" s="21" t="s">
        <v>1228</v>
      </c>
      <c r="D764" s="19" t="s">
        <v>1229</v>
      </c>
      <c r="E764" s="20">
        <v>1060.68</v>
      </c>
      <c r="F764" s="20">
        <v>719.72</v>
      </c>
      <c r="G764" s="20" t="s">
        <v>1250</v>
      </c>
      <c r="H764" s="20">
        <v>719.72</v>
      </c>
      <c r="I764" s="54"/>
    </row>
    <row r="765" spans="1:9" ht="56.25" x14ac:dyDescent="0.25">
      <c r="A765" s="42"/>
      <c r="B765" s="42"/>
      <c r="C765" s="19" t="s">
        <v>91</v>
      </c>
      <c r="D765" s="19" t="s">
        <v>1230</v>
      </c>
      <c r="E765" s="20">
        <f>E766</f>
        <v>1600</v>
      </c>
      <c r="F765" s="20">
        <f>F766</f>
        <v>0</v>
      </c>
      <c r="G765" s="20" t="s">
        <v>96</v>
      </c>
      <c r="H765" s="20">
        <f>H766</f>
        <v>0</v>
      </c>
      <c r="I765" s="54"/>
    </row>
    <row r="766" spans="1:9" ht="67.5" x14ac:dyDescent="0.25">
      <c r="A766" s="42"/>
      <c r="B766" s="42"/>
      <c r="C766" s="21" t="s">
        <v>177</v>
      </c>
      <c r="D766" s="19" t="s">
        <v>1231</v>
      </c>
      <c r="E766" s="20">
        <v>1600</v>
      </c>
      <c r="F766" s="20">
        <v>0</v>
      </c>
      <c r="G766" s="20" t="s">
        <v>96</v>
      </c>
      <c r="H766" s="20">
        <v>0</v>
      </c>
      <c r="I766" s="54"/>
    </row>
    <row r="767" spans="1:9" x14ac:dyDescent="0.25">
      <c r="A767" s="42"/>
      <c r="B767" s="42"/>
      <c r="C767" s="44" t="s">
        <v>78</v>
      </c>
      <c r="D767" s="45"/>
      <c r="E767" s="62">
        <f>E756+E727</f>
        <v>62542.909999999996</v>
      </c>
      <c r="F767" s="62">
        <f>F756+F727</f>
        <v>26737.96</v>
      </c>
      <c r="G767" s="55" t="s">
        <v>1240</v>
      </c>
      <c r="H767" s="62">
        <f>H756+H727</f>
        <v>26737.96</v>
      </c>
      <c r="I767" s="54"/>
    </row>
    <row r="768" spans="1:9" x14ac:dyDescent="0.25">
      <c r="A768" s="42">
        <v>13</v>
      </c>
      <c r="B768" s="42" t="s">
        <v>1251</v>
      </c>
      <c r="C768" s="22" t="s">
        <v>11</v>
      </c>
      <c r="D768" s="22" t="s">
        <v>1252</v>
      </c>
      <c r="E768" s="23">
        <f>E769+E774</f>
        <v>43674.539999999994</v>
      </c>
      <c r="F768" s="23">
        <f>F769+F774</f>
        <v>0</v>
      </c>
      <c r="G768" s="23" t="s">
        <v>1293</v>
      </c>
      <c r="H768" s="23">
        <f>H769+H774</f>
        <v>0</v>
      </c>
      <c r="I768" s="54"/>
    </row>
    <row r="769" spans="1:9" ht="22.5" x14ac:dyDescent="0.25">
      <c r="A769" s="42"/>
      <c r="B769" s="42"/>
      <c r="C769" s="19" t="s">
        <v>1253</v>
      </c>
      <c r="D769" s="19" t="s">
        <v>1254</v>
      </c>
      <c r="E769" s="20">
        <f>E770+E771+E772+E773</f>
        <v>19120</v>
      </c>
      <c r="F769" s="20">
        <f>F770+F771+F772+F773</f>
        <v>0</v>
      </c>
      <c r="G769" s="20" t="s">
        <v>703</v>
      </c>
      <c r="H769" s="20">
        <f>H770+H771+H772+H773</f>
        <v>0</v>
      </c>
      <c r="I769" s="54"/>
    </row>
    <row r="770" spans="1:9" x14ac:dyDescent="0.25">
      <c r="A770" s="42"/>
      <c r="B770" s="42"/>
      <c r="C770" s="21" t="s">
        <v>85</v>
      </c>
      <c r="D770" s="19" t="s">
        <v>1255</v>
      </c>
      <c r="E770" s="20">
        <v>4000</v>
      </c>
      <c r="F770" s="20">
        <v>0</v>
      </c>
      <c r="G770" s="20" t="s">
        <v>1293</v>
      </c>
      <c r="H770" s="20">
        <v>0</v>
      </c>
      <c r="I770" s="54"/>
    </row>
    <row r="771" spans="1:9" ht="22.5" x14ac:dyDescent="0.25">
      <c r="A771" s="42"/>
      <c r="B771" s="42"/>
      <c r="C771" s="21" t="s">
        <v>88</v>
      </c>
      <c r="D771" s="19" t="s">
        <v>1256</v>
      </c>
      <c r="E771" s="20">
        <v>4000</v>
      </c>
      <c r="F771" s="20">
        <v>0</v>
      </c>
      <c r="G771" s="20" t="s">
        <v>1293</v>
      </c>
      <c r="H771" s="20">
        <v>0</v>
      </c>
      <c r="I771" s="54"/>
    </row>
    <row r="772" spans="1:9" ht="22.5" x14ac:dyDescent="0.25">
      <c r="A772" s="42"/>
      <c r="B772" s="42"/>
      <c r="C772" s="21" t="s">
        <v>91</v>
      </c>
      <c r="D772" s="19" t="s">
        <v>1257</v>
      </c>
      <c r="E772" s="20">
        <v>4000</v>
      </c>
      <c r="F772" s="20">
        <v>0</v>
      </c>
      <c r="G772" s="20" t="s">
        <v>1293</v>
      </c>
      <c r="H772" s="20">
        <v>0</v>
      </c>
      <c r="I772" s="54"/>
    </row>
    <row r="773" spans="1:9" ht="45" x14ac:dyDescent="0.25">
      <c r="A773" s="42"/>
      <c r="B773" s="42"/>
      <c r="C773" s="21" t="s">
        <v>94</v>
      </c>
      <c r="D773" s="19" t="s">
        <v>1258</v>
      </c>
      <c r="E773" s="20">
        <v>7120</v>
      </c>
      <c r="F773" s="20">
        <v>0</v>
      </c>
      <c r="G773" s="20" t="s">
        <v>1259</v>
      </c>
      <c r="H773" s="20">
        <v>0</v>
      </c>
      <c r="I773" s="54"/>
    </row>
    <row r="774" spans="1:9" ht="33.75" x14ac:dyDescent="0.25">
      <c r="A774" s="42"/>
      <c r="B774" s="42"/>
      <c r="C774" s="19" t="s">
        <v>1260</v>
      </c>
      <c r="D774" s="19" t="s">
        <v>1261</v>
      </c>
      <c r="E774" s="20">
        <f>E775+E776+E777+E778</f>
        <v>24554.539999999997</v>
      </c>
      <c r="F774" s="20">
        <f>F775+F776+F777+F778</f>
        <v>0</v>
      </c>
      <c r="G774" s="20" t="s">
        <v>683</v>
      </c>
      <c r="H774" s="20">
        <f>H775+H776+H777+H778</f>
        <v>0</v>
      </c>
      <c r="I774" s="54"/>
    </row>
    <row r="775" spans="1:9" ht="33.75" x14ac:dyDescent="0.25">
      <c r="A775" s="42"/>
      <c r="B775" s="42"/>
      <c r="C775" s="21" t="s">
        <v>187</v>
      </c>
      <c r="D775" s="19" t="s">
        <v>1262</v>
      </c>
      <c r="E775" s="20">
        <v>21545.1</v>
      </c>
      <c r="F775" s="20">
        <v>0</v>
      </c>
      <c r="G775" s="20" t="s">
        <v>683</v>
      </c>
      <c r="H775" s="20">
        <v>0</v>
      </c>
      <c r="I775" s="54"/>
    </row>
    <row r="776" spans="1:9" ht="33.75" x14ac:dyDescent="0.25">
      <c r="A776" s="42"/>
      <c r="B776" s="42"/>
      <c r="C776" s="21" t="s">
        <v>269</v>
      </c>
      <c r="D776" s="19" t="s">
        <v>1263</v>
      </c>
      <c r="E776" s="20">
        <v>1000</v>
      </c>
      <c r="F776" s="20">
        <v>0</v>
      </c>
      <c r="G776" s="20" t="s">
        <v>683</v>
      </c>
      <c r="H776" s="20">
        <v>0</v>
      </c>
      <c r="I776" s="54"/>
    </row>
    <row r="777" spans="1:9" ht="33.75" x14ac:dyDescent="0.25">
      <c r="A777" s="42"/>
      <c r="B777" s="42"/>
      <c r="C777" s="21" t="s">
        <v>277</v>
      </c>
      <c r="D777" s="19" t="s">
        <v>1264</v>
      </c>
      <c r="E777" s="20">
        <v>600</v>
      </c>
      <c r="F777" s="20">
        <v>0</v>
      </c>
      <c r="G777" s="20" t="s">
        <v>683</v>
      </c>
      <c r="H777" s="20">
        <v>0</v>
      </c>
      <c r="I777" s="54"/>
    </row>
    <row r="778" spans="1:9" ht="45" x14ac:dyDescent="0.25">
      <c r="A778" s="42"/>
      <c r="B778" s="42"/>
      <c r="C778" s="21" t="s">
        <v>283</v>
      </c>
      <c r="D778" s="19" t="s">
        <v>686</v>
      </c>
      <c r="E778" s="20">
        <v>1409.44</v>
      </c>
      <c r="F778" s="20">
        <v>0</v>
      </c>
      <c r="G778" s="20" t="s">
        <v>683</v>
      </c>
      <c r="H778" s="20">
        <v>0</v>
      </c>
      <c r="I778" s="54"/>
    </row>
    <row r="779" spans="1:9" ht="33.75" x14ac:dyDescent="0.25">
      <c r="A779" s="42"/>
      <c r="B779" s="42"/>
      <c r="C779" s="22" t="s">
        <v>24</v>
      </c>
      <c r="D779" s="22" t="s">
        <v>1265</v>
      </c>
      <c r="E779" s="23">
        <f>E780+E794</f>
        <v>117651.87999999999</v>
      </c>
      <c r="F779" s="23">
        <f>F780+F794</f>
        <v>42812.22</v>
      </c>
      <c r="G779" s="23" t="s">
        <v>1294</v>
      </c>
      <c r="H779" s="23">
        <f>H780+H794</f>
        <v>42812.22</v>
      </c>
      <c r="I779" s="54"/>
    </row>
    <row r="780" spans="1:9" ht="22.5" x14ac:dyDescent="0.25">
      <c r="A780" s="42"/>
      <c r="B780" s="42"/>
      <c r="C780" s="19" t="s">
        <v>1253</v>
      </c>
      <c r="D780" s="19" t="s">
        <v>1266</v>
      </c>
      <c r="E780" s="20">
        <f>E781+E782+E783+E784+E785+E786+E791+E792+E793</f>
        <v>98593.54</v>
      </c>
      <c r="F780" s="20">
        <f>F781+F782+F783+F784+F785+F786+F791+F792+F793</f>
        <v>37109.130000000005</v>
      </c>
      <c r="G780" s="20" t="s">
        <v>1295</v>
      </c>
      <c r="H780" s="20">
        <f>H781+H782+H783+H784+H785+H786+H791+H792+H793</f>
        <v>37109.130000000005</v>
      </c>
      <c r="I780" s="54"/>
    </row>
    <row r="781" spans="1:9" ht="33.75" x14ac:dyDescent="0.25">
      <c r="A781" s="42"/>
      <c r="B781" s="42"/>
      <c r="C781" s="21" t="s">
        <v>85</v>
      </c>
      <c r="D781" s="19" t="s">
        <v>1267</v>
      </c>
      <c r="E781" s="20">
        <v>3300</v>
      </c>
      <c r="F781" s="20">
        <v>3283.5</v>
      </c>
      <c r="G781" s="20" t="s">
        <v>1296</v>
      </c>
      <c r="H781" s="20">
        <v>3283.5</v>
      </c>
      <c r="I781" s="54"/>
    </row>
    <row r="782" spans="1:9" ht="33.75" x14ac:dyDescent="0.25">
      <c r="A782" s="42"/>
      <c r="B782" s="42"/>
      <c r="C782" s="21" t="s">
        <v>88</v>
      </c>
      <c r="D782" s="19" t="s">
        <v>1269</v>
      </c>
      <c r="E782" s="20">
        <v>7000</v>
      </c>
      <c r="F782" s="20">
        <v>3307.73</v>
      </c>
      <c r="G782" s="20" t="s">
        <v>1297</v>
      </c>
      <c r="H782" s="20">
        <v>3307.73</v>
      </c>
      <c r="I782" s="54"/>
    </row>
    <row r="783" spans="1:9" ht="33.75" x14ac:dyDescent="0.25">
      <c r="A783" s="42"/>
      <c r="B783" s="42"/>
      <c r="C783" s="21" t="s">
        <v>91</v>
      </c>
      <c r="D783" s="19" t="s">
        <v>1270</v>
      </c>
      <c r="E783" s="20">
        <v>1250</v>
      </c>
      <c r="F783" s="20">
        <v>0</v>
      </c>
      <c r="G783" s="20" t="s">
        <v>683</v>
      </c>
      <c r="H783" s="20">
        <v>0</v>
      </c>
      <c r="I783" s="54"/>
    </row>
    <row r="784" spans="1:9" ht="33.75" x14ac:dyDescent="0.25">
      <c r="A784" s="42"/>
      <c r="B784" s="42"/>
      <c r="C784" s="21" t="s">
        <v>94</v>
      </c>
      <c r="D784" s="19" t="s">
        <v>1271</v>
      </c>
      <c r="E784" s="20">
        <v>2000</v>
      </c>
      <c r="F784" s="20">
        <v>0</v>
      </c>
      <c r="G784" s="20" t="s">
        <v>1272</v>
      </c>
      <c r="H784" s="20">
        <v>0</v>
      </c>
      <c r="I784" s="54"/>
    </row>
    <row r="785" spans="1:9" ht="33.75" x14ac:dyDescent="0.25">
      <c r="A785" s="42"/>
      <c r="B785" s="42"/>
      <c r="C785" s="21" t="s">
        <v>97</v>
      </c>
      <c r="D785" s="19" t="s">
        <v>1273</v>
      </c>
      <c r="E785" s="20">
        <v>15881.09</v>
      </c>
      <c r="F785" s="20">
        <v>0</v>
      </c>
      <c r="G785" s="20" t="s">
        <v>787</v>
      </c>
      <c r="H785" s="20">
        <v>0</v>
      </c>
      <c r="I785" s="54"/>
    </row>
    <row r="786" spans="1:9" ht="33.75" x14ac:dyDescent="0.25">
      <c r="A786" s="42"/>
      <c r="B786" s="42"/>
      <c r="C786" s="21" t="s">
        <v>99</v>
      </c>
      <c r="D786" s="19" t="s">
        <v>1274</v>
      </c>
      <c r="E786" s="20">
        <f>E787+E788+E789+E790</f>
        <v>67898.399999999994</v>
      </c>
      <c r="F786" s="20">
        <f>F787+F788+F789+F790</f>
        <v>30517.9</v>
      </c>
      <c r="G786" s="20" t="s">
        <v>1298</v>
      </c>
      <c r="H786" s="20">
        <f>H787+H788+H789+H790</f>
        <v>30517.9</v>
      </c>
      <c r="I786" s="54"/>
    </row>
    <row r="787" spans="1:9" ht="33.75" x14ac:dyDescent="0.25">
      <c r="A787" s="42"/>
      <c r="B787" s="42"/>
      <c r="C787" s="21" t="s">
        <v>160</v>
      </c>
      <c r="D787" s="19" t="s">
        <v>1275</v>
      </c>
      <c r="E787" s="20">
        <v>59398.400000000001</v>
      </c>
      <c r="F787" s="20">
        <v>26503.200000000001</v>
      </c>
      <c r="G787" s="20" t="s">
        <v>1299</v>
      </c>
      <c r="H787" s="20">
        <v>26503.200000000001</v>
      </c>
      <c r="I787" s="54"/>
    </row>
    <row r="788" spans="1:9" ht="33.75" x14ac:dyDescent="0.25">
      <c r="A788" s="42"/>
      <c r="B788" s="42"/>
      <c r="C788" s="21" t="s">
        <v>162</v>
      </c>
      <c r="D788" s="19" t="s">
        <v>1276</v>
      </c>
      <c r="E788" s="20">
        <v>5000</v>
      </c>
      <c r="F788" s="20">
        <v>1907.2</v>
      </c>
      <c r="G788" s="20" t="s">
        <v>1300</v>
      </c>
      <c r="H788" s="20">
        <v>1907.2</v>
      </c>
      <c r="I788" s="54"/>
    </row>
    <row r="789" spans="1:9" ht="33.75" x14ac:dyDescent="0.25">
      <c r="A789" s="42"/>
      <c r="B789" s="42"/>
      <c r="C789" s="21" t="s">
        <v>164</v>
      </c>
      <c r="D789" s="19" t="s">
        <v>1277</v>
      </c>
      <c r="E789" s="20">
        <v>2107.5</v>
      </c>
      <c r="F789" s="20">
        <v>2107.5</v>
      </c>
      <c r="G789" s="20" t="s">
        <v>1268</v>
      </c>
      <c r="H789" s="20">
        <v>2107.5</v>
      </c>
      <c r="I789" s="54"/>
    </row>
    <row r="790" spans="1:9" ht="33.75" x14ac:dyDescent="0.25">
      <c r="A790" s="42"/>
      <c r="B790" s="42"/>
      <c r="C790" s="21" t="s">
        <v>166</v>
      </c>
      <c r="D790" s="19" t="s">
        <v>1278</v>
      </c>
      <c r="E790" s="20">
        <v>1392.5</v>
      </c>
      <c r="F790" s="20">
        <v>0</v>
      </c>
      <c r="G790" s="20" t="s">
        <v>1268</v>
      </c>
      <c r="H790" s="20">
        <v>0</v>
      </c>
      <c r="I790" s="54"/>
    </row>
    <row r="791" spans="1:9" ht="33.75" x14ac:dyDescent="0.25">
      <c r="A791" s="42"/>
      <c r="B791" s="42"/>
      <c r="C791" s="21" t="s">
        <v>101</v>
      </c>
      <c r="D791" s="19" t="s">
        <v>1279</v>
      </c>
      <c r="E791" s="20">
        <v>540</v>
      </c>
      <c r="F791" s="20">
        <v>0</v>
      </c>
      <c r="G791" s="20" t="s">
        <v>683</v>
      </c>
      <c r="H791" s="20">
        <v>0</v>
      </c>
      <c r="I791" s="54"/>
    </row>
    <row r="792" spans="1:9" ht="33.75" x14ac:dyDescent="0.25">
      <c r="A792" s="42"/>
      <c r="B792" s="42"/>
      <c r="C792" s="21" t="s">
        <v>103</v>
      </c>
      <c r="D792" s="19" t="s">
        <v>1280</v>
      </c>
      <c r="E792" s="20">
        <v>724.05</v>
      </c>
      <c r="F792" s="20">
        <v>0</v>
      </c>
      <c r="G792" s="20" t="s">
        <v>683</v>
      </c>
      <c r="H792" s="20">
        <v>0</v>
      </c>
      <c r="I792" s="54"/>
    </row>
    <row r="793" spans="1:9" ht="45" x14ac:dyDescent="0.25">
      <c r="A793" s="42"/>
      <c r="B793" s="42"/>
      <c r="C793" s="21" t="s">
        <v>105</v>
      </c>
      <c r="D793" s="19" t="s">
        <v>1281</v>
      </c>
      <c r="E793" s="20">
        <v>0</v>
      </c>
      <c r="F793" s="20">
        <v>0</v>
      </c>
      <c r="G793" s="20" t="s">
        <v>54</v>
      </c>
      <c r="H793" s="20">
        <v>0</v>
      </c>
      <c r="I793" s="54"/>
    </row>
    <row r="794" spans="1:9" ht="33.75" x14ac:dyDescent="0.25">
      <c r="A794" s="42"/>
      <c r="B794" s="42"/>
      <c r="C794" s="19" t="s">
        <v>1260</v>
      </c>
      <c r="D794" s="19" t="s">
        <v>1282</v>
      </c>
      <c r="E794" s="20">
        <f>E795+E796+E797+E798</f>
        <v>19058.34</v>
      </c>
      <c r="F794" s="20">
        <f>F795+F796+F797+F798</f>
        <v>5703.09</v>
      </c>
      <c r="G794" s="20" t="s">
        <v>1301</v>
      </c>
      <c r="H794" s="20">
        <f>H795+H796+H797+H798</f>
        <v>5703.09</v>
      </c>
      <c r="I794" s="54"/>
    </row>
    <row r="795" spans="1:9" ht="33.75" x14ac:dyDescent="0.25">
      <c r="A795" s="42"/>
      <c r="B795" s="42"/>
      <c r="C795" s="21" t="s">
        <v>187</v>
      </c>
      <c r="D795" s="19" t="s">
        <v>1283</v>
      </c>
      <c r="E795" s="20">
        <v>12545.2</v>
      </c>
      <c r="F795" s="20">
        <v>5703.09</v>
      </c>
      <c r="G795" s="20" t="s">
        <v>1302</v>
      </c>
      <c r="H795" s="20">
        <v>5703.09</v>
      </c>
      <c r="I795" s="54"/>
    </row>
    <row r="796" spans="1:9" ht="45" x14ac:dyDescent="0.25">
      <c r="A796" s="42"/>
      <c r="B796" s="42"/>
      <c r="C796" s="21" t="s">
        <v>269</v>
      </c>
      <c r="D796" s="19" t="s">
        <v>1284</v>
      </c>
      <c r="E796" s="20">
        <v>6183.14</v>
      </c>
      <c r="F796" s="20">
        <v>0</v>
      </c>
      <c r="G796" s="20" t="s">
        <v>683</v>
      </c>
      <c r="H796" s="20">
        <v>0</v>
      </c>
      <c r="I796" s="54"/>
    </row>
    <row r="797" spans="1:9" ht="33.75" x14ac:dyDescent="0.25">
      <c r="A797" s="42"/>
      <c r="B797" s="42"/>
      <c r="C797" s="21" t="s">
        <v>277</v>
      </c>
      <c r="D797" s="19" t="s">
        <v>1285</v>
      </c>
      <c r="E797" s="20">
        <v>320</v>
      </c>
      <c r="F797" s="20">
        <v>0</v>
      </c>
      <c r="G797" s="20" t="s">
        <v>1272</v>
      </c>
      <c r="H797" s="20">
        <v>0</v>
      </c>
      <c r="I797" s="54"/>
    </row>
    <row r="798" spans="1:9" ht="56.25" x14ac:dyDescent="0.25">
      <c r="A798" s="42"/>
      <c r="B798" s="42"/>
      <c r="C798" s="21" t="s">
        <v>283</v>
      </c>
      <c r="D798" s="19" t="s">
        <v>1286</v>
      </c>
      <c r="E798" s="20">
        <v>10</v>
      </c>
      <c r="F798" s="20">
        <v>0</v>
      </c>
      <c r="G798" s="20" t="s">
        <v>683</v>
      </c>
      <c r="H798" s="20">
        <v>0</v>
      </c>
      <c r="I798" s="54"/>
    </row>
    <row r="799" spans="1:9" ht="33.75" x14ac:dyDescent="0.25">
      <c r="A799" s="42"/>
      <c r="B799" s="42"/>
      <c r="C799" s="22" t="s">
        <v>49</v>
      </c>
      <c r="D799" s="22" t="s">
        <v>1287</v>
      </c>
      <c r="E799" s="23">
        <f>E800</f>
        <v>271207.52</v>
      </c>
      <c r="F799" s="23">
        <f>F800</f>
        <v>10105.1</v>
      </c>
      <c r="G799" s="23" t="s">
        <v>1303</v>
      </c>
      <c r="H799" s="23">
        <f>H800</f>
        <v>10105.1</v>
      </c>
      <c r="I799" s="54"/>
    </row>
    <row r="800" spans="1:9" ht="33.75" x14ac:dyDescent="0.25">
      <c r="A800" s="42"/>
      <c r="B800" s="42"/>
      <c r="C800" s="19" t="s">
        <v>1253</v>
      </c>
      <c r="D800" s="19" t="s">
        <v>1288</v>
      </c>
      <c r="E800" s="20">
        <f>E801+E802+E803+E804</f>
        <v>271207.52</v>
      </c>
      <c r="F800" s="20">
        <f>F801+F802+F803+F804</f>
        <v>10105.1</v>
      </c>
      <c r="G800" s="20" t="s">
        <v>1304</v>
      </c>
      <c r="H800" s="20">
        <f>H801+H802+H803+H804</f>
        <v>10105.1</v>
      </c>
      <c r="I800" s="54"/>
    </row>
    <row r="801" spans="1:9" ht="33.75" x14ac:dyDescent="0.25">
      <c r="A801" s="42"/>
      <c r="B801" s="42"/>
      <c r="C801" s="21" t="s">
        <v>85</v>
      </c>
      <c r="D801" s="19" t="s">
        <v>1289</v>
      </c>
      <c r="E801" s="20">
        <v>25808.7</v>
      </c>
      <c r="F801" s="20">
        <v>10105.1</v>
      </c>
      <c r="G801" s="20" t="s">
        <v>1305</v>
      </c>
      <c r="H801" s="20">
        <v>10105.1</v>
      </c>
      <c r="I801" s="54"/>
    </row>
    <row r="802" spans="1:9" ht="33.75" x14ac:dyDescent="0.25">
      <c r="A802" s="42"/>
      <c r="B802" s="42"/>
      <c r="C802" s="21" t="s">
        <v>88</v>
      </c>
      <c r="D802" s="19" t="s">
        <v>1290</v>
      </c>
      <c r="E802" s="20">
        <v>1750</v>
      </c>
      <c r="F802" s="20">
        <v>0</v>
      </c>
      <c r="G802" s="20" t="s">
        <v>683</v>
      </c>
      <c r="H802" s="20">
        <v>0</v>
      </c>
      <c r="I802" s="54"/>
    </row>
    <row r="803" spans="1:9" ht="33.75" x14ac:dyDescent="0.25">
      <c r="A803" s="42"/>
      <c r="B803" s="42"/>
      <c r="C803" s="21" t="s">
        <v>91</v>
      </c>
      <c r="D803" s="19" t="s">
        <v>1291</v>
      </c>
      <c r="E803" s="20">
        <v>42280</v>
      </c>
      <c r="F803" s="20">
        <v>0</v>
      </c>
      <c r="G803" s="20" t="s">
        <v>683</v>
      </c>
      <c r="H803" s="20">
        <v>0</v>
      </c>
      <c r="I803" s="54"/>
    </row>
    <row r="804" spans="1:9" ht="33.75" x14ac:dyDescent="0.25">
      <c r="A804" s="42"/>
      <c r="B804" s="42"/>
      <c r="C804" s="21" t="s">
        <v>94</v>
      </c>
      <c r="D804" s="19" t="s">
        <v>1292</v>
      </c>
      <c r="E804" s="20">
        <v>201368.82</v>
      </c>
      <c r="F804" s="20">
        <v>0</v>
      </c>
      <c r="G804" s="20" t="s">
        <v>683</v>
      </c>
      <c r="H804" s="20">
        <v>0</v>
      </c>
      <c r="I804" s="54"/>
    </row>
    <row r="805" spans="1:9" s="8" customFormat="1" ht="12.75" x14ac:dyDescent="0.2">
      <c r="A805" s="42"/>
      <c r="B805" s="42"/>
      <c r="C805" s="44" t="s">
        <v>78</v>
      </c>
      <c r="D805" s="45"/>
      <c r="E805" s="36">
        <v>169201.39</v>
      </c>
      <c r="F805" s="36">
        <v>52917.32</v>
      </c>
      <c r="G805" s="37" t="s">
        <v>1306</v>
      </c>
      <c r="H805" s="36">
        <v>52917.32</v>
      </c>
      <c r="I805" s="54"/>
    </row>
    <row r="806" spans="1:9" ht="33.75" x14ac:dyDescent="0.25">
      <c r="A806" s="42">
        <v>14</v>
      </c>
      <c r="B806" s="42" t="s">
        <v>1328</v>
      </c>
      <c r="C806" s="22" t="s">
        <v>11</v>
      </c>
      <c r="D806" s="22" t="s">
        <v>1307</v>
      </c>
      <c r="E806" s="23">
        <f>E807</f>
        <v>93698</v>
      </c>
      <c r="F806" s="23">
        <f>F807</f>
        <v>47000</v>
      </c>
      <c r="G806" s="23" t="s">
        <v>1325</v>
      </c>
      <c r="H806" s="23">
        <f>H807</f>
        <v>47000</v>
      </c>
      <c r="I806" s="54"/>
    </row>
    <row r="807" spans="1:9" ht="33.75" x14ac:dyDescent="0.25">
      <c r="A807" s="42"/>
      <c r="B807" s="42"/>
      <c r="C807" s="19" t="s">
        <v>1253</v>
      </c>
      <c r="D807" s="19" t="s">
        <v>1308</v>
      </c>
      <c r="E807" s="20">
        <f>E808+E809+E810+E811+E812+E813</f>
        <v>93698</v>
      </c>
      <c r="F807" s="20">
        <f>F808+F809+F810+F811+F812+F813</f>
        <v>47000</v>
      </c>
      <c r="G807" s="20" t="s">
        <v>1325</v>
      </c>
      <c r="H807" s="20">
        <f>H808+H809+H810+H811+H812+H813</f>
        <v>47000</v>
      </c>
      <c r="I807" s="54"/>
    </row>
    <row r="808" spans="1:9" ht="33.75" x14ac:dyDescent="0.25">
      <c r="A808" s="42"/>
      <c r="B808" s="42"/>
      <c r="C808" s="21" t="s">
        <v>85</v>
      </c>
      <c r="D808" s="19" t="s">
        <v>1309</v>
      </c>
      <c r="E808" s="20">
        <v>100</v>
      </c>
      <c r="F808" s="20">
        <v>0</v>
      </c>
      <c r="G808" s="20" t="s">
        <v>683</v>
      </c>
      <c r="H808" s="20">
        <v>0</v>
      </c>
      <c r="I808" s="54"/>
    </row>
    <row r="809" spans="1:9" ht="33.75" x14ac:dyDescent="0.25">
      <c r="A809" s="42"/>
      <c r="B809" s="42"/>
      <c r="C809" s="21" t="s">
        <v>88</v>
      </c>
      <c r="D809" s="19" t="s">
        <v>1310</v>
      </c>
      <c r="E809" s="20">
        <v>150</v>
      </c>
      <c r="F809" s="20">
        <v>0</v>
      </c>
      <c r="G809" s="20" t="s">
        <v>683</v>
      </c>
      <c r="H809" s="20">
        <v>0</v>
      </c>
      <c r="I809" s="54"/>
    </row>
    <row r="810" spans="1:9" ht="33.75" x14ac:dyDescent="0.25">
      <c r="A810" s="42"/>
      <c r="B810" s="42"/>
      <c r="C810" s="21" t="s">
        <v>91</v>
      </c>
      <c r="D810" s="19" t="s">
        <v>1311</v>
      </c>
      <c r="E810" s="20">
        <v>150</v>
      </c>
      <c r="F810" s="20">
        <v>0</v>
      </c>
      <c r="G810" s="20" t="s">
        <v>683</v>
      </c>
      <c r="H810" s="20">
        <v>0</v>
      </c>
      <c r="I810" s="54"/>
    </row>
    <row r="811" spans="1:9" ht="33.75" x14ac:dyDescent="0.25">
      <c r="A811" s="42"/>
      <c r="B811" s="42"/>
      <c r="C811" s="21" t="s">
        <v>94</v>
      </c>
      <c r="D811" s="19" t="s">
        <v>1312</v>
      </c>
      <c r="E811" s="20">
        <v>800</v>
      </c>
      <c r="F811" s="20">
        <v>0</v>
      </c>
      <c r="G811" s="20" t="s">
        <v>683</v>
      </c>
      <c r="H811" s="20">
        <v>0</v>
      </c>
      <c r="I811" s="54"/>
    </row>
    <row r="812" spans="1:9" ht="33.75" x14ac:dyDescent="0.25">
      <c r="A812" s="42"/>
      <c r="B812" s="42"/>
      <c r="C812" s="21" t="s">
        <v>97</v>
      </c>
      <c r="D812" s="19" t="s">
        <v>1313</v>
      </c>
      <c r="E812" s="20">
        <v>2498</v>
      </c>
      <c r="F812" s="20">
        <v>0</v>
      </c>
      <c r="G812" s="20" t="s">
        <v>683</v>
      </c>
      <c r="H812" s="20">
        <v>0</v>
      </c>
      <c r="I812" s="54"/>
    </row>
    <row r="813" spans="1:9" ht="33.75" x14ac:dyDescent="0.25">
      <c r="A813" s="42"/>
      <c r="B813" s="42"/>
      <c r="C813" s="21" t="s">
        <v>99</v>
      </c>
      <c r="D813" s="19" t="s">
        <v>1314</v>
      </c>
      <c r="E813" s="20">
        <v>90000</v>
      </c>
      <c r="F813" s="20">
        <v>47000</v>
      </c>
      <c r="G813" s="20" t="s">
        <v>1324</v>
      </c>
      <c r="H813" s="20">
        <v>47000</v>
      </c>
      <c r="I813" s="54"/>
    </row>
    <row r="814" spans="1:9" ht="45" x14ac:dyDescent="0.25">
      <c r="A814" s="42"/>
      <c r="B814" s="42"/>
      <c r="C814" s="22" t="s">
        <v>24</v>
      </c>
      <c r="D814" s="22" t="s">
        <v>1315</v>
      </c>
      <c r="E814" s="23">
        <f>E815</f>
        <v>0</v>
      </c>
      <c r="F814" s="23">
        <f>F815</f>
        <v>0</v>
      </c>
      <c r="G814" s="23" t="s">
        <v>1316</v>
      </c>
      <c r="H814" s="23">
        <f>H815</f>
        <v>0</v>
      </c>
      <c r="I814" s="54"/>
    </row>
    <row r="815" spans="1:9" ht="45" x14ac:dyDescent="0.25">
      <c r="A815" s="42"/>
      <c r="B815" s="42"/>
      <c r="C815" s="19" t="s">
        <v>1253</v>
      </c>
      <c r="D815" s="19" t="s">
        <v>1317</v>
      </c>
      <c r="E815" s="20">
        <f>E816+E817+E818</f>
        <v>0</v>
      </c>
      <c r="F815" s="20">
        <f>F816+F817+F818</f>
        <v>0</v>
      </c>
      <c r="G815" s="20" t="s">
        <v>1316</v>
      </c>
      <c r="H815" s="20">
        <f>H816+H817+H818</f>
        <v>0</v>
      </c>
      <c r="I815" s="54"/>
    </row>
    <row r="816" spans="1:9" ht="45" x14ac:dyDescent="0.25">
      <c r="A816" s="42"/>
      <c r="B816" s="42"/>
      <c r="C816" s="21" t="s">
        <v>85</v>
      </c>
      <c r="D816" s="19" t="s">
        <v>1318</v>
      </c>
      <c r="E816" s="20">
        <v>0</v>
      </c>
      <c r="F816" s="20">
        <v>0</v>
      </c>
      <c r="G816" s="20" t="s">
        <v>1316</v>
      </c>
      <c r="H816" s="20">
        <v>0</v>
      </c>
      <c r="I816" s="54"/>
    </row>
    <row r="817" spans="1:9" ht="45" x14ac:dyDescent="0.25">
      <c r="A817" s="42"/>
      <c r="B817" s="42"/>
      <c r="C817" s="21" t="s">
        <v>88</v>
      </c>
      <c r="D817" s="19" t="s">
        <v>1319</v>
      </c>
      <c r="E817" s="20">
        <v>0</v>
      </c>
      <c r="F817" s="20">
        <v>0</v>
      </c>
      <c r="G817" s="20" t="s">
        <v>1316</v>
      </c>
      <c r="H817" s="20">
        <v>0</v>
      </c>
      <c r="I817" s="54"/>
    </row>
    <row r="818" spans="1:9" ht="45" x14ac:dyDescent="0.25">
      <c r="A818" s="42"/>
      <c r="B818" s="42"/>
      <c r="C818" s="21" t="s">
        <v>91</v>
      </c>
      <c r="D818" s="19" t="s">
        <v>1320</v>
      </c>
      <c r="E818" s="20">
        <v>0</v>
      </c>
      <c r="F818" s="20">
        <v>0</v>
      </c>
      <c r="G818" s="20" t="s">
        <v>1316</v>
      </c>
      <c r="H818" s="20">
        <v>0</v>
      </c>
      <c r="I818" s="54"/>
    </row>
    <row r="819" spans="1:9" ht="33.75" x14ac:dyDescent="0.25">
      <c r="A819" s="42"/>
      <c r="B819" s="42"/>
      <c r="C819" s="22" t="s">
        <v>49</v>
      </c>
      <c r="D819" s="22" t="s">
        <v>1321</v>
      </c>
      <c r="E819" s="23">
        <f>E820</f>
        <v>540</v>
      </c>
      <c r="F819" s="23">
        <f>F820</f>
        <v>102.99</v>
      </c>
      <c r="G819" s="23" t="s">
        <v>1326</v>
      </c>
      <c r="H819" s="23">
        <f>H820</f>
        <v>102.99</v>
      </c>
      <c r="I819" s="54"/>
    </row>
    <row r="820" spans="1:9" ht="33.75" x14ac:dyDescent="0.25">
      <c r="A820" s="42"/>
      <c r="B820" s="42"/>
      <c r="C820" s="19" t="s">
        <v>1253</v>
      </c>
      <c r="D820" s="19" t="s">
        <v>1322</v>
      </c>
      <c r="E820" s="20">
        <f>E821</f>
        <v>540</v>
      </c>
      <c r="F820" s="20">
        <f>F821</f>
        <v>102.99</v>
      </c>
      <c r="G820" s="20" t="s">
        <v>1326</v>
      </c>
      <c r="H820" s="20">
        <f>H821</f>
        <v>102.99</v>
      </c>
      <c r="I820" s="54"/>
    </row>
    <row r="821" spans="1:9" ht="45" x14ac:dyDescent="0.25">
      <c r="A821" s="42"/>
      <c r="B821" s="42"/>
      <c r="C821" s="21" t="s">
        <v>85</v>
      </c>
      <c r="D821" s="19" t="s">
        <v>1323</v>
      </c>
      <c r="E821" s="20">
        <v>540</v>
      </c>
      <c r="F821" s="20">
        <v>102.99</v>
      </c>
      <c r="G821" s="20" t="s">
        <v>1326</v>
      </c>
      <c r="H821" s="20">
        <v>102.99</v>
      </c>
      <c r="I821" s="54"/>
    </row>
    <row r="822" spans="1:9" s="8" customFormat="1" ht="12.75" x14ac:dyDescent="0.2">
      <c r="A822" s="42"/>
      <c r="B822" s="42"/>
      <c r="C822" s="50" t="s">
        <v>78</v>
      </c>
      <c r="D822" s="50"/>
      <c r="E822" s="36">
        <f>E819+E814+E806</f>
        <v>94238</v>
      </c>
      <c r="F822" s="36">
        <f>F819+F814+F806</f>
        <v>47102.99</v>
      </c>
      <c r="G822" s="37" t="s">
        <v>1327</v>
      </c>
      <c r="H822" s="36">
        <f>H819+H814+H806</f>
        <v>47102.99</v>
      </c>
      <c r="I822" s="54"/>
    </row>
  </sheetData>
  <mergeCells count="45">
    <mergeCell ref="B768:B805"/>
    <mergeCell ref="A768:A805"/>
    <mergeCell ref="C805:D805"/>
    <mergeCell ref="A806:A822"/>
    <mergeCell ref="B806:B822"/>
    <mergeCell ref="C822:D822"/>
    <mergeCell ref="B646:B726"/>
    <mergeCell ref="A646:A726"/>
    <mergeCell ref="C645:D645"/>
    <mergeCell ref="C726:D726"/>
    <mergeCell ref="A727:A767"/>
    <mergeCell ref="B727:B767"/>
    <mergeCell ref="C767:D767"/>
    <mergeCell ref="B487:B499"/>
    <mergeCell ref="A487:A499"/>
    <mergeCell ref="C499:D499"/>
    <mergeCell ref="B500:B645"/>
    <mergeCell ref="A500:A645"/>
    <mergeCell ref="B367:B393"/>
    <mergeCell ref="A367:A393"/>
    <mergeCell ref="C393:D393"/>
    <mergeCell ref="B394:B425"/>
    <mergeCell ref="A394:A425"/>
    <mergeCell ref="C425:D425"/>
    <mergeCell ref="C366:D366"/>
    <mergeCell ref="A306:A366"/>
    <mergeCell ref="B306:B366"/>
    <mergeCell ref="B47:B129"/>
    <mergeCell ref="A47:A129"/>
    <mergeCell ref="C129:D129"/>
    <mergeCell ref="B130:B305"/>
    <mergeCell ref="A130:A305"/>
    <mergeCell ref="C305:D305"/>
    <mergeCell ref="B1:I1"/>
    <mergeCell ref="B2:I2"/>
    <mergeCell ref="B3:I3"/>
    <mergeCell ref="A8:A46"/>
    <mergeCell ref="B8:B46"/>
    <mergeCell ref="C46:D46"/>
    <mergeCell ref="B426:B439"/>
    <mergeCell ref="A426:A439"/>
    <mergeCell ref="C439:D439"/>
    <mergeCell ref="B440:B486"/>
    <mergeCell ref="A440:A486"/>
    <mergeCell ref="C486:D4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Паранина Н. В.</cp:lastModifiedBy>
  <dcterms:created xsi:type="dcterms:W3CDTF">2018-08-22T06:54:31Z</dcterms:created>
  <dcterms:modified xsi:type="dcterms:W3CDTF">2018-10-01T14:51:43Z</dcterms:modified>
</cp:coreProperties>
</file>