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ормы проект бюджета 2024 год\Готовые к пректу бюджета 2024 на сайт\"/>
    </mc:Choice>
  </mc:AlternateContent>
  <xr:revisionPtr revIDLastSave="0" documentId="13_ncr:1_{AE790D89-36CA-4B69-B55D-FB8373EF64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7" l="1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1" i="7"/>
  <c r="F19" i="7"/>
  <c r="F18" i="7"/>
  <c r="F17" i="7"/>
  <c r="F16" i="7"/>
  <c r="F14" i="7"/>
  <c r="F13" i="7"/>
  <c r="F12" i="7"/>
  <c r="F11" i="7"/>
  <c r="F9" i="7"/>
  <c r="F8" i="7"/>
  <c r="F7" i="7"/>
  <c r="F6" i="7"/>
  <c r="F5" i="7"/>
  <c r="H40" i="7"/>
  <c r="I13" i="7"/>
  <c r="G13" i="7"/>
  <c r="H13" i="7"/>
  <c r="E45" i="7"/>
  <c r="D45" i="7"/>
  <c r="C45" i="7"/>
  <c r="I45" i="7"/>
  <c r="H45" i="7"/>
  <c r="G45" i="7"/>
  <c r="G5" i="7"/>
  <c r="C43" i="7" l="1"/>
  <c r="D34" i="7"/>
  <c r="D40" i="7"/>
  <c r="D57" i="7"/>
  <c r="D55" i="7"/>
  <c r="D50" i="7"/>
  <c r="D32" i="7"/>
  <c r="D27" i="7"/>
  <c r="D20" i="7"/>
  <c r="F20" i="7" s="1"/>
  <c r="D16" i="7"/>
  <c r="D13" i="7"/>
  <c r="D5" i="7"/>
  <c r="C55" i="7"/>
  <c r="C50" i="7"/>
  <c r="C40" i="7"/>
  <c r="C34" i="7"/>
  <c r="C32" i="7"/>
  <c r="C27" i="7"/>
  <c r="C20" i="7"/>
  <c r="C16" i="7"/>
  <c r="C13" i="7"/>
  <c r="C5" i="7"/>
  <c r="E16" i="7"/>
  <c r="D60" i="7" l="1"/>
  <c r="F60" i="7" s="1"/>
  <c r="C60" i="7"/>
  <c r="I50" i="7" l="1"/>
  <c r="I57" i="7"/>
  <c r="H57" i="7"/>
  <c r="G57" i="7"/>
  <c r="I55" i="7"/>
  <c r="H55" i="7"/>
  <c r="G55" i="7"/>
  <c r="H50" i="7"/>
  <c r="G50" i="7"/>
  <c r="I40" i="7"/>
  <c r="G40" i="7"/>
  <c r="I34" i="7"/>
  <c r="H34" i="7"/>
  <c r="G34" i="7"/>
  <c r="I32" i="7"/>
  <c r="H32" i="7"/>
  <c r="G32" i="7"/>
  <c r="I16" i="7"/>
  <c r="H16" i="7"/>
  <c r="I20" i="7"/>
  <c r="H20" i="7"/>
  <c r="I27" i="7"/>
  <c r="H27" i="7"/>
  <c r="G27" i="7"/>
  <c r="G20" i="7"/>
  <c r="G16" i="7"/>
  <c r="I5" i="7"/>
  <c r="I60" i="7" s="1"/>
  <c r="H5" i="7"/>
  <c r="H60" i="7" s="1"/>
  <c r="E57" i="7"/>
  <c r="E55" i="7"/>
  <c r="E50" i="7"/>
  <c r="E43" i="7"/>
  <c r="E40" i="7"/>
  <c r="E34" i="7"/>
  <c r="E32" i="7"/>
  <c r="G60" i="7" l="1"/>
  <c r="E27" i="7"/>
  <c r="E20" i="7"/>
  <c r="E13" i="7"/>
  <c r="E5" i="7"/>
  <c r="E6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G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<sst xmlns="http://schemas.openxmlformats.org/spreadsheetml/2006/main" count="125" uniqueCount="117">
  <si>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</si>
  <si>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</si>
  <si>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</si>
  <si>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</si>
  <si>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</si>
  <si>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</si>
  <si>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</si>
  <si>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</si>
  <si>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</si>
  <si>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</si>
  <si>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</si>
  <si>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</si>
  <si>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</si>
  <si>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</si>
  <si>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</si>
  <si>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</si>
  <si>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</si>
  <si>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</si>
  <si>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</si>
  <si>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</si>
  <si>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</si>
  <si>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03 09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</si>
  <si>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</si>
  <si>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</si>
  <si>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</si>
  <si>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</si>
  <si>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</si>
  <si>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</si>
  <si>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</si>
  <si>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</si>
  <si>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</si>
  <si>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</si>
  <si>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</si>
  <si>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</si>
  <si>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</si>
  <si>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</si>
  <si>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</si>
  <si>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</si>
  <si>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</si>
  <si>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</si>
  <si>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</si>
  <si>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</si>
  <si>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</si>
  <si>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</si>
  <si>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</si>
  <si>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</si>
  <si>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</si>
  <si>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</si>
  <si>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</si>
  <si>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</si>
  <si>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</si>
  <si>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</si>
  <si>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</si>
  <si>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</si>
  <si>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</si>
  <si>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</si>
  <si>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</si>
  <si>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</si>
  <si>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</si>
  <si>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</si>
  <si>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</si>
  <si>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</si>
  <si>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</si>
  <si>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</si>
  <si>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</si>
  <si>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</si>
  <si>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</si>
  <si>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</si>
  <si>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</si>
  <si>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</si>
  <si>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</si>
  <si>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</si>
  <si>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</si>
  <si>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</si>
  <si>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</si>
  <si>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</si>
  <si>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</si>
  <si>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</si>
  <si>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</si>
  <si>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</si>
  <si>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</si>
  <si>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</si>
  <si>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</si>
  <si>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</si>
  <si>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</si>
  <si>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</si>
  <si>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</si>
  <si>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</si>
  <si>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</si>
  <si>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</si>
  <si>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</si>
  <si>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</si>
  <si>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</si>
  <si>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</si>
  <si>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11 03</t>
  </si>
  <si>
    <t>03 10</t>
  </si>
  <si>
    <t>Спорт высших достижений</t>
  </si>
  <si>
    <t>09 02</t>
  </si>
  <si>
    <t>Амбулаторная помощь</t>
  </si>
  <si>
    <t xml:space="preserve">04 08 </t>
  </si>
  <si>
    <t>04 06</t>
  </si>
  <si>
    <t>Водное хозяйство</t>
  </si>
  <si>
    <t>Уточненный план
 2023 года</t>
  </si>
  <si>
    <t>2023 год 
ожидаемое исполнение, 
тыс. рублей</t>
  </si>
  <si>
    <t>Прогноз
 2024 год,
 тыс. рублей</t>
  </si>
  <si>
    <t>Прогноз 
2025 год,
тыс. рублей</t>
  </si>
  <si>
    <t>Прогноз 
2026 год,
 тыс. рублей</t>
  </si>
  <si>
    <t>02 04</t>
  </si>
  <si>
    <t>Мобилизационная подготовка экономики</t>
  </si>
  <si>
    <t xml:space="preserve"> Гражданская оборона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</si>
  <si>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</si>
  <si>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Транспорт</t>
  </si>
  <si>
    <t>Факт
 2022 года</t>
  </si>
  <si>
    <t>10 06</t>
  </si>
  <si>
    <t>Другие вопросы в области социальной защиты</t>
  </si>
  <si>
    <t>Сведения о расходах  бюджета по разделам и подразделам бюджетной классификации расходов городского округа Реутов Московской области на 2024 год и плановый период 2025 и 2026 годов
по разделам и подразделам бюджетной классификации в сравнении с ожидаемым исполнением бюджета в 2023 году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</si>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</sst>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scheme val="minor"/>
    </font>
    <font>
      <sz val="12"/>
      <color theme="1"/>
      <name val="Inter"/>
      <family val="2"/>
      <charset val="204"/>
    </font>
    <font>
      <sz val="9"/>
      <color theme="1"/>
      <name val="Inter"/>
      <family val="2"/>
      <charset val="204"/>
    </font>
    <font>
      <b/>
      <sz val="12"/>
      <color theme="1"/>
      <name val="Inter"/>
      <family val="2"/>
      <charset val="204"/>
    </font>
    <font>
      <b/>
      <sz val="12"/>
      <name val="Inter"/>
      <family val="2"/>
      <charset val="204"/>
    </font>
    <font>
      <sz val="12"/>
      <name val="Inter"/>
      <family val="2"/>
      <charset val="204"/>
    </font>
    <font>
      <sz val="12"/>
      <color rgb="FF000000"/>
      <name val="Inte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Border="0" applyAlignment="0" applyProtection="0">
      <alignment horizontal="left" wrapText="1"/>
    </xf>
    <xf numFmtId="0" fontId="4" fillId="0" borderId="0"/>
  </cellStyleXfs>
  <cellXfs count="88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5" borderId="15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 wrapText="1"/>
    </xf>
    <xf numFmtId="4" fontId="9" fillId="5" borderId="15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7" fillId="4" borderId="6" xfId="0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/>
    </xf>
    <xf numFmtId="4" fontId="8" fillId="7" borderId="5" xfId="0" applyNumberFormat="1" applyFont="1" applyFill="1" applyBorder="1" applyAlignment="1">
      <alignment horizontal="center" vertical="center"/>
    </xf>
    <xf numFmtId="4" fontId="7" fillId="4" borderId="12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9" fillId="5" borderId="20" xfId="0" applyNumberFormat="1" applyFont="1" applyFill="1" applyBorder="1" applyAlignment="1">
      <alignment horizontal="center" vertical="center" wrapText="1"/>
    </xf>
    <xf numFmtId="4" fontId="5" fillId="6" borderId="9" xfId="0" applyNumberFormat="1" applyFont="1" applyFill="1" applyBorder="1" applyAlignment="1">
      <alignment horizontal="center" vertical="center" wrapText="1"/>
    </xf>
    <xf numFmtId="4" fontId="5" fillId="6" borderId="8" xfId="0" applyNumberFormat="1" applyFont="1" applyFill="1" applyBorder="1" applyAlignment="1">
      <alignment horizontal="center" vertical="center" wrapText="1"/>
    </xf>
    <xf numFmtId="4" fontId="9" fillId="6" borderId="13" xfId="0" applyNumberFormat="1" applyFont="1" applyFill="1" applyBorder="1" applyAlignment="1">
      <alignment horizontal="center" vertical="center"/>
    </xf>
    <xf numFmtId="4" fontId="5" fillId="6" borderId="10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 wrapText="1"/>
    </xf>
    <xf numFmtId="4" fontId="5" fillId="6" borderId="19" xfId="0" applyNumberFormat="1" applyFont="1" applyFill="1" applyBorder="1" applyAlignment="1">
      <alignment horizontal="center" vertical="center" wrapText="1"/>
    </xf>
    <xf numFmtId="4" fontId="5" fillId="6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4" fontId="8" fillId="4" borderId="22" xfId="0" applyNumberFormat="1" applyFont="1" applyFill="1" applyBorder="1" applyAlignment="1">
      <alignment horizontal="center" vertical="center"/>
    </xf>
    <xf numFmtId="4" fontId="9" fillId="6" borderId="24" xfId="2" applyNumberFormat="1" applyFont="1" applyFill="1" applyBorder="1" applyAlignment="1">
      <alignment horizontal="center" vertical="center"/>
    </xf>
    <xf numFmtId="4" fontId="9" fillId="6" borderId="25" xfId="2" applyNumberFormat="1" applyFont="1" applyFill="1" applyBorder="1" applyAlignment="1">
      <alignment horizontal="center" vertical="center"/>
    </xf>
    <xf numFmtId="4" fontId="9" fillId="6" borderId="25" xfId="0" applyNumberFormat="1" applyFont="1" applyFill="1" applyBorder="1" applyAlignment="1">
      <alignment horizontal="center" vertical="center"/>
    </xf>
    <xf numFmtId="4" fontId="9" fillId="6" borderId="26" xfId="0" applyNumberFormat="1" applyFont="1" applyFill="1" applyBorder="1" applyAlignment="1">
      <alignment horizontal="center" vertical="center"/>
    </xf>
    <xf numFmtId="4" fontId="9" fillId="6" borderId="24" xfId="0" applyNumberFormat="1" applyFont="1" applyFill="1" applyBorder="1" applyAlignment="1">
      <alignment horizontal="center" vertical="center"/>
    </xf>
    <xf numFmtId="4" fontId="9" fillId="6" borderId="26" xfId="2" applyNumberFormat="1" applyFont="1" applyFill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10" fillId="6" borderId="24" xfId="2" applyNumberFormat="1" applyFont="1" applyFill="1" applyBorder="1" applyAlignment="1">
      <alignment horizontal="center" vertical="center"/>
    </xf>
    <xf numFmtId="4" fontId="10" fillId="6" borderId="23" xfId="2" applyNumberFormat="1" applyFont="1" applyFill="1" applyBorder="1" applyAlignment="1">
      <alignment horizontal="center" vertical="center"/>
    </xf>
    <xf numFmtId="4" fontId="10" fillId="6" borderId="27" xfId="2" applyNumberFormat="1" applyFont="1" applyFill="1" applyBorder="1" applyAlignment="1">
      <alignment horizontal="center" vertical="center"/>
    </xf>
    <xf numFmtId="4" fontId="10" fillId="6" borderId="25" xfId="2" applyNumberFormat="1" applyFont="1" applyFill="1" applyBorder="1" applyAlignment="1">
      <alignment horizontal="center" vertical="center"/>
    </xf>
    <xf numFmtId="4" fontId="10" fillId="6" borderId="26" xfId="2" applyNumberFormat="1" applyFont="1" applyFill="1" applyBorder="1" applyAlignment="1">
      <alignment horizontal="center" vertical="center"/>
    </xf>
    <xf numFmtId="4" fontId="9" fillId="6" borderId="23" xfId="2" applyNumberFormat="1" applyFont="1" applyFill="1" applyBorder="1" applyAlignment="1">
      <alignment horizontal="center" vertical="center"/>
    </xf>
    <xf numFmtId="4" fontId="9" fillId="4" borderId="26" xfId="0" applyNumberFormat="1" applyFont="1" applyFill="1" applyBorder="1" applyAlignment="1">
      <alignment horizontal="center" vertical="center"/>
    </xf>
    <xf numFmtId="4" fontId="8" fillId="7" borderId="22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4" fontId="8" fillId="4" borderId="28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4" fontId="9" fillId="5" borderId="31" xfId="0" applyNumberFormat="1" applyFont="1" applyFill="1" applyBorder="1" applyAlignment="1">
      <alignment horizontal="center" vertical="center"/>
    </xf>
    <xf numFmtId="4" fontId="9" fillId="5" borderId="32" xfId="0" applyNumberFormat="1" applyFont="1" applyFill="1" applyBorder="1" applyAlignment="1">
      <alignment horizontal="center" vertical="center"/>
    </xf>
    <xf numFmtId="4" fontId="9" fillId="5" borderId="29" xfId="0" applyNumberFormat="1" applyFont="1" applyFill="1" applyBorder="1" applyAlignment="1">
      <alignment horizontal="center" vertical="center"/>
    </xf>
    <xf numFmtId="4" fontId="9" fillId="5" borderId="33" xfId="0" applyNumberFormat="1" applyFont="1" applyFill="1" applyBorder="1" applyAlignment="1">
      <alignment horizontal="center" vertical="center"/>
    </xf>
    <xf numFmtId="4" fontId="9" fillId="4" borderId="32" xfId="0" applyNumberFormat="1" applyFont="1" applyFill="1" applyBorder="1" applyAlignment="1">
      <alignment horizontal="center" vertical="center"/>
    </xf>
    <xf numFmtId="4" fontId="8" fillId="7" borderId="28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3">
    <cellStyle name="3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zoomScaleNormal="100" workbookViewId="0">
      <selection sqref="A1:I1"/>
    </sheetView>
  </sheetViews>
  <sheetFormatPr defaultRowHeight="12" x14ac:dyDescent="0.2"/>
  <cols>
    <col min="1" max="1" width="11.85546875" customWidth="1"/>
    <col min="2" max="2" width="42.140625" customWidth="1"/>
    <col min="3" max="3" width="22.5703125" customWidth="1"/>
    <col min="4" max="4" width="19.85546875" customWidth="1"/>
    <col min="5" max="6" width="18.5703125" customWidth="1"/>
    <col min="7" max="7" width="19.140625" customWidth="1"/>
    <col min="8" max="8" width="18.7109375" customWidth="1"/>
    <col min="9" max="9" width="19" customWidth="1"/>
  </cols>
  <sheetData>
    <row r="1" spans="1:10" ht="69.75" customHeight="1" x14ac:dyDescent="0.25">
      <c r="A1" s="86" t="s">
        <v>115</v>
      </c>
      <c r="B1" s="87"/>
      <c r="C1" s="87"/>
      <c r="D1" s="87"/>
      <c r="E1" s="87"/>
      <c r="F1" s="87"/>
      <c r="G1" s="87"/>
      <c r="H1" s="87"/>
      <c r="I1" s="87"/>
    </row>
    <row r="2" spans="1:10" ht="12.75" thickBot="1" x14ac:dyDescent="0.25">
      <c r="C2" s="33"/>
      <c r="D2" s="33"/>
      <c r="E2" s="33"/>
      <c r="F2" s="33"/>
    </row>
    <row r="3" spans="1:10" ht="76.5" customHeight="1" thickBot="1" x14ac:dyDescent="0.25">
      <c r="A3" s="25" t="s">
        <v>84</v>
      </c>
      <c r="B3" s="26" t="s">
        <v>0</v>
      </c>
      <c r="C3" s="26" t="s">
        <v>112</v>
      </c>
      <c r="D3" s="27" t="s">
        <v>102</v>
      </c>
      <c r="E3" s="57" t="s">
        <v>103</v>
      </c>
      <c r="F3" s="28" t="s">
        <v>116</v>
      </c>
      <c r="G3" s="75" t="s">
        <v>104</v>
      </c>
      <c r="H3" s="28" t="s">
        <v>105</v>
      </c>
      <c r="I3" s="28" t="s">
        <v>106</v>
      </c>
    </row>
    <row r="4" spans="1:10" ht="12.75" thickBot="1" x14ac:dyDescent="0.25">
      <c r="A4" s="22">
        <v>1</v>
      </c>
      <c r="B4" s="22">
        <v>2</v>
      </c>
      <c r="C4" s="22">
        <v>3</v>
      </c>
      <c r="D4" s="23">
        <v>4</v>
      </c>
      <c r="E4" s="58">
        <v>5</v>
      </c>
      <c r="F4" s="85">
        <v>6</v>
      </c>
      <c r="G4" s="76">
        <v>7</v>
      </c>
      <c r="H4" s="24">
        <v>8</v>
      </c>
      <c r="I4" s="24">
        <v>9</v>
      </c>
    </row>
    <row r="5" spans="1:10" ht="39" customHeight="1" thickBot="1" x14ac:dyDescent="0.25">
      <c r="A5" s="9" t="s">
        <v>85</v>
      </c>
      <c r="B5" s="45" t="s">
        <v>1</v>
      </c>
      <c r="C5" s="10">
        <f t="shared" ref="C5:I5" si="0">SUM(C6:C12)</f>
        <v>610339.99465999997</v>
      </c>
      <c r="D5" s="11">
        <f t="shared" si="0"/>
        <v>737435.62</v>
      </c>
      <c r="E5" s="59">
        <f t="shared" si="0"/>
        <v>687108</v>
      </c>
      <c r="F5" s="11">
        <f>SUM(E5/D5*100)</f>
        <v>93.175320172356209</v>
      </c>
      <c r="G5" s="77">
        <f t="shared" si="0"/>
        <v>762116.19400999998</v>
      </c>
      <c r="H5" s="11">
        <f t="shared" si="0"/>
        <v>754239.75001000008</v>
      </c>
      <c r="I5" s="11">
        <f t="shared" si="0"/>
        <v>994053.24001000007</v>
      </c>
      <c r="J5" s="33"/>
    </row>
    <row r="6" spans="1:10" ht="63.75" thickBot="1" x14ac:dyDescent="0.25">
      <c r="A6" s="8" t="s">
        <v>2</v>
      </c>
      <c r="B6" s="8" t="s">
        <v>3</v>
      </c>
      <c r="C6" s="29">
        <v>4487.9905900000003</v>
      </c>
      <c r="D6" s="50">
        <v>4817.28</v>
      </c>
      <c r="E6" s="60">
        <v>4817.28</v>
      </c>
      <c r="F6" s="11">
        <f t="shared" ref="F6:F60" si="1">SUM(E6/D6*100)</f>
        <v>100</v>
      </c>
      <c r="G6" s="78">
        <v>5491.54</v>
      </c>
      <c r="H6" s="14">
        <v>5491.54</v>
      </c>
      <c r="I6" s="14">
        <v>5491.54</v>
      </c>
      <c r="J6" s="33"/>
    </row>
    <row r="7" spans="1:10" ht="95.25" thickBot="1" x14ac:dyDescent="0.25">
      <c r="A7" s="1" t="s">
        <v>4</v>
      </c>
      <c r="B7" s="1" t="s">
        <v>5</v>
      </c>
      <c r="C7" s="30">
        <v>3858.7079699999999</v>
      </c>
      <c r="D7" s="51">
        <v>4760.05</v>
      </c>
      <c r="E7" s="61">
        <v>4760.05</v>
      </c>
      <c r="F7" s="11">
        <f t="shared" si="1"/>
        <v>100</v>
      </c>
      <c r="G7" s="79">
        <v>4840.9399999999996</v>
      </c>
      <c r="H7" s="15">
        <v>4840.9399999999996</v>
      </c>
      <c r="I7" s="15">
        <v>4840.9399999999996</v>
      </c>
      <c r="J7" s="33"/>
    </row>
    <row r="8" spans="1:10" ht="126.75" thickBot="1" x14ac:dyDescent="0.25">
      <c r="A8" s="1" t="s">
        <v>6</v>
      </c>
      <c r="B8" s="1" t="s">
        <v>7</v>
      </c>
      <c r="C8" s="30">
        <v>271467.63582999998</v>
      </c>
      <c r="D8" s="51">
        <v>399318.43</v>
      </c>
      <c r="E8" s="51">
        <v>391318.43</v>
      </c>
      <c r="F8" s="11">
        <f t="shared" si="1"/>
        <v>97.996586333368086</v>
      </c>
      <c r="G8" s="79">
        <v>318074.53389000002</v>
      </c>
      <c r="H8" s="18">
        <v>317112.53389000002</v>
      </c>
      <c r="I8" s="18">
        <v>317142.53389000002</v>
      </c>
      <c r="J8" s="33"/>
    </row>
    <row r="9" spans="1:10" ht="79.5" thickBot="1" x14ac:dyDescent="0.25">
      <c r="A9" s="1" t="s">
        <v>8</v>
      </c>
      <c r="B9" s="1" t="s">
        <v>9</v>
      </c>
      <c r="C9" s="2">
        <v>33516.978969999996</v>
      </c>
      <c r="D9" s="51">
        <v>39314.550000000003</v>
      </c>
      <c r="E9" s="51">
        <v>39314.550000000003</v>
      </c>
      <c r="F9" s="11">
        <f t="shared" si="1"/>
        <v>100</v>
      </c>
      <c r="G9" s="79">
        <v>46169.25</v>
      </c>
      <c r="H9" s="15">
        <v>46169.25</v>
      </c>
      <c r="I9" s="15">
        <v>46169.25</v>
      </c>
      <c r="J9" s="33"/>
    </row>
    <row r="10" spans="1:10" ht="32.25" thickBot="1" x14ac:dyDescent="0.25">
      <c r="A10" s="1" t="s">
        <v>10</v>
      </c>
      <c r="B10" s="1" t="s">
        <v>11</v>
      </c>
      <c r="C10" s="2">
        <v>2508.8177000000001</v>
      </c>
      <c r="D10" s="51"/>
      <c r="E10" s="61"/>
      <c r="F10" s="11"/>
      <c r="G10" s="79">
        <v>5643.1049999999996</v>
      </c>
      <c r="H10" s="15">
        <v>0</v>
      </c>
      <c r="I10" s="15">
        <v>0</v>
      </c>
      <c r="J10" s="33"/>
    </row>
    <row r="11" spans="1:10" ht="16.5" thickBot="1" x14ac:dyDescent="0.25">
      <c r="A11" s="1" t="s">
        <v>12</v>
      </c>
      <c r="B11" s="1" t="s">
        <v>13</v>
      </c>
      <c r="C11" s="2">
        <v>0</v>
      </c>
      <c r="D11" s="51">
        <v>2956.1</v>
      </c>
      <c r="E11" s="62">
        <v>0</v>
      </c>
      <c r="F11" s="11">
        <f t="shared" si="1"/>
        <v>0</v>
      </c>
      <c r="G11" s="79">
        <v>32700</v>
      </c>
      <c r="H11" s="15">
        <v>32700</v>
      </c>
      <c r="I11" s="15">
        <v>32700</v>
      </c>
      <c r="J11" s="33"/>
    </row>
    <row r="12" spans="1:10" ht="32.25" thickBot="1" x14ac:dyDescent="0.25">
      <c r="A12" s="6" t="s">
        <v>15</v>
      </c>
      <c r="B12" s="6" t="s">
        <v>16</v>
      </c>
      <c r="C12" s="31">
        <v>294499.86359999998</v>
      </c>
      <c r="D12" s="53">
        <v>286269.21000000002</v>
      </c>
      <c r="E12" s="63">
        <v>246897.69</v>
      </c>
      <c r="F12" s="11">
        <f t="shared" si="1"/>
        <v>86.246680179122293</v>
      </c>
      <c r="G12" s="80">
        <v>349196.82511999999</v>
      </c>
      <c r="H12" s="19">
        <v>347925.48612000002</v>
      </c>
      <c r="I12" s="19">
        <v>587708.97612000001</v>
      </c>
      <c r="J12" s="33"/>
    </row>
    <row r="13" spans="1:10" ht="16.5" thickBot="1" x14ac:dyDescent="0.25">
      <c r="A13" s="9" t="s">
        <v>86</v>
      </c>
      <c r="B13" s="13" t="s">
        <v>17</v>
      </c>
      <c r="C13" s="10">
        <f>SUM(C14:C14)</f>
        <v>7741</v>
      </c>
      <c r="D13" s="11">
        <f>SUM(D14:D14)</f>
        <v>8134.68</v>
      </c>
      <c r="E13" s="59">
        <f>SUM(E14:E14)</f>
        <v>8134.68</v>
      </c>
      <c r="F13" s="11">
        <f t="shared" si="1"/>
        <v>100</v>
      </c>
      <c r="G13" s="77">
        <f>SUM(G14:G15)</f>
        <v>8646.35</v>
      </c>
      <c r="H13" s="11">
        <f>SUM(H14:H15)</f>
        <v>8945.6</v>
      </c>
      <c r="I13" s="11">
        <f>SUM(I14:I15)</f>
        <v>8945.6</v>
      </c>
      <c r="J13" s="33"/>
    </row>
    <row r="14" spans="1:10" ht="32.25" thickBot="1" x14ac:dyDescent="0.25">
      <c r="A14" s="12" t="s">
        <v>18</v>
      </c>
      <c r="B14" s="12" t="s">
        <v>19</v>
      </c>
      <c r="C14" s="32">
        <v>7741</v>
      </c>
      <c r="D14" s="54">
        <v>8134.68</v>
      </c>
      <c r="E14" s="54">
        <v>8134.68</v>
      </c>
      <c r="F14" s="11">
        <f t="shared" si="1"/>
        <v>100</v>
      </c>
      <c r="G14" s="81">
        <v>8498.35</v>
      </c>
      <c r="H14" s="17">
        <v>8797.6</v>
      </c>
      <c r="I14" s="17">
        <v>8797.6</v>
      </c>
      <c r="J14" s="33"/>
    </row>
    <row r="15" spans="1:10" ht="32.25" thickBot="1" x14ac:dyDescent="0.25">
      <c r="A15" s="6" t="s">
        <v>107</v>
      </c>
      <c r="B15" s="6" t="s">
        <v>108</v>
      </c>
      <c r="C15" s="31">
        <v>0</v>
      </c>
      <c r="D15" s="56">
        <v>0</v>
      </c>
      <c r="E15" s="63">
        <v>0</v>
      </c>
      <c r="F15" s="11"/>
      <c r="G15" s="80">
        <v>148</v>
      </c>
      <c r="H15" s="16">
        <v>148</v>
      </c>
      <c r="I15" s="16">
        <v>148</v>
      </c>
      <c r="J15" s="33"/>
    </row>
    <row r="16" spans="1:10" ht="48" thickBot="1" x14ac:dyDescent="0.25">
      <c r="A16" s="9" t="s">
        <v>87</v>
      </c>
      <c r="B16" s="13" t="s">
        <v>20</v>
      </c>
      <c r="C16" s="10">
        <f t="shared" ref="C16:I16" si="2">SUM(C17:C19)</f>
        <v>44158.585179999995</v>
      </c>
      <c r="D16" s="11">
        <f t="shared" si="2"/>
        <v>85213.39</v>
      </c>
      <c r="E16" s="59">
        <f t="shared" si="2"/>
        <v>49672.19</v>
      </c>
      <c r="F16" s="11">
        <f t="shared" si="1"/>
        <v>58.291531413079568</v>
      </c>
      <c r="G16" s="77">
        <f t="shared" si="2"/>
        <v>100128.33</v>
      </c>
      <c r="H16" s="11">
        <f t="shared" si="2"/>
        <v>100128.33</v>
      </c>
      <c r="I16" s="11">
        <f t="shared" si="2"/>
        <v>100128.33</v>
      </c>
      <c r="J16" s="33"/>
    </row>
    <row r="17" spans="1:10" ht="22.5" customHeight="1" thickBot="1" x14ac:dyDescent="0.25">
      <c r="A17" s="8" t="s">
        <v>21</v>
      </c>
      <c r="B17" s="8" t="s">
        <v>109</v>
      </c>
      <c r="C17" s="29">
        <v>1329.4636</v>
      </c>
      <c r="D17" s="50">
        <v>1392.25</v>
      </c>
      <c r="E17" s="50">
        <v>1392.25</v>
      </c>
      <c r="F17" s="11">
        <f t="shared" si="1"/>
        <v>100</v>
      </c>
      <c r="G17" s="78">
        <v>4612.5200000000004</v>
      </c>
      <c r="H17" s="14">
        <v>4612.5200000000004</v>
      </c>
      <c r="I17" s="14">
        <v>4612.5200000000004</v>
      </c>
      <c r="J17" s="33"/>
    </row>
    <row r="18" spans="1:10" ht="79.5" thickBot="1" x14ac:dyDescent="0.25">
      <c r="A18" s="1" t="s">
        <v>95</v>
      </c>
      <c r="B18" s="1" t="s">
        <v>110</v>
      </c>
      <c r="C18" s="30">
        <v>28136.165679999998</v>
      </c>
      <c r="D18" s="51">
        <v>33346.47</v>
      </c>
      <c r="E18" s="51">
        <v>33346.47</v>
      </c>
      <c r="F18" s="11">
        <f t="shared" si="1"/>
        <v>100</v>
      </c>
      <c r="G18" s="79">
        <v>35546.01</v>
      </c>
      <c r="H18" s="15">
        <v>35546.01</v>
      </c>
      <c r="I18" s="15">
        <v>35546.01</v>
      </c>
      <c r="J18" s="33"/>
    </row>
    <row r="19" spans="1:10" ht="63.75" thickBot="1" x14ac:dyDescent="0.25">
      <c r="A19" s="6" t="s">
        <v>22</v>
      </c>
      <c r="B19" s="6" t="s">
        <v>23</v>
      </c>
      <c r="C19" s="31">
        <v>14692.955900000001</v>
      </c>
      <c r="D19" s="53">
        <v>50474.67</v>
      </c>
      <c r="E19" s="63">
        <v>14933.47</v>
      </c>
      <c r="F19" s="11">
        <f t="shared" si="1"/>
        <v>29.586067625603103</v>
      </c>
      <c r="G19" s="80">
        <v>59969.8</v>
      </c>
      <c r="H19" s="16">
        <v>59969.8</v>
      </c>
      <c r="I19" s="16">
        <v>59969.8</v>
      </c>
      <c r="J19" s="33"/>
    </row>
    <row r="20" spans="1:10" ht="31.5" customHeight="1" thickBot="1" x14ac:dyDescent="0.25">
      <c r="A20" s="9" t="s">
        <v>88</v>
      </c>
      <c r="B20" s="13" t="s">
        <v>24</v>
      </c>
      <c r="C20" s="10">
        <f t="shared" ref="C20:I20" si="3">SUM(C21:C26)</f>
        <v>436650.06798999995</v>
      </c>
      <c r="D20" s="11">
        <f t="shared" si="3"/>
        <v>762609.88</v>
      </c>
      <c r="E20" s="59">
        <f t="shared" si="3"/>
        <v>745165</v>
      </c>
      <c r="F20" s="11">
        <f t="shared" si="1"/>
        <v>97.712476528628244</v>
      </c>
      <c r="G20" s="77">
        <f t="shared" si="3"/>
        <v>189425.20499999999</v>
      </c>
      <c r="H20" s="11">
        <f t="shared" si="3"/>
        <v>126777.155</v>
      </c>
      <c r="I20" s="11">
        <f t="shared" si="3"/>
        <v>166335.155</v>
      </c>
      <c r="J20" s="33"/>
    </row>
    <row r="21" spans="1:10" ht="32.25" thickBot="1" x14ac:dyDescent="0.25">
      <c r="A21" s="8" t="s">
        <v>25</v>
      </c>
      <c r="B21" s="8" t="s">
        <v>26</v>
      </c>
      <c r="C21" s="3">
        <v>757.51832999999999</v>
      </c>
      <c r="D21" s="50">
        <v>741.84</v>
      </c>
      <c r="E21" s="64">
        <v>741.84</v>
      </c>
      <c r="F21" s="11">
        <f t="shared" si="1"/>
        <v>100</v>
      </c>
      <c r="G21" s="78">
        <v>842</v>
      </c>
      <c r="H21" s="14">
        <v>842</v>
      </c>
      <c r="I21" s="14">
        <v>842</v>
      </c>
      <c r="J21" s="33"/>
    </row>
    <row r="22" spans="1:10" ht="19.5" customHeight="1" thickBot="1" x14ac:dyDescent="0.25">
      <c r="A22" s="8" t="s">
        <v>100</v>
      </c>
      <c r="B22" s="8" t="s">
        <v>101</v>
      </c>
      <c r="C22" s="3">
        <v>119.55</v>
      </c>
      <c r="D22" s="50"/>
      <c r="E22" s="64"/>
      <c r="F22" s="11"/>
      <c r="G22" s="78">
        <v>0</v>
      </c>
      <c r="H22" s="14">
        <v>0</v>
      </c>
      <c r="I22" s="14">
        <v>0</v>
      </c>
      <c r="J22" s="33"/>
    </row>
    <row r="23" spans="1:10" ht="24.75" customHeight="1" thickBot="1" x14ac:dyDescent="0.25">
      <c r="A23" s="8" t="s">
        <v>99</v>
      </c>
      <c r="B23" s="8" t="s">
        <v>111</v>
      </c>
      <c r="C23" s="3">
        <v>111549.83682</v>
      </c>
      <c r="D23" s="50">
        <v>360585.61</v>
      </c>
      <c r="E23" s="64">
        <v>360585.61</v>
      </c>
      <c r="F23" s="11">
        <f t="shared" si="1"/>
        <v>100</v>
      </c>
      <c r="G23" s="78"/>
      <c r="H23" s="14"/>
      <c r="I23" s="14"/>
      <c r="J23" s="33"/>
    </row>
    <row r="24" spans="1:10" ht="32.25" thickBot="1" x14ac:dyDescent="0.25">
      <c r="A24" s="1" t="s">
        <v>27</v>
      </c>
      <c r="B24" s="1" t="s">
        <v>28</v>
      </c>
      <c r="C24" s="2">
        <v>309465.37104</v>
      </c>
      <c r="D24" s="51">
        <v>379075.55</v>
      </c>
      <c r="E24" s="62">
        <v>364429.67</v>
      </c>
      <c r="F24" s="11">
        <f t="shared" si="1"/>
        <v>96.136421882128772</v>
      </c>
      <c r="G24" s="79">
        <v>165965.30499999999</v>
      </c>
      <c r="H24" s="18">
        <v>103284.255</v>
      </c>
      <c r="I24" s="18">
        <v>142806.255</v>
      </c>
      <c r="J24" s="33"/>
    </row>
    <row r="25" spans="1:10" ht="22.5" customHeight="1" thickBot="1" x14ac:dyDescent="0.25">
      <c r="A25" s="1" t="s">
        <v>29</v>
      </c>
      <c r="B25" s="1" t="s">
        <v>30</v>
      </c>
      <c r="C25" s="2">
        <v>8053.0515500000001</v>
      </c>
      <c r="D25" s="51">
        <v>12364.81</v>
      </c>
      <c r="E25" s="61">
        <v>9565.81</v>
      </c>
      <c r="F25" s="11">
        <f t="shared" si="1"/>
        <v>77.363178245359208</v>
      </c>
      <c r="G25" s="79">
        <v>12295.4</v>
      </c>
      <c r="H25" s="15">
        <v>12328.4</v>
      </c>
      <c r="I25" s="15">
        <v>12364.4</v>
      </c>
      <c r="J25" s="33"/>
    </row>
    <row r="26" spans="1:10" ht="32.25" thickBot="1" x14ac:dyDescent="0.25">
      <c r="A26" s="6" t="s">
        <v>31</v>
      </c>
      <c r="B26" s="6" t="s">
        <v>32</v>
      </c>
      <c r="C26" s="4">
        <v>6704.7402499999998</v>
      </c>
      <c r="D26" s="53">
        <v>9842.07</v>
      </c>
      <c r="E26" s="53">
        <v>9842.07</v>
      </c>
      <c r="F26" s="11">
        <f t="shared" si="1"/>
        <v>100</v>
      </c>
      <c r="G26" s="80">
        <v>10322.5</v>
      </c>
      <c r="H26" s="19">
        <v>10322.5</v>
      </c>
      <c r="I26" s="19">
        <v>10322.5</v>
      </c>
      <c r="J26" s="33"/>
    </row>
    <row r="27" spans="1:10" ht="32.25" thickBot="1" x14ac:dyDescent="0.25">
      <c r="A27" s="9" t="s">
        <v>89</v>
      </c>
      <c r="B27" s="13" t="s">
        <v>33</v>
      </c>
      <c r="C27" s="10">
        <f t="shared" ref="C27:I27" si="4">SUM(C28:C31)</f>
        <v>554113.67105999996</v>
      </c>
      <c r="D27" s="11">
        <f t="shared" si="4"/>
        <v>677306.62</v>
      </c>
      <c r="E27" s="59">
        <f t="shared" si="4"/>
        <v>650338.67000000004</v>
      </c>
      <c r="F27" s="11">
        <f t="shared" si="1"/>
        <v>96.018354286866412</v>
      </c>
      <c r="G27" s="77">
        <f t="shared" si="4"/>
        <v>512218.4</v>
      </c>
      <c r="H27" s="11">
        <f t="shared" si="4"/>
        <v>1716349.5599999998</v>
      </c>
      <c r="I27" s="11">
        <f t="shared" si="4"/>
        <v>549354.72</v>
      </c>
      <c r="J27" s="33"/>
    </row>
    <row r="28" spans="1:10" ht="19.5" customHeight="1" thickBot="1" x14ac:dyDescent="0.25">
      <c r="A28" s="8" t="s">
        <v>34</v>
      </c>
      <c r="B28" s="8" t="s">
        <v>35</v>
      </c>
      <c r="C28" s="3">
        <v>44506.985860000001</v>
      </c>
      <c r="D28" s="50">
        <v>44473.65</v>
      </c>
      <c r="E28" s="50">
        <v>43254.25</v>
      </c>
      <c r="F28" s="11">
        <f t="shared" si="1"/>
        <v>97.258151737039796</v>
      </c>
      <c r="G28" s="78">
        <v>50000</v>
      </c>
      <c r="H28" s="14">
        <v>40000</v>
      </c>
      <c r="I28" s="14">
        <v>40000</v>
      </c>
      <c r="J28" s="33"/>
    </row>
    <row r="29" spans="1:10" ht="21" customHeight="1" thickBot="1" x14ac:dyDescent="0.25">
      <c r="A29" s="1" t="s">
        <v>36</v>
      </c>
      <c r="B29" s="1" t="s">
        <v>37</v>
      </c>
      <c r="C29" s="2">
        <v>691.73206000000005</v>
      </c>
      <c r="D29" s="52">
        <v>20000</v>
      </c>
      <c r="E29" s="62">
        <v>0</v>
      </c>
      <c r="F29" s="11">
        <f t="shared" si="1"/>
        <v>0</v>
      </c>
      <c r="G29" s="79">
        <v>108292.41</v>
      </c>
      <c r="H29" s="18">
        <v>257487.68</v>
      </c>
      <c r="I29" s="18">
        <v>86027.839999999997</v>
      </c>
      <c r="J29" s="33"/>
    </row>
    <row r="30" spans="1:10" ht="27.75" customHeight="1" thickBot="1" x14ac:dyDescent="0.25">
      <c r="A30" s="1" t="s">
        <v>38</v>
      </c>
      <c r="B30" s="1" t="s">
        <v>39</v>
      </c>
      <c r="C30" s="2">
        <v>508056.88682999997</v>
      </c>
      <c r="D30" s="51">
        <v>610914.97</v>
      </c>
      <c r="E30" s="62">
        <v>605166.42000000004</v>
      </c>
      <c r="F30" s="11">
        <f t="shared" si="1"/>
        <v>99.059026168568124</v>
      </c>
      <c r="G30" s="79">
        <v>351913.99</v>
      </c>
      <c r="H30" s="18">
        <v>1416849.88</v>
      </c>
      <c r="I30" s="18">
        <v>421314.88</v>
      </c>
      <c r="J30" s="33"/>
    </row>
    <row r="31" spans="1:10" ht="48" thickBot="1" x14ac:dyDescent="0.25">
      <c r="A31" s="6" t="s">
        <v>40</v>
      </c>
      <c r="B31" s="6" t="s">
        <v>41</v>
      </c>
      <c r="C31" s="4">
        <v>858.06631000000004</v>
      </c>
      <c r="D31" s="53">
        <v>1918</v>
      </c>
      <c r="E31" s="65">
        <v>1918</v>
      </c>
      <c r="F31" s="11">
        <f t="shared" si="1"/>
        <v>100</v>
      </c>
      <c r="G31" s="80">
        <v>2012</v>
      </c>
      <c r="H31" s="19">
        <v>2012</v>
      </c>
      <c r="I31" s="19">
        <v>2012</v>
      </c>
      <c r="J31" s="33"/>
    </row>
    <row r="32" spans="1:10" ht="24.75" customHeight="1" thickBot="1" x14ac:dyDescent="0.25">
      <c r="A32" s="9" t="s">
        <v>90</v>
      </c>
      <c r="B32" s="13" t="s">
        <v>42</v>
      </c>
      <c r="C32" s="10">
        <f t="shared" ref="C32:I32" si="5">SUM(C33)</f>
        <v>130.023</v>
      </c>
      <c r="D32" s="11">
        <f t="shared" si="5"/>
        <v>148.31</v>
      </c>
      <c r="E32" s="59">
        <f t="shared" si="5"/>
        <v>148.31</v>
      </c>
      <c r="F32" s="11">
        <f t="shared" si="1"/>
        <v>100</v>
      </c>
      <c r="G32" s="77">
        <f t="shared" si="5"/>
        <v>300</v>
      </c>
      <c r="H32" s="11">
        <f t="shared" si="5"/>
        <v>300</v>
      </c>
      <c r="I32" s="11">
        <f t="shared" si="5"/>
        <v>300</v>
      </c>
      <c r="J32" s="33"/>
    </row>
    <row r="33" spans="1:10" ht="48" thickBot="1" x14ac:dyDescent="0.25">
      <c r="A33" s="12" t="s">
        <v>43</v>
      </c>
      <c r="B33" s="12" t="s">
        <v>44</v>
      </c>
      <c r="C33" s="5">
        <v>130.023</v>
      </c>
      <c r="D33" s="7">
        <v>148.31</v>
      </c>
      <c r="E33" s="66">
        <v>148.31</v>
      </c>
      <c r="F33" s="11">
        <f t="shared" si="1"/>
        <v>100</v>
      </c>
      <c r="G33" s="81">
        <v>300</v>
      </c>
      <c r="H33" s="20">
        <v>300</v>
      </c>
      <c r="I33" s="20">
        <v>300</v>
      </c>
      <c r="J33" s="33"/>
    </row>
    <row r="34" spans="1:10" ht="33" customHeight="1" thickBot="1" x14ac:dyDescent="0.25">
      <c r="A34" s="9" t="s">
        <v>91</v>
      </c>
      <c r="B34" s="13" t="s">
        <v>45</v>
      </c>
      <c r="C34" s="10">
        <f t="shared" ref="C34:I34" si="6">SUM(C35:C39)</f>
        <v>2841680.4110599998</v>
      </c>
      <c r="D34" s="11">
        <f t="shared" si="6"/>
        <v>3579176.7699999996</v>
      </c>
      <c r="E34" s="59">
        <f t="shared" si="6"/>
        <v>2987701.1</v>
      </c>
      <c r="F34" s="11">
        <f t="shared" si="1"/>
        <v>83.474533167580887</v>
      </c>
      <c r="G34" s="77">
        <f t="shared" si="6"/>
        <v>4445106.2143900003</v>
      </c>
      <c r="H34" s="11">
        <f t="shared" si="6"/>
        <v>2580482.40606</v>
      </c>
      <c r="I34" s="11">
        <f t="shared" si="6"/>
        <v>2567230.42667</v>
      </c>
      <c r="J34" s="33"/>
    </row>
    <row r="35" spans="1:10" ht="20.25" customHeight="1" thickBot="1" x14ac:dyDescent="0.25">
      <c r="A35" s="8" t="s">
        <v>46</v>
      </c>
      <c r="B35" s="8" t="s">
        <v>47</v>
      </c>
      <c r="C35" s="3">
        <v>1544637.66438</v>
      </c>
      <c r="D35" s="50">
        <v>1025251.61</v>
      </c>
      <c r="E35" s="50">
        <v>1025251.61</v>
      </c>
      <c r="F35" s="11">
        <f t="shared" si="1"/>
        <v>100</v>
      </c>
      <c r="G35" s="78">
        <v>1329174.2182</v>
      </c>
      <c r="H35" s="21">
        <v>1102798.3192</v>
      </c>
      <c r="I35" s="21">
        <v>1102798.3192</v>
      </c>
      <c r="J35" s="33"/>
    </row>
    <row r="36" spans="1:10" ht="21" customHeight="1" thickBot="1" x14ac:dyDescent="0.25">
      <c r="A36" s="1" t="s">
        <v>48</v>
      </c>
      <c r="B36" s="1" t="s">
        <v>49</v>
      </c>
      <c r="C36" s="2">
        <v>999574.13801</v>
      </c>
      <c r="D36" s="51">
        <v>2190885.0299999998</v>
      </c>
      <c r="E36" s="62">
        <v>1606946.45</v>
      </c>
      <c r="F36" s="11">
        <f t="shared" si="1"/>
        <v>73.346909034291045</v>
      </c>
      <c r="G36" s="79">
        <v>2840481.0397999999</v>
      </c>
      <c r="H36" s="18">
        <v>1184307.43047</v>
      </c>
      <c r="I36" s="18">
        <v>1189018.45108</v>
      </c>
      <c r="J36" s="33"/>
    </row>
    <row r="37" spans="1:10" ht="32.25" thickBot="1" x14ac:dyDescent="0.25">
      <c r="A37" s="1" t="s">
        <v>50</v>
      </c>
      <c r="B37" s="1" t="s">
        <v>51</v>
      </c>
      <c r="C37" s="2">
        <v>216140.80611</v>
      </c>
      <c r="D37" s="51">
        <v>293789</v>
      </c>
      <c r="E37" s="61">
        <v>287066.25</v>
      </c>
      <c r="F37" s="11">
        <f t="shared" si="1"/>
        <v>97.711708062589139</v>
      </c>
      <c r="G37" s="79">
        <v>210088.05038999999</v>
      </c>
      <c r="H37" s="18">
        <v>226837.75039</v>
      </c>
      <c r="I37" s="18">
        <v>209932.75039</v>
      </c>
      <c r="J37" s="33"/>
    </row>
    <row r="38" spans="1:10" ht="21" customHeight="1" thickBot="1" x14ac:dyDescent="0.25">
      <c r="A38" s="1" t="s">
        <v>52</v>
      </c>
      <c r="B38" s="1" t="s">
        <v>53</v>
      </c>
      <c r="C38" s="2">
        <v>10883.975469999999</v>
      </c>
      <c r="D38" s="51">
        <v>569.9</v>
      </c>
      <c r="E38" s="51">
        <v>569.9</v>
      </c>
      <c r="F38" s="11">
        <f t="shared" si="1"/>
        <v>100</v>
      </c>
      <c r="G38" s="79">
        <v>4190</v>
      </c>
      <c r="H38" s="18">
        <v>4190</v>
      </c>
      <c r="I38" s="18">
        <v>4190</v>
      </c>
      <c r="J38" s="33"/>
    </row>
    <row r="39" spans="1:10" ht="32.25" thickBot="1" x14ac:dyDescent="0.25">
      <c r="A39" s="6" t="s">
        <v>54</v>
      </c>
      <c r="B39" s="6" t="s">
        <v>55</v>
      </c>
      <c r="C39" s="4">
        <v>70443.827090000006</v>
      </c>
      <c r="D39" s="53">
        <v>68681.23</v>
      </c>
      <c r="E39" s="65">
        <v>67866.89</v>
      </c>
      <c r="F39" s="11">
        <f t="shared" si="1"/>
        <v>98.814319429049249</v>
      </c>
      <c r="G39" s="80">
        <v>61172.906000000003</v>
      </c>
      <c r="H39" s="19">
        <v>62348.906000000003</v>
      </c>
      <c r="I39" s="19">
        <v>61290.906000000003</v>
      </c>
      <c r="J39" s="33"/>
    </row>
    <row r="40" spans="1:10" ht="16.5" thickBot="1" x14ac:dyDescent="0.25">
      <c r="A40" s="9" t="s">
        <v>92</v>
      </c>
      <c r="B40" s="13" t="s">
        <v>56</v>
      </c>
      <c r="C40" s="10">
        <f t="shared" ref="C40:I40" si="7">SUM(C41:C42)</f>
        <v>149297.10707</v>
      </c>
      <c r="D40" s="11">
        <f t="shared" si="7"/>
        <v>176858.96000000002</v>
      </c>
      <c r="E40" s="59">
        <f t="shared" si="7"/>
        <v>174858.96000000002</v>
      </c>
      <c r="F40" s="11">
        <f t="shared" si="1"/>
        <v>98.869155399308013</v>
      </c>
      <c r="G40" s="77">
        <f t="shared" si="7"/>
        <v>142727.62</v>
      </c>
      <c r="H40" s="11">
        <f t="shared" si="7"/>
        <v>142733.97</v>
      </c>
      <c r="I40" s="11">
        <f t="shared" si="7"/>
        <v>142733.93</v>
      </c>
      <c r="J40" s="33"/>
    </row>
    <row r="41" spans="1:10" ht="25.5" customHeight="1" thickBot="1" x14ac:dyDescent="0.25">
      <c r="A41" s="8" t="s">
        <v>57</v>
      </c>
      <c r="B41" s="8" t="s">
        <v>58</v>
      </c>
      <c r="C41" s="3">
        <v>142687.36863000001</v>
      </c>
      <c r="D41" s="50">
        <v>168940.26</v>
      </c>
      <c r="E41" s="50">
        <v>166940.26</v>
      </c>
      <c r="F41" s="11">
        <f t="shared" si="1"/>
        <v>98.816149566716661</v>
      </c>
      <c r="G41" s="78">
        <v>132774.91</v>
      </c>
      <c r="H41" s="21">
        <v>132781.26</v>
      </c>
      <c r="I41" s="21">
        <v>132781.22</v>
      </c>
      <c r="J41" s="33"/>
    </row>
    <row r="42" spans="1:10" ht="32.25" thickBot="1" x14ac:dyDescent="0.25">
      <c r="A42" s="6" t="s">
        <v>59</v>
      </c>
      <c r="B42" s="6" t="s">
        <v>60</v>
      </c>
      <c r="C42" s="5">
        <v>6609.7384400000001</v>
      </c>
      <c r="D42" s="54">
        <v>7918.7</v>
      </c>
      <c r="E42" s="54">
        <v>7918.7</v>
      </c>
      <c r="F42" s="11">
        <f t="shared" si="1"/>
        <v>100</v>
      </c>
      <c r="G42" s="80">
        <v>9952.7099999999991</v>
      </c>
      <c r="H42" s="16">
        <v>9952.7099999999991</v>
      </c>
      <c r="I42" s="16">
        <v>9952.7099999999991</v>
      </c>
      <c r="J42" s="33"/>
    </row>
    <row r="43" spans="1:10" ht="24" customHeight="1" thickBot="1" x14ac:dyDescent="0.25">
      <c r="A43" s="9" t="s">
        <v>93</v>
      </c>
      <c r="B43" s="13" t="s">
        <v>61</v>
      </c>
      <c r="C43" s="11">
        <f>SUM(C44)</f>
        <v>0</v>
      </c>
      <c r="D43" s="44">
        <v>0</v>
      </c>
      <c r="E43" s="59">
        <f>SUM(E44)</f>
        <v>0</v>
      </c>
      <c r="F43" s="11"/>
      <c r="G43" s="77">
        <v>0</v>
      </c>
      <c r="H43" s="11">
        <v>0</v>
      </c>
      <c r="I43" s="11">
        <v>0</v>
      </c>
      <c r="J43" s="33"/>
    </row>
    <row r="44" spans="1:10" ht="25.5" customHeight="1" thickBot="1" x14ac:dyDescent="0.25">
      <c r="A44" s="12" t="s">
        <v>97</v>
      </c>
      <c r="B44" s="12" t="s">
        <v>98</v>
      </c>
      <c r="C44" s="5">
        <v>0</v>
      </c>
      <c r="D44" s="7">
        <v>0</v>
      </c>
      <c r="E44" s="66">
        <v>0</v>
      </c>
      <c r="F44" s="11"/>
      <c r="G44" s="81" t="s">
        <v>14</v>
      </c>
      <c r="H44" s="17" t="s">
        <v>14</v>
      </c>
      <c r="I44" s="17" t="s">
        <v>14</v>
      </c>
      <c r="J44" s="33"/>
    </row>
    <row r="45" spans="1:10" ht="21" customHeight="1" thickBot="1" x14ac:dyDescent="0.25">
      <c r="A45" s="34">
        <v>10</v>
      </c>
      <c r="B45" s="13" t="s">
        <v>62</v>
      </c>
      <c r="C45" s="10">
        <f t="shared" ref="C45:I45" si="8">SUM(C46:C49)</f>
        <v>119605.49788</v>
      </c>
      <c r="D45" s="11">
        <f t="shared" si="8"/>
        <v>136874.79999999999</v>
      </c>
      <c r="E45" s="59">
        <f t="shared" si="8"/>
        <v>130980.8</v>
      </c>
      <c r="F45" s="11">
        <f t="shared" si="1"/>
        <v>95.693874986484005</v>
      </c>
      <c r="G45" s="77">
        <f t="shared" si="8"/>
        <v>92221.4</v>
      </c>
      <c r="H45" s="11">
        <f t="shared" si="8"/>
        <v>85024.4</v>
      </c>
      <c r="I45" s="11">
        <f t="shared" si="8"/>
        <v>106529.4</v>
      </c>
      <c r="J45" s="33"/>
    </row>
    <row r="46" spans="1:10" ht="24" customHeight="1" thickBot="1" x14ac:dyDescent="0.25">
      <c r="A46" s="8" t="s">
        <v>63</v>
      </c>
      <c r="B46" s="8" t="s">
        <v>64</v>
      </c>
      <c r="C46" s="3">
        <v>6648.5139600000002</v>
      </c>
      <c r="D46" s="50">
        <v>8100</v>
      </c>
      <c r="E46" s="67">
        <v>8100</v>
      </c>
      <c r="F46" s="11">
        <f t="shared" si="1"/>
        <v>100</v>
      </c>
      <c r="G46" s="78">
        <v>8870.4</v>
      </c>
      <c r="H46" s="14">
        <v>8870.4</v>
      </c>
      <c r="I46" s="14">
        <v>8870.4</v>
      </c>
      <c r="J46" s="33"/>
    </row>
    <row r="47" spans="1:10" ht="32.25" thickBot="1" x14ac:dyDescent="0.25">
      <c r="A47" s="1" t="s">
        <v>65</v>
      </c>
      <c r="B47" s="1" t="s">
        <v>66</v>
      </c>
      <c r="C47" s="3">
        <v>18669.624739999999</v>
      </c>
      <c r="D47" s="50">
        <v>18964</v>
      </c>
      <c r="E47" s="67">
        <v>18964</v>
      </c>
      <c r="F47" s="11">
        <f t="shared" si="1"/>
        <v>100</v>
      </c>
      <c r="G47" s="79">
        <v>5095</v>
      </c>
      <c r="H47" s="18">
        <v>5095</v>
      </c>
      <c r="I47" s="18">
        <v>26600</v>
      </c>
      <c r="J47" s="33"/>
    </row>
    <row r="48" spans="1:10" ht="27" customHeight="1" thickBot="1" x14ac:dyDescent="0.25">
      <c r="A48" s="6" t="s">
        <v>67</v>
      </c>
      <c r="B48" s="6" t="s">
        <v>68</v>
      </c>
      <c r="C48" s="5">
        <v>94287.359179999999</v>
      </c>
      <c r="D48" s="54">
        <v>109350.8</v>
      </c>
      <c r="E48" s="68">
        <v>103456.8</v>
      </c>
      <c r="F48" s="11">
        <f t="shared" si="1"/>
        <v>94.610007425642976</v>
      </c>
      <c r="G48" s="80">
        <v>77256</v>
      </c>
      <c r="H48" s="19">
        <v>70059</v>
      </c>
      <c r="I48" s="19">
        <v>70059</v>
      </c>
      <c r="J48" s="33"/>
    </row>
    <row r="49" spans="1:10" ht="32.25" customHeight="1" thickBot="1" x14ac:dyDescent="0.25">
      <c r="A49" s="46" t="s">
        <v>113</v>
      </c>
      <c r="B49" s="47" t="s">
        <v>114</v>
      </c>
      <c r="C49" s="48">
        <v>0</v>
      </c>
      <c r="D49" s="55">
        <v>460</v>
      </c>
      <c r="E49" s="69">
        <v>460</v>
      </c>
      <c r="F49" s="11">
        <f t="shared" si="1"/>
        <v>100</v>
      </c>
      <c r="G49" s="82">
        <v>1000</v>
      </c>
      <c r="H49" s="49">
        <v>1000</v>
      </c>
      <c r="I49" s="49">
        <v>1000</v>
      </c>
      <c r="J49" s="33"/>
    </row>
    <row r="50" spans="1:10" ht="16.5" thickBot="1" x14ac:dyDescent="0.25">
      <c r="A50" s="34">
        <v>11</v>
      </c>
      <c r="B50" s="13" t="s">
        <v>69</v>
      </c>
      <c r="C50" s="10">
        <f t="shared" ref="C50:I50" si="9">SUM(C51:C54)</f>
        <v>151485.31265000001</v>
      </c>
      <c r="D50" s="11">
        <f t="shared" si="9"/>
        <v>177442.08</v>
      </c>
      <c r="E50" s="59">
        <f t="shared" si="9"/>
        <v>176442.08</v>
      </c>
      <c r="F50" s="11">
        <f t="shared" si="1"/>
        <v>99.436435821762231</v>
      </c>
      <c r="G50" s="77">
        <f t="shared" si="9"/>
        <v>546385.32999999996</v>
      </c>
      <c r="H50" s="11">
        <f t="shared" si="9"/>
        <v>487902.55</v>
      </c>
      <c r="I50" s="11">
        <f t="shared" si="9"/>
        <v>153045.14000000001</v>
      </c>
      <c r="J50" s="33"/>
    </row>
    <row r="51" spans="1:10" ht="22.5" customHeight="1" thickBot="1" x14ac:dyDescent="0.25">
      <c r="A51" s="8" t="s">
        <v>70</v>
      </c>
      <c r="B51" s="8" t="s">
        <v>71</v>
      </c>
      <c r="C51" s="3">
        <v>107141.60833</v>
      </c>
      <c r="D51" s="50">
        <v>126512.35</v>
      </c>
      <c r="E51" s="67">
        <v>126512.35</v>
      </c>
      <c r="F51" s="11">
        <f t="shared" si="1"/>
        <v>100</v>
      </c>
      <c r="G51" s="78">
        <v>507272.19</v>
      </c>
      <c r="H51" s="14">
        <v>448789.41</v>
      </c>
      <c r="I51" s="21">
        <v>113932</v>
      </c>
      <c r="J51" s="33"/>
    </row>
    <row r="52" spans="1:10" ht="20.25" customHeight="1" thickBot="1" x14ac:dyDescent="0.25">
      <c r="A52" s="1" t="s">
        <v>72</v>
      </c>
      <c r="B52" s="1" t="s">
        <v>73</v>
      </c>
      <c r="C52" s="2">
        <v>18891.653600000001</v>
      </c>
      <c r="D52" s="51">
        <v>25083.46</v>
      </c>
      <c r="E52" s="70">
        <v>24083.46</v>
      </c>
      <c r="F52" s="11">
        <f t="shared" si="1"/>
        <v>96.013309168671313</v>
      </c>
      <c r="G52" s="79">
        <v>12511</v>
      </c>
      <c r="H52" s="18">
        <v>12511</v>
      </c>
      <c r="I52" s="18">
        <v>12511</v>
      </c>
      <c r="J52" s="33"/>
    </row>
    <row r="53" spans="1:10" ht="20.25" customHeight="1" thickBot="1" x14ac:dyDescent="0.25">
      <c r="A53" s="1" t="s">
        <v>94</v>
      </c>
      <c r="B53" s="1" t="s">
        <v>96</v>
      </c>
      <c r="C53" s="2">
        <v>20000</v>
      </c>
      <c r="D53" s="51">
        <v>20000</v>
      </c>
      <c r="E53" s="70">
        <v>20000</v>
      </c>
      <c r="F53" s="11">
        <f t="shared" si="1"/>
        <v>100</v>
      </c>
      <c r="G53" s="79">
        <v>20000</v>
      </c>
      <c r="H53" s="18">
        <v>20000</v>
      </c>
      <c r="I53" s="18">
        <v>20000</v>
      </c>
      <c r="J53" s="33"/>
    </row>
    <row r="54" spans="1:10" ht="32.25" thickBot="1" x14ac:dyDescent="0.25">
      <c r="A54" s="6" t="s">
        <v>74</v>
      </c>
      <c r="B54" s="6" t="s">
        <v>75</v>
      </c>
      <c r="C54" s="4">
        <v>5452.0507200000002</v>
      </c>
      <c r="D54" s="53">
        <v>5846.27</v>
      </c>
      <c r="E54" s="71">
        <v>5846.27</v>
      </c>
      <c r="F54" s="11">
        <f t="shared" si="1"/>
        <v>100</v>
      </c>
      <c r="G54" s="80">
        <v>6602.14</v>
      </c>
      <c r="H54" s="16">
        <v>6602.14</v>
      </c>
      <c r="I54" s="16">
        <v>6602.14</v>
      </c>
      <c r="J54" s="33"/>
    </row>
    <row r="55" spans="1:10" ht="32.25" thickBot="1" x14ac:dyDescent="0.25">
      <c r="A55" s="34">
        <v>12</v>
      </c>
      <c r="B55" s="13" t="s">
        <v>76</v>
      </c>
      <c r="C55" s="10">
        <f t="shared" ref="C55:I55" si="10">SUM(C56)</f>
        <v>6471.1</v>
      </c>
      <c r="D55" s="11">
        <f t="shared" si="10"/>
        <v>6929.13</v>
      </c>
      <c r="E55" s="59">
        <f t="shared" si="10"/>
        <v>6929.13</v>
      </c>
      <c r="F55" s="11">
        <f t="shared" si="1"/>
        <v>100</v>
      </c>
      <c r="G55" s="77">
        <f t="shared" si="10"/>
        <v>6632.6</v>
      </c>
      <c r="H55" s="11">
        <f t="shared" si="10"/>
        <v>6632.6</v>
      </c>
      <c r="I55" s="11">
        <f t="shared" si="10"/>
        <v>6632.6</v>
      </c>
      <c r="J55" s="33"/>
    </row>
    <row r="56" spans="1:10" ht="32.25" thickBot="1" x14ac:dyDescent="0.25">
      <c r="A56" s="12" t="s">
        <v>77</v>
      </c>
      <c r="B56" s="12" t="s">
        <v>78</v>
      </c>
      <c r="C56" s="5">
        <v>6471.1</v>
      </c>
      <c r="D56" s="54">
        <v>6929.13</v>
      </c>
      <c r="E56" s="72">
        <v>6929.13</v>
      </c>
      <c r="F56" s="11">
        <f t="shared" si="1"/>
        <v>100</v>
      </c>
      <c r="G56" s="81">
        <v>6632.6</v>
      </c>
      <c r="H56" s="17">
        <v>6632.6</v>
      </c>
      <c r="I56" s="17">
        <v>6632.6</v>
      </c>
      <c r="J56" s="33"/>
    </row>
    <row r="57" spans="1:10" ht="48" thickBot="1" x14ac:dyDescent="0.25">
      <c r="A57" s="34">
        <v>13</v>
      </c>
      <c r="B57" s="13" t="s">
        <v>79</v>
      </c>
      <c r="C57" s="35" t="s">
        <v>14</v>
      </c>
      <c r="D57" s="11">
        <f>SUM(D58)</f>
        <v>27.9</v>
      </c>
      <c r="E57" s="59">
        <f>SUM(E58)</f>
        <v>27.9</v>
      </c>
      <c r="F57" s="11">
        <f t="shared" si="1"/>
        <v>100</v>
      </c>
      <c r="G57" s="77">
        <f>SUM(G58)</f>
        <v>3000</v>
      </c>
      <c r="H57" s="11">
        <f>SUM(H58)</f>
        <v>3000</v>
      </c>
      <c r="I57" s="11">
        <f>SUM(I58)</f>
        <v>3000</v>
      </c>
      <c r="J57" s="33"/>
    </row>
    <row r="58" spans="1:10" ht="48" thickBot="1" x14ac:dyDescent="0.25">
      <c r="A58" s="8" t="s">
        <v>80</v>
      </c>
      <c r="B58" s="8" t="s">
        <v>81</v>
      </c>
      <c r="C58" s="3" t="s">
        <v>14</v>
      </c>
      <c r="D58" s="50">
        <v>27.9</v>
      </c>
      <c r="E58" s="64">
        <v>27.9</v>
      </c>
      <c r="F58" s="11">
        <f t="shared" si="1"/>
        <v>100</v>
      </c>
      <c r="G58" s="78">
        <v>3000</v>
      </c>
      <c r="H58" s="21">
        <v>3000</v>
      </c>
      <c r="I58" s="21">
        <v>3000</v>
      </c>
      <c r="J58" s="33"/>
    </row>
    <row r="59" spans="1:10" ht="16.5" thickBot="1" x14ac:dyDescent="0.25">
      <c r="A59" s="36"/>
      <c r="B59" s="36" t="s">
        <v>82</v>
      </c>
      <c r="C59" s="37" t="s">
        <v>14</v>
      </c>
      <c r="D59" s="38" t="s">
        <v>14</v>
      </c>
      <c r="E59" s="73" t="s">
        <v>14</v>
      </c>
      <c r="F59" s="11"/>
      <c r="G59" s="83" t="s">
        <v>14</v>
      </c>
      <c r="H59" s="39">
        <v>70000</v>
      </c>
      <c r="I59" s="39">
        <v>200000</v>
      </c>
      <c r="J59" s="33"/>
    </row>
    <row r="60" spans="1:10" ht="27.75" customHeight="1" thickBot="1" x14ac:dyDescent="0.25">
      <c r="A60" s="40"/>
      <c r="B60" s="41" t="s">
        <v>83</v>
      </c>
      <c r="C60" s="42">
        <f>SUM(C5,C13,C16,C20,C27,C32,C34,C40,C43,C45,C50,C55,C57)</f>
        <v>4921672.7705499986</v>
      </c>
      <c r="D60" s="43">
        <f>SUM(D5,D13,D16,D20,D27,D32,D34,D40,D43,D45,D50,D55,D57)</f>
        <v>6348158.1399999997</v>
      </c>
      <c r="E60" s="74">
        <f>SUM(E5,E13,E16,E20,E27,E32,E34,E40,E43,E45,E50,E55,E57)</f>
        <v>5617506.8200000003</v>
      </c>
      <c r="F60" s="11">
        <f t="shared" si="1"/>
        <v>88.490341546532434</v>
      </c>
      <c r="G60" s="84">
        <f>SUM(G5,G13,G16,G20,G27,G32,G34,G40,G43,G45,G50,G55,G57)</f>
        <v>6808907.6434000004</v>
      </c>
      <c r="H60" s="43">
        <f>SUM(H5,H13,H16,H20,H27,H32,H34,H40,H43,H45,H50,H55,H57,H59)</f>
        <v>6082516.3210699996</v>
      </c>
      <c r="I60" s="43">
        <f>SUM(I5,I13,I16,I20,I27,I32,I34,I40,I43,I45,I50,I55,I57,I59)</f>
        <v>4998288.5416799998</v>
      </c>
      <c r="J60" s="33"/>
    </row>
    <row r="61" spans="1:10" x14ac:dyDescent="0.2">
      <c r="C61" s="33"/>
      <c r="D61" s="33"/>
      <c r="E61" s="33"/>
      <c r="F61" s="33"/>
      <c r="G61" s="33"/>
      <c r="H61" s="33"/>
      <c r="I61" s="33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2023-11-10T08:30:13Z</cp:lastPrinted>
  <dcterms:created xsi:type="dcterms:W3CDTF">2013-01-23T11:33:24Z</dcterms:created>
  <dcterms:modified xsi:type="dcterms:W3CDTF">2023-12-01T13:12:27Z</dcterms:modified>
</cp:coreProperties>
</file>