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8800" windowHeight="11835"/>
  </bookViews>
  <sheets>
    <sheet name="Лист1" sheetId="7" r:id="rId1"/>
  </sheets>
  <calcPr calcId="125725"/>
</workbook>
</file>

<file path=xl/calcChain.xml><?xml version="1.0" encoding="utf-8"?>
<calcChain xmlns="http://schemas.openxmlformats.org/spreadsheetml/2006/main">
  <c r="F5" i="7"/>
  <c r="K7"/>
  <c r="I7"/>
  <c r="G7"/>
  <c r="C42" l="1"/>
  <c r="D33"/>
  <c r="D39"/>
  <c r="D55"/>
  <c r="D53"/>
  <c r="D48"/>
  <c r="D44"/>
  <c r="D31"/>
  <c r="D26"/>
  <c r="D19"/>
  <c r="D15"/>
  <c r="D13"/>
  <c r="D5"/>
  <c r="C53"/>
  <c r="C48"/>
  <c r="C44"/>
  <c r="C39"/>
  <c r="C33"/>
  <c r="C31"/>
  <c r="C26"/>
  <c r="C19"/>
  <c r="C15"/>
  <c r="C13"/>
  <c r="C5"/>
  <c r="I51"/>
  <c r="G51"/>
  <c r="K50"/>
  <c r="I50"/>
  <c r="K28"/>
  <c r="I28"/>
  <c r="G17"/>
  <c r="E15"/>
  <c r="K17"/>
  <c r="I17"/>
  <c r="K51"/>
  <c r="H13"/>
  <c r="D58" l="1"/>
  <c r="C58"/>
  <c r="I41"/>
  <c r="I40"/>
  <c r="I38"/>
  <c r="I37"/>
  <c r="I36"/>
  <c r="I35"/>
  <c r="I34"/>
  <c r="I30"/>
  <c r="I29"/>
  <c r="I27"/>
  <c r="K25"/>
  <c r="K24"/>
  <c r="K23"/>
  <c r="K20"/>
  <c r="I25"/>
  <c r="I24"/>
  <c r="I23"/>
  <c r="I20"/>
  <c r="I32" l="1"/>
  <c r="K57"/>
  <c r="K56"/>
  <c r="I56"/>
  <c r="K54"/>
  <c r="I54"/>
  <c r="J48"/>
  <c r="I52"/>
  <c r="I49"/>
  <c r="I46"/>
  <c r="K45"/>
  <c r="I45"/>
  <c r="I47"/>
  <c r="I18"/>
  <c r="K16"/>
  <c r="I16"/>
  <c r="I14"/>
  <c r="K52"/>
  <c r="K49"/>
  <c r="K47"/>
  <c r="K46"/>
  <c r="K41"/>
  <c r="K40"/>
  <c r="K38"/>
  <c r="K37"/>
  <c r="K36"/>
  <c r="K35"/>
  <c r="K34"/>
  <c r="K32"/>
  <c r="K30"/>
  <c r="K29"/>
  <c r="K27"/>
  <c r="K18"/>
  <c r="K14"/>
  <c r="K12"/>
  <c r="K11"/>
  <c r="K9"/>
  <c r="K8"/>
  <c r="K6"/>
  <c r="I12"/>
  <c r="I11"/>
  <c r="I9"/>
  <c r="I8"/>
  <c r="I6"/>
  <c r="G54"/>
  <c r="G52"/>
  <c r="G50"/>
  <c r="G49"/>
  <c r="G47"/>
  <c r="G46"/>
  <c r="G45"/>
  <c r="G41"/>
  <c r="G40"/>
  <c r="G38"/>
  <c r="G37"/>
  <c r="G36"/>
  <c r="G35"/>
  <c r="G34"/>
  <c r="G32"/>
  <c r="G30"/>
  <c r="G29"/>
  <c r="G27"/>
  <c r="J55"/>
  <c r="H55"/>
  <c r="F55"/>
  <c r="J53"/>
  <c r="H53"/>
  <c r="F53"/>
  <c r="H48"/>
  <c r="F48"/>
  <c r="J44"/>
  <c r="H44"/>
  <c r="F44"/>
  <c r="J39"/>
  <c r="H39"/>
  <c r="F39"/>
  <c r="J33"/>
  <c r="H33"/>
  <c r="F33"/>
  <c r="J31"/>
  <c r="H31"/>
  <c r="F31"/>
  <c r="J13"/>
  <c r="J15"/>
  <c r="H15"/>
  <c r="J19"/>
  <c r="H19"/>
  <c r="J26"/>
  <c r="H26"/>
  <c r="F26"/>
  <c r="G25"/>
  <c r="G24"/>
  <c r="G23"/>
  <c r="G20"/>
  <c r="F19"/>
  <c r="F15"/>
  <c r="F13"/>
  <c r="G18"/>
  <c r="G16"/>
  <c r="G14"/>
  <c r="G12"/>
  <c r="G10"/>
  <c r="G9"/>
  <c r="G8"/>
  <c r="G6"/>
  <c r="J5"/>
  <c r="H5"/>
  <c r="E55"/>
  <c r="E53"/>
  <c r="E48"/>
  <c r="E44"/>
  <c r="E42"/>
  <c r="E39"/>
  <c r="E33"/>
  <c r="E31"/>
  <c r="I55" l="1"/>
  <c r="I53"/>
  <c r="G31"/>
  <c r="K39"/>
  <c r="I31"/>
  <c r="G44"/>
  <c r="G33"/>
  <c r="K55"/>
  <c r="I39"/>
  <c r="K33"/>
  <c r="K26"/>
  <c r="I26"/>
  <c r="K19"/>
  <c r="J58"/>
  <c r="I19"/>
  <c r="H58"/>
  <c r="G39"/>
  <c r="I33"/>
  <c r="K31"/>
  <c r="K53"/>
  <c r="G53"/>
  <c r="K48"/>
  <c r="I48"/>
  <c r="G48"/>
  <c r="K44"/>
  <c r="I44"/>
  <c r="K15"/>
  <c r="I15"/>
  <c r="I13"/>
  <c r="K13"/>
  <c r="K5"/>
  <c r="I5"/>
  <c r="F58"/>
  <c r="E26"/>
  <c r="G26" s="1"/>
  <c r="E19"/>
  <c r="G19" s="1"/>
  <c r="G15"/>
  <c r="E13"/>
  <c r="G13" s="1"/>
  <c r="E5"/>
  <c r="K58" l="1"/>
  <c r="I58"/>
  <c r="E58"/>
  <c r="G58" s="1"/>
  <c r="G5"/>
</calcChain>
</file>

<file path=xl/comments1.xml><?xml version="1.0" encoding="utf-8"?>
<comments xmlns="http://schemas.openxmlformats.org/spreadsheetml/2006/main">
  <authors>
    <author>Пользователь</author>
  </authors>
  <commentList>
    <comment ref="F6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6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6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<sst xmlns="http://schemas.openxmlformats.org/spreadsheetml/2006/main" count="132" uniqueCount="115">
  <si>
    <t>Наименование раздела, подраздела</t>
  </si>
  <si>
    <t>Общегосударственные вопросы</t>
  </si>
  <si>
    <t>01 02</t>
  </si>
  <si>
    <t>Функционирование высшего должностного лица субъекта Российской Федерации и муниципального образования</t>
  </si>
  <si>
    <t>01 03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</si>
  <si>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</si>
  <si>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01 04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</si>
  <si>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</si>
  <si>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</si>
  <si>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</si>
  <si>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01 07</t>
  </si>
  <si>
    <t>Обеспечение проведения выборов и референдумов</t>
  </si>
  <si>
    <t>01 11</t>
  </si>
  <si>
    <t>Резервные фонды</t>
  </si>
  <si>
    <t>-</t>
  </si>
  <si>
    <t>01 13</t>
  </si>
  <si>
    <t>Другие общегосударственные вопросы</t>
  </si>
  <si>
    <t>Национальная оборона</t>
  </si>
  <si>
    <t>02 03</t>
  </si>
  <si>
    <t>Мобилизационная и вневойсковая подготовка</t>
  </si>
  <si>
    <t>Национальная безопасность и правоохранительная деятельность</t>
  </si>
  <si>
    <t>03 09</t>
  </si>
  <si>
    <t>03 14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</si>
  <si>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</si>
  <si>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</si>
  <si>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04 05</t>
  </si>
  <si>
    <t>Сельское хозяйство и рыболовство</t>
  </si>
  <si>
    <t>04 09</t>
  </si>
  <si>
    <t>Дорожное хозяйство (дорожные фонды)</t>
  </si>
  <si>
    <t>04 10</t>
  </si>
  <si>
    <t>Связь и информатика</t>
  </si>
  <si>
    <t>04 12</t>
  </si>
  <si>
    <t>Другие вопросы в области национальной экономики</t>
  </si>
  <si>
    <t>Жилищно-коммунальное хозяйство</t>
  </si>
  <si>
    <t>05 01</t>
  </si>
  <si>
    <t>Жилищное хозяйство</t>
  </si>
  <si>
    <t>05 02</t>
  </si>
  <si>
    <t>Коммунальное хозяйство</t>
  </si>
  <si>
    <t>05 03</t>
  </si>
  <si>
    <t>Благоустройство</t>
  </si>
  <si>
    <t>05 05</t>
  </si>
  <si>
    <t>Другие вопросы в области жилищно-коммунального хозяйства</t>
  </si>
  <si>
    <t>Охрана окружающей среды</t>
  </si>
  <si>
    <t>06 03</t>
  </si>
  <si>
    <t>Охрана объектов растительного и животного мира и среды их обитания</t>
  </si>
  <si>
    <t>Образование</t>
  </si>
  <si>
    <t>07 01</t>
  </si>
  <si>
    <t>Дошкольное образование</t>
  </si>
  <si>
    <t xml:space="preserve">07 02 </t>
  </si>
  <si>
    <t>Общее образование</t>
  </si>
  <si>
    <t>07 03</t>
  </si>
  <si>
    <t>Дополнительное образование детей</t>
  </si>
  <si>
    <t>07 07</t>
  </si>
  <si>
    <t>Молодежная политика</t>
  </si>
  <si>
    <t>07 09</t>
  </si>
  <si>
    <t>Другие вопросы в области образования</t>
  </si>
  <si>
    <t>Культура, кинематография</t>
  </si>
  <si>
    <t>08 01</t>
  </si>
  <si>
    <t>Культура</t>
  </si>
  <si>
    <t>08 04</t>
  </si>
  <si>
    <t>Другие вопросы в области культуры, кинематографии</t>
  </si>
  <si>
    <t>Здравоохранение</t>
  </si>
  <si>
    <t>Социальная политика</t>
  </si>
  <si>
    <t>10 01</t>
  </si>
  <si>
    <t>Пенсионное обеспечение</t>
  </si>
  <si>
    <t>10 03</t>
  </si>
  <si>
    <t>Социальное обеспечение населения</t>
  </si>
  <si>
    <t>10 04</t>
  </si>
  <si>
    <t>Охрана семьи и детства</t>
  </si>
  <si>
    <t>Физическая культура и спорт</t>
  </si>
  <si>
    <t>11 01</t>
  </si>
  <si>
    <t>Физическая культура</t>
  </si>
  <si>
    <t>11 02</t>
  </si>
  <si>
    <t>Массовый спорт</t>
  </si>
  <si>
    <t>11 05</t>
  </si>
  <si>
    <t>Другие вопросы в области физической культуры и спорта</t>
  </si>
  <si>
    <t>Средства массовой информации</t>
  </si>
  <si>
    <t>12 04</t>
  </si>
  <si>
    <t>Другие вопросы в области средств массовой информации</t>
  </si>
  <si>
    <t>Обслуживание государственного и муниципального долга</t>
  </si>
  <si>
    <t>13 01</t>
  </si>
  <si>
    <t>Обслуживание государственного внутреннего и муниципального долга</t>
  </si>
  <si>
    <t>Условно утверждаемые расходы</t>
  </si>
  <si>
    <t>Всего:</t>
  </si>
  <si>
    <t>Раздел, подраз
дел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</si>
  <si>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</si>
  <si>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</si>
  <si>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</si>
  <si>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</si>
  <si>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</si>
  <si>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</si>
  <si>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</si>
  <si>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</si>
  <si>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</si>
  <si>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Темп роста 2023 года к 2022 году,
 %</t>
  </si>
  <si>
    <t>11 03</t>
  </si>
  <si>
    <t>03 10</t>
  </si>
  <si>
    <t>Защита населения и территории от чрезвычайных ситуаций природного и техногенного характера, гражданская оборона (2020 год). Гражданская оборона (2021-2023 годы)</t>
  </si>
  <si>
    <t>Спорт высших достижений</t>
  </si>
  <si>
    <t>Защита населения и территории от чрезвычайных ситуаций природного и техногенного характера, пожарная безопасность (2021-2023 годы)</t>
  </si>
  <si>
    <t>09 02</t>
  </si>
  <si>
    <t>Амбулаторная помощь</t>
  </si>
  <si>
    <t>Темп роста 2024 года к 2023 году,
 %</t>
  </si>
  <si>
    <t>Факт
 2021 года</t>
  </si>
  <si>
    <t>Уточненный план
 2022 года</t>
  </si>
  <si>
    <t>2022 год 
ожидаемое исполнение, 
тыс. рублей</t>
  </si>
  <si>
    <t>Прогноз
 2023 год,
 тыс. рублей</t>
  </si>
  <si>
    <t>Прогноз 
2024 год,
тыс. рублей</t>
  </si>
  <si>
    <t>Прогноз 
2025 год,
 тыс. рублей</t>
  </si>
  <si>
    <t>Темп роста 2025 года к 2024 году,
 %</t>
  </si>
  <si>
    <t>Расходы бюджета городского округа Реутов Московской области на 2023 год и плановый период 2024 и 2025 годов
по разделам и подразделам бюджетной классификации
в сравнении с ожидаемым исполнением бюджета в 2022 году</t>
  </si>
  <si>
    <t xml:space="preserve">04 08 </t>
  </si>
  <si>
    <t>Транпорт</t>
  </si>
  <si>
    <t>04 06</t>
  </si>
  <si>
    <t>Водное хозяйство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</si>
</sst>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9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scheme val="minor"/>
    </font>
    <font>
      <sz val="12"/>
      <color theme="1"/>
      <name val="Inter"/>
      <family val="2"/>
      <charset val="204"/>
    </font>
    <font>
      <sz val="9"/>
      <color theme="1"/>
      <name val="Inter"/>
      <family val="2"/>
      <charset val="204"/>
    </font>
    <font>
      <b/>
      <sz val="12"/>
      <color theme="1"/>
      <name val="Inter"/>
      <family val="2"/>
      <charset val="204"/>
    </font>
    <font>
      <b/>
      <sz val="12"/>
      <name val="Inter"/>
      <family val="2"/>
      <charset val="204"/>
    </font>
    <font>
      <sz val="12"/>
      <name val="Inter"/>
      <family val="2"/>
      <charset val="204"/>
    </font>
    <font>
      <sz val="12"/>
      <color rgb="FF000000"/>
      <name val="Inter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B2DFD7"/>
        <bgColor rgb="FFB2DFDB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Font="0" applyBorder="0" applyAlignment="0" applyProtection="0">
      <alignment horizontal="left" wrapText="1"/>
    </xf>
    <xf numFmtId="0" fontId="4" fillId="0" borderId="0"/>
  </cellStyleXfs>
  <cellXfs count="150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4" fontId="8" fillId="5" borderId="7" xfId="0" applyNumberFormat="1" applyFont="1" applyFill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9" fillId="0" borderId="15" xfId="2" applyNumberFormat="1" applyFont="1" applyFill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4" fontId="9" fillId="0" borderId="16" xfId="2" applyNumberFormat="1" applyFont="1" applyFill="1" applyBorder="1" applyAlignment="1">
      <alignment horizontal="center" vertical="center"/>
    </xf>
    <xf numFmtId="4" fontId="9" fillId="0" borderId="17" xfId="2" applyNumberFormat="1" applyFont="1" applyFill="1" applyBorder="1" applyAlignment="1">
      <alignment horizontal="center" vertical="center"/>
    </xf>
    <xf numFmtId="4" fontId="9" fillId="0" borderId="18" xfId="2" applyNumberFormat="1" applyFont="1" applyFill="1" applyBorder="1" applyAlignment="1">
      <alignment horizontal="center" vertical="center"/>
    </xf>
    <xf numFmtId="4" fontId="10" fillId="0" borderId="16" xfId="2" applyNumberFormat="1" applyFont="1" applyFill="1" applyBorder="1" applyAlignment="1">
      <alignment horizontal="center" vertical="center"/>
    </xf>
    <xf numFmtId="4" fontId="10" fillId="0" borderId="18" xfId="2" applyNumberFormat="1" applyFont="1" applyFill="1" applyBorder="1" applyAlignment="1">
      <alignment horizontal="center" vertical="center"/>
    </xf>
    <xf numFmtId="4" fontId="10" fillId="0" borderId="15" xfId="2" applyNumberFormat="1" applyFont="1" applyFill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9" fillId="0" borderId="19" xfId="0" applyNumberFormat="1" applyFont="1" applyBorder="1" applyAlignment="1">
      <alignment horizontal="center" vertical="center"/>
    </xf>
    <xf numFmtId="164" fontId="8" fillId="5" borderId="21" xfId="0" applyNumberFormat="1" applyFont="1" applyFill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164" fontId="8" fillId="5" borderId="22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" fontId="9" fillId="0" borderId="16" xfId="0" applyNumberFormat="1" applyFont="1" applyBorder="1" applyAlignment="1">
      <alignment horizontal="center" vertical="center"/>
    </xf>
    <xf numFmtId="164" fontId="9" fillId="0" borderId="23" xfId="0" applyNumberFormat="1" applyFont="1" applyBorder="1" applyAlignment="1">
      <alignment horizontal="center" vertical="center"/>
    </xf>
    <xf numFmtId="164" fontId="9" fillId="0" borderId="24" xfId="0" applyNumberFormat="1" applyFont="1" applyBorder="1" applyAlignment="1">
      <alignment horizontal="center" vertical="center"/>
    </xf>
    <xf numFmtId="164" fontId="9" fillId="0" borderId="20" xfId="0" applyNumberFormat="1" applyFont="1" applyBorder="1" applyAlignment="1">
      <alignment horizontal="center" vertical="center"/>
    </xf>
    <xf numFmtId="49" fontId="7" fillId="6" borderId="6" xfId="0" applyNumberFormat="1" applyFont="1" applyFill="1" applyBorder="1" applyAlignment="1">
      <alignment horizontal="center" vertical="center" wrapText="1"/>
    </xf>
    <xf numFmtId="4" fontId="8" fillId="6" borderId="7" xfId="0" applyNumberFormat="1" applyFont="1" applyFill="1" applyBorder="1" applyAlignment="1">
      <alignment horizontal="center" vertical="center"/>
    </xf>
    <xf numFmtId="4" fontId="8" fillId="6" borderId="5" xfId="0" applyNumberFormat="1" applyFont="1" applyFill="1" applyBorder="1" applyAlignment="1">
      <alignment horizontal="center" vertical="center"/>
    </xf>
    <xf numFmtId="164" fontId="8" fillId="6" borderId="21" xfId="0" applyNumberFormat="1" applyFont="1" applyFill="1" applyBorder="1" applyAlignment="1">
      <alignment horizontal="center" vertical="center"/>
    </xf>
    <xf numFmtId="164" fontId="8" fillId="6" borderId="2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" fontId="9" fillId="0" borderId="18" xfId="0" applyNumberFormat="1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164" fontId="9" fillId="0" borderId="25" xfId="0" applyNumberFormat="1" applyFont="1" applyBorder="1" applyAlignment="1">
      <alignment horizontal="center" vertical="center"/>
    </xf>
    <xf numFmtId="49" fontId="7" fillId="8" borderId="6" xfId="0" applyNumberFormat="1" applyFont="1" applyFill="1" applyBorder="1" applyAlignment="1">
      <alignment horizontal="center" vertical="center" wrapText="1"/>
    </xf>
    <xf numFmtId="4" fontId="8" fillId="8" borderId="7" xfId="0" applyNumberFormat="1" applyFont="1" applyFill="1" applyBorder="1" applyAlignment="1">
      <alignment horizontal="center" vertical="center"/>
    </xf>
    <xf numFmtId="4" fontId="8" fillId="8" borderId="5" xfId="0" applyNumberFormat="1" applyFont="1" applyFill="1" applyBorder="1" applyAlignment="1">
      <alignment horizontal="center" vertical="center"/>
    </xf>
    <xf numFmtId="164" fontId="8" fillId="8" borderId="21" xfId="0" applyNumberFormat="1" applyFont="1" applyFill="1" applyBorder="1" applyAlignment="1">
      <alignment horizontal="center" vertical="center"/>
    </xf>
    <xf numFmtId="164" fontId="8" fillId="8" borderId="22" xfId="0" applyNumberFormat="1" applyFont="1" applyFill="1" applyBorder="1" applyAlignment="1">
      <alignment horizontal="center" vertical="center"/>
    </xf>
    <xf numFmtId="4" fontId="8" fillId="13" borderId="7" xfId="0" applyNumberFormat="1" applyFont="1" applyFill="1" applyBorder="1" applyAlignment="1">
      <alignment horizontal="center" vertical="center"/>
    </xf>
    <xf numFmtId="4" fontId="8" fillId="13" borderId="5" xfId="0" applyNumberFormat="1" applyFont="1" applyFill="1" applyBorder="1" applyAlignment="1">
      <alignment horizontal="center" vertical="center"/>
    </xf>
    <xf numFmtId="164" fontId="8" fillId="13" borderId="21" xfId="0" applyNumberFormat="1" applyFont="1" applyFill="1" applyBorder="1" applyAlignment="1">
      <alignment horizontal="center" vertical="center"/>
    </xf>
    <xf numFmtId="164" fontId="8" fillId="13" borderId="22" xfId="0" applyNumberFormat="1" applyFont="1" applyFill="1" applyBorder="1" applyAlignment="1">
      <alignment horizontal="center" vertical="center"/>
    </xf>
    <xf numFmtId="49" fontId="7" fillId="14" borderId="6" xfId="0" applyNumberFormat="1" applyFont="1" applyFill="1" applyBorder="1" applyAlignment="1">
      <alignment horizontal="center" vertical="center" wrapText="1"/>
    </xf>
    <xf numFmtId="4" fontId="8" fillId="14" borderId="7" xfId="0" applyNumberFormat="1" applyFont="1" applyFill="1" applyBorder="1" applyAlignment="1">
      <alignment horizontal="center" vertical="center"/>
    </xf>
    <xf numFmtId="4" fontId="8" fillId="14" borderId="5" xfId="0" applyNumberFormat="1" applyFont="1" applyFill="1" applyBorder="1" applyAlignment="1">
      <alignment horizontal="center" vertical="center"/>
    </xf>
    <xf numFmtId="164" fontId="8" fillId="14" borderId="21" xfId="0" applyNumberFormat="1" applyFont="1" applyFill="1" applyBorder="1" applyAlignment="1">
      <alignment horizontal="center" vertical="center"/>
    </xf>
    <xf numFmtId="164" fontId="8" fillId="14" borderId="22" xfId="0" applyNumberFormat="1" applyFont="1" applyFill="1" applyBorder="1" applyAlignment="1">
      <alignment horizontal="center" vertical="center"/>
    </xf>
    <xf numFmtId="49" fontId="7" fillId="7" borderId="6" xfId="0" applyNumberFormat="1" applyFont="1" applyFill="1" applyBorder="1" applyAlignment="1">
      <alignment horizontal="center" vertical="center" wrapText="1"/>
    </xf>
    <xf numFmtId="4" fontId="8" fillId="7" borderId="7" xfId="0" applyNumberFormat="1" applyFont="1" applyFill="1" applyBorder="1" applyAlignment="1">
      <alignment horizontal="center" vertical="center"/>
    </xf>
    <xf numFmtId="4" fontId="8" fillId="7" borderId="5" xfId="0" applyNumberFormat="1" applyFont="1" applyFill="1" applyBorder="1" applyAlignment="1">
      <alignment horizontal="center" vertical="center"/>
    </xf>
    <xf numFmtId="164" fontId="8" fillId="7" borderId="21" xfId="0" applyNumberFormat="1" applyFont="1" applyFill="1" applyBorder="1" applyAlignment="1">
      <alignment horizontal="center" vertical="center"/>
    </xf>
    <xf numFmtId="164" fontId="8" fillId="7" borderId="22" xfId="0" applyNumberFormat="1" applyFont="1" applyFill="1" applyBorder="1" applyAlignment="1">
      <alignment horizontal="center" vertical="center"/>
    </xf>
    <xf numFmtId="49" fontId="7" fillId="9" borderId="6" xfId="0" applyNumberFormat="1" applyFont="1" applyFill="1" applyBorder="1" applyAlignment="1">
      <alignment horizontal="center" vertical="center" wrapText="1"/>
    </xf>
    <xf numFmtId="4" fontId="8" fillId="9" borderId="7" xfId="0" applyNumberFormat="1" applyFont="1" applyFill="1" applyBorder="1" applyAlignment="1">
      <alignment horizontal="center" vertical="center"/>
    </xf>
    <xf numFmtId="4" fontId="8" fillId="9" borderId="5" xfId="0" applyNumberFormat="1" applyFont="1" applyFill="1" applyBorder="1" applyAlignment="1">
      <alignment horizontal="center" vertical="center"/>
    </xf>
    <xf numFmtId="164" fontId="8" fillId="9" borderId="21" xfId="0" applyNumberFormat="1" applyFont="1" applyFill="1" applyBorder="1" applyAlignment="1">
      <alignment horizontal="center" vertical="center"/>
    </xf>
    <xf numFmtId="164" fontId="8" fillId="9" borderId="22" xfId="0" applyNumberFormat="1" applyFont="1" applyFill="1" applyBorder="1" applyAlignment="1">
      <alignment horizontal="center" vertical="center"/>
    </xf>
    <xf numFmtId="49" fontId="7" fillId="10" borderId="6" xfId="0" applyNumberFormat="1" applyFont="1" applyFill="1" applyBorder="1" applyAlignment="1">
      <alignment horizontal="center" vertical="center" wrapText="1"/>
    </xf>
    <xf numFmtId="4" fontId="8" fillId="10" borderId="7" xfId="0" applyNumberFormat="1" applyFont="1" applyFill="1" applyBorder="1" applyAlignment="1">
      <alignment horizontal="center" vertical="center"/>
    </xf>
    <xf numFmtId="4" fontId="8" fillId="10" borderId="5" xfId="0" applyNumberFormat="1" applyFont="1" applyFill="1" applyBorder="1" applyAlignment="1">
      <alignment horizontal="center" vertical="center"/>
    </xf>
    <xf numFmtId="164" fontId="8" fillId="10" borderId="21" xfId="0" applyNumberFormat="1" applyFont="1" applyFill="1" applyBorder="1" applyAlignment="1">
      <alignment horizontal="center" vertical="center"/>
    </xf>
    <xf numFmtId="164" fontId="8" fillId="10" borderId="22" xfId="0" applyNumberFormat="1" applyFont="1" applyFill="1" applyBorder="1" applyAlignment="1">
      <alignment horizontal="center" vertical="center"/>
    </xf>
    <xf numFmtId="49" fontId="7" fillId="11" borderId="6" xfId="0" applyNumberFormat="1" applyFont="1" applyFill="1" applyBorder="1" applyAlignment="1">
      <alignment horizontal="center" vertical="center" wrapText="1"/>
    </xf>
    <xf numFmtId="4" fontId="8" fillId="11" borderId="7" xfId="0" applyNumberFormat="1" applyFont="1" applyFill="1" applyBorder="1" applyAlignment="1">
      <alignment horizontal="center" vertical="center"/>
    </xf>
    <xf numFmtId="4" fontId="8" fillId="11" borderId="5" xfId="0" applyNumberFormat="1" applyFont="1" applyFill="1" applyBorder="1" applyAlignment="1">
      <alignment horizontal="center" vertical="center"/>
    </xf>
    <xf numFmtId="164" fontId="8" fillId="11" borderId="21" xfId="0" applyNumberFormat="1" applyFont="1" applyFill="1" applyBorder="1" applyAlignment="1">
      <alignment horizontal="center" vertical="center"/>
    </xf>
    <xf numFmtId="164" fontId="8" fillId="11" borderId="22" xfId="0" applyNumberFormat="1" applyFont="1" applyFill="1" applyBorder="1" applyAlignment="1">
      <alignment horizontal="center" vertical="center"/>
    </xf>
    <xf numFmtId="0" fontId="7" fillId="12" borderId="6" xfId="0" applyFont="1" applyFill="1" applyBorder="1" applyAlignment="1">
      <alignment horizontal="center" vertical="center" wrapText="1"/>
    </xf>
    <xf numFmtId="4" fontId="8" fillId="12" borderId="7" xfId="0" applyNumberFormat="1" applyFont="1" applyFill="1" applyBorder="1" applyAlignment="1">
      <alignment horizontal="center" vertical="center"/>
    </xf>
    <xf numFmtId="4" fontId="8" fillId="12" borderId="5" xfId="0" applyNumberFormat="1" applyFont="1" applyFill="1" applyBorder="1" applyAlignment="1">
      <alignment horizontal="center" vertical="center"/>
    </xf>
    <xf numFmtId="164" fontId="8" fillId="12" borderId="21" xfId="0" applyNumberFormat="1" applyFont="1" applyFill="1" applyBorder="1" applyAlignment="1">
      <alignment horizontal="center" vertical="center"/>
    </xf>
    <xf numFmtId="164" fontId="8" fillId="12" borderId="22" xfId="0" applyNumberFormat="1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 wrapText="1"/>
    </xf>
    <xf numFmtId="4" fontId="10" fillId="0" borderId="17" xfId="2" applyNumberFormat="1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 wrapText="1"/>
    </xf>
    <xf numFmtId="0" fontId="7" fillId="15" borderId="6" xfId="0" applyFont="1" applyFill="1" applyBorder="1" applyAlignment="1">
      <alignment horizontal="center" vertical="center" wrapText="1"/>
    </xf>
    <xf numFmtId="4" fontId="7" fillId="15" borderId="7" xfId="0" applyNumberFormat="1" applyFont="1" applyFill="1" applyBorder="1" applyAlignment="1">
      <alignment horizontal="center" vertical="center" wrapText="1"/>
    </xf>
    <xf numFmtId="4" fontId="8" fillId="15" borderId="5" xfId="0" applyNumberFormat="1" applyFont="1" applyFill="1" applyBorder="1" applyAlignment="1">
      <alignment horizontal="center" vertical="center"/>
    </xf>
    <xf numFmtId="164" fontId="8" fillId="15" borderId="21" xfId="0" applyNumberFormat="1" applyFont="1" applyFill="1" applyBorder="1" applyAlignment="1">
      <alignment horizontal="center" vertical="center"/>
    </xf>
    <xf numFmtId="164" fontId="8" fillId="15" borderId="22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vertical="center" wrapText="1"/>
    </xf>
    <xf numFmtId="4" fontId="8" fillId="3" borderId="7" xfId="0" applyNumberFormat="1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center" vertical="center"/>
    </xf>
    <xf numFmtId="164" fontId="8" fillId="3" borderId="21" xfId="0" applyNumberFormat="1" applyFont="1" applyFill="1" applyBorder="1" applyAlignment="1">
      <alignment horizontal="center" vertical="center"/>
    </xf>
    <xf numFmtId="164" fontId="8" fillId="3" borderId="22" xfId="0" applyNumberFormat="1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7" fillId="14" borderId="7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1" borderId="7" xfId="0" applyFont="1" applyFill="1" applyBorder="1" applyAlignment="1">
      <alignment horizontal="center" vertical="center" wrapText="1"/>
    </xf>
    <xf numFmtId="0" fontId="7" fillId="12" borderId="7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5" borderId="7" xfId="0" applyFont="1" applyFill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49" fontId="7" fillId="4" borderId="6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4" fontId="7" fillId="4" borderId="12" xfId="0" applyNumberFormat="1" applyFont="1" applyFill="1" applyBorder="1" applyAlignment="1">
      <alignment horizontal="center" vertical="center" wrapText="1"/>
    </xf>
    <xf numFmtId="4" fontId="8" fillId="4" borderId="5" xfId="0" applyNumberFormat="1" applyFont="1" applyFill="1" applyBorder="1" applyAlignment="1">
      <alignment horizontal="center" vertical="center"/>
    </xf>
    <xf numFmtId="4" fontId="9" fillId="4" borderId="21" xfId="0" applyNumberFormat="1" applyFont="1" applyFill="1" applyBorder="1" applyAlignment="1">
      <alignment horizontal="center" vertical="center"/>
    </xf>
    <xf numFmtId="4" fontId="9" fillId="4" borderId="22" xfId="0" applyNumberFormat="1" applyFont="1" applyFill="1" applyBorder="1" applyAlignment="1">
      <alignment horizontal="center" vertical="center"/>
    </xf>
    <xf numFmtId="4" fontId="9" fillId="16" borderId="16" xfId="0" applyNumberFormat="1" applyFont="1" applyFill="1" applyBorder="1" applyAlignment="1">
      <alignment horizontal="center" vertical="center"/>
    </xf>
    <xf numFmtId="4" fontId="9" fillId="16" borderId="15" xfId="0" applyNumberFormat="1" applyFont="1" applyFill="1" applyBorder="1" applyAlignment="1">
      <alignment horizontal="center" vertical="center"/>
    </xf>
    <xf numFmtId="4" fontId="9" fillId="16" borderId="17" xfId="0" applyNumberFormat="1" applyFont="1" applyFill="1" applyBorder="1" applyAlignment="1">
      <alignment horizontal="center" vertical="center"/>
    </xf>
    <xf numFmtId="4" fontId="8" fillId="16" borderId="5" xfId="0" applyNumberFormat="1" applyFont="1" applyFill="1" applyBorder="1" applyAlignment="1">
      <alignment horizontal="center" vertical="center"/>
    </xf>
    <xf numFmtId="4" fontId="9" fillId="16" borderId="18" xfId="0" applyNumberFormat="1" applyFont="1" applyFill="1" applyBorder="1" applyAlignment="1">
      <alignment horizontal="center" vertical="center"/>
    </xf>
    <xf numFmtId="4" fontId="9" fillId="16" borderId="15" xfId="0" applyNumberFormat="1" applyFont="1" applyFill="1" applyBorder="1" applyAlignment="1">
      <alignment horizontal="center" vertical="center" wrapText="1"/>
    </xf>
    <xf numFmtId="4" fontId="9" fillId="16" borderId="17" xfId="0" applyNumberFormat="1" applyFont="1" applyFill="1" applyBorder="1" applyAlignment="1">
      <alignment horizontal="center" vertical="center" wrapText="1"/>
    </xf>
    <xf numFmtId="4" fontId="9" fillId="16" borderId="18" xfId="0" applyNumberFormat="1" applyFont="1" applyFill="1" applyBorder="1" applyAlignment="1">
      <alignment horizontal="center" vertical="center" wrapText="1"/>
    </xf>
    <xf numFmtId="4" fontId="9" fillId="16" borderId="16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4" fontId="5" fillId="17" borderId="4" xfId="0" applyNumberFormat="1" applyFont="1" applyFill="1" applyBorder="1" applyAlignment="1">
      <alignment horizontal="center" vertical="center" wrapText="1"/>
    </xf>
    <xf numFmtId="4" fontId="5" fillId="17" borderId="2" xfId="0" applyNumberFormat="1" applyFont="1" applyFill="1" applyBorder="1" applyAlignment="1">
      <alignment horizontal="center" vertical="center" wrapText="1"/>
    </xf>
    <xf numFmtId="4" fontId="5" fillId="17" borderId="1" xfId="0" applyNumberFormat="1" applyFont="1" applyFill="1" applyBorder="1" applyAlignment="1">
      <alignment horizontal="center" vertical="center" wrapText="1"/>
    </xf>
    <xf numFmtId="4" fontId="5" fillId="17" borderId="3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4" fontId="5" fillId="9" borderId="1" xfId="0" applyNumberFormat="1" applyFont="1" applyFill="1" applyBorder="1" applyAlignment="1">
      <alignment horizontal="center" vertical="center" wrapText="1"/>
    </xf>
    <xf numFmtId="4" fontId="5" fillId="9" borderId="10" xfId="0" applyNumberFormat="1" applyFont="1" applyFill="1" applyBorder="1" applyAlignment="1">
      <alignment horizontal="center" vertical="center" wrapText="1"/>
    </xf>
    <xf numFmtId="4" fontId="9" fillId="9" borderId="17" xfId="0" applyNumberFormat="1" applyFont="1" applyFill="1" applyBorder="1" applyAlignment="1">
      <alignment horizontal="center" vertical="center"/>
    </xf>
    <xf numFmtId="4" fontId="9" fillId="9" borderId="20" xfId="0" applyNumberFormat="1" applyFont="1" applyFill="1" applyBorder="1" applyAlignment="1">
      <alignment horizontal="center" vertical="center"/>
    </xf>
    <xf numFmtId="4" fontId="9" fillId="9" borderId="17" xfId="0" applyNumberFormat="1" applyFont="1" applyFill="1" applyBorder="1" applyAlignment="1">
      <alignment horizontal="center" vertical="center" wrapText="1"/>
    </xf>
    <xf numFmtId="164" fontId="9" fillId="9" borderId="14" xfId="0" applyNumberFormat="1" applyFont="1" applyFill="1" applyBorder="1" applyAlignment="1">
      <alignment horizontal="center" vertical="center"/>
    </xf>
    <xf numFmtId="0" fontId="0" fillId="17" borderId="0" xfId="0" applyFill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3">
    <cellStyle name="3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8"/>
  <sheetViews>
    <sheetView tabSelected="1" topLeftCell="A37" zoomScaleNormal="100" workbookViewId="0">
      <selection activeCell="M53" sqref="M53"/>
    </sheetView>
  </sheetViews>
  <sheetFormatPr defaultRowHeight="12"/>
  <cols>
    <col min="1" max="1" width="11.85546875" customWidth="1"/>
    <col min="2" max="2" width="42.140625" customWidth="1"/>
    <col min="3" max="3" width="22.5703125" customWidth="1"/>
    <col min="4" max="4" width="19.85546875" customWidth="1"/>
    <col min="5" max="5" width="18.5703125" customWidth="1"/>
    <col min="6" max="6" width="19.140625" customWidth="1"/>
    <col min="7" max="7" width="16.85546875" customWidth="1"/>
    <col min="8" max="8" width="18.7109375" customWidth="1"/>
    <col min="9" max="9" width="16.85546875" customWidth="1"/>
    <col min="10" max="10" width="19" customWidth="1"/>
    <col min="11" max="11" width="16.85546875" customWidth="1"/>
  </cols>
  <sheetData>
    <row r="1" spans="1:11" ht="50.25" customHeight="1">
      <c r="A1" s="148" t="s">
        <v>110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 ht="12.75" thickBot="1">
      <c r="C2" s="147"/>
      <c r="D2" s="147"/>
      <c r="E2" s="147"/>
    </row>
    <row r="3" spans="1:11" ht="76.5" customHeight="1" thickBot="1">
      <c r="A3" s="130" t="s">
        <v>84</v>
      </c>
      <c r="B3" s="131" t="s">
        <v>0</v>
      </c>
      <c r="C3" s="131" t="s">
        <v>103</v>
      </c>
      <c r="D3" s="132" t="s">
        <v>104</v>
      </c>
      <c r="E3" s="133" t="s">
        <v>105</v>
      </c>
      <c r="F3" s="133" t="s">
        <v>106</v>
      </c>
      <c r="G3" s="134" t="s">
        <v>94</v>
      </c>
      <c r="H3" s="133" t="s">
        <v>107</v>
      </c>
      <c r="I3" s="134" t="s">
        <v>102</v>
      </c>
      <c r="J3" s="133" t="s">
        <v>108</v>
      </c>
      <c r="K3" s="135" t="s">
        <v>109</v>
      </c>
    </row>
    <row r="4" spans="1:11" ht="12.75" thickBot="1">
      <c r="A4" s="123">
        <v>1</v>
      </c>
      <c r="B4" s="123">
        <v>2</v>
      </c>
      <c r="C4" s="123"/>
      <c r="D4" s="124"/>
      <c r="E4" s="125">
        <v>3</v>
      </c>
      <c r="F4" s="125">
        <v>4</v>
      </c>
      <c r="G4" s="126">
        <v>5</v>
      </c>
      <c r="H4" s="127">
        <v>6</v>
      </c>
      <c r="I4" s="128">
        <v>7</v>
      </c>
      <c r="J4" s="127">
        <v>8</v>
      </c>
      <c r="K4" s="129">
        <v>9</v>
      </c>
    </row>
    <row r="5" spans="1:11" ht="39" customHeight="1" thickBot="1">
      <c r="A5" s="90" t="s">
        <v>85</v>
      </c>
      <c r="B5" s="91" t="s">
        <v>1</v>
      </c>
      <c r="C5" s="92">
        <f>SUM(C6:C12)</f>
        <v>559916.01095000003</v>
      </c>
      <c r="D5" s="93">
        <f>SUM(D6:D12)</f>
        <v>638048.18201999995</v>
      </c>
      <c r="E5" s="93">
        <f>SUM(E6:E12)</f>
        <v>604543.04251000006</v>
      </c>
      <c r="F5" s="117">
        <f>SUM(F6:F12)</f>
        <v>632501.30199999991</v>
      </c>
      <c r="G5" s="94">
        <f>SUM(F5/E5*100)</f>
        <v>104.62469295385819</v>
      </c>
      <c r="H5" s="117">
        <f>SUM(H6:H12)</f>
        <v>744176.28200000001</v>
      </c>
      <c r="I5" s="94">
        <f>SUM(H5/F5*100)</f>
        <v>117.65608697513798</v>
      </c>
      <c r="J5" s="117">
        <f>SUM(J6:J12)</f>
        <v>894317.36999999988</v>
      </c>
      <c r="K5" s="95">
        <f>SUM(J5/H5*100)</f>
        <v>120.17547342364774</v>
      </c>
    </row>
    <row r="6" spans="1:11" ht="63">
      <c r="A6" s="29" t="s">
        <v>2</v>
      </c>
      <c r="B6" s="29" t="s">
        <v>3</v>
      </c>
      <c r="C6" s="136">
        <v>2985.62</v>
      </c>
      <c r="D6" s="11">
        <v>4058.52</v>
      </c>
      <c r="E6" s="16">
        <v>4058.53</v>
      </c>
      <c r="F6" s="114">
        <v>4626.0600000000004</v>
      </c>
      <c r="G6" s="31">
        <f t="shared" ref="G6:G27" si="0">SUM(F6/E6*100)</f>
        <v>113.98363446863766</v>
      </c>
      <c r="H6" s="114">
        <v>4626.0600000000004</v>
      </c>
      <c r="I6" s="31">
        <f>SUM(H6/F6*100)</f>
        <v>100</v>
      </c>
      <c r="J6" s="114">
        <v>4626.0600000000004</v>
      </c>
      <c r="K6" s="32">
        <f>SUM(J6/H6*100)</f>
        <v>100</v>
      </c>
    </row>
    <row r="7" spans="1:11" ht="94.5">
      <c r="A7" s="1" t="s">
        <v>4</v>
      </c>
      <c r="B7" s="1" t="s">
        <v>5</v>
      </c>
      <c r="C7" s="137">
        <v>3126.58</v>
      </c>
      <c r="D7" s="10">
        <v>4095.03</v>
      </c>
      <c r="E7" s="14">
        <v>4095.03</v>
      </c>
      <c r="F7" s="115">
        <v>4579.25</v>
      </c>
      <c r="G7" s="31">
        <f t="shared" si="0"/>
        <v>111.82457759772211</v>
      </c>
      <c r="H7" s="115">
        <v>4579.25</v>
      </c>
      <c r="I7" s="31">
        <f>SUM(H7/F7*100)</f>
        <v>100</v>
      </c>
      <c r="J7" s="115">
        <v>4579.25</v>
      </c>
      <c r="K7" s="32">
        <f>SUM(J7/H7*100)</f>
        <v>100</v>
      </c>
    </row>
    <row r="8" spans="1:11" ht="126">
      <c r="A8" s="1" t="s">
        <v>6</v>
      </c>
      <c r="B8" s="1" t="s">
        <v>7</v>
      </c>
      <c r="C8" s="137">
        <v>272746.49294999999</v>
      </c>
      <c r="D8" s="10">
        <v>274093.72586000001</v>
      </c>
      <c r="E8" s="15">
        <v>273565.04251</v>
      </c>
      <c r="F8" s="115">
        <v>280145.53999999998</v>
      </c>
      <c r="G8" s="25">
        <f t="shared" si="0"/>
        <v>102.40545993363148</v>
      </c>
      <c r="H8" s="119">
        <v>273205.53999999998</v>
      </c>
      <c r="I8" s="25">
        <f t="shared" ref="I8:I14" si="1">SUM(H8/F8*100)</f>
        <v>97.522716228143409</v>
      </c>
      <c r="J8" s="119">
        <v>273251.53999999998</v>
      </c>
      <c r="K8" s="24">
        <f t="shared" ref="K8:K12" si="2">SUM(J8/H8*100)</f>
        <v>100.01683714027176</v>
      </c>
    </row>
    <row r="9" spans="1:11" ht="78.75">
      <c r="A9" s="1" t="s">
        <v>8</v>
      </c>
      <c r="B9" s="1" t="s">
        <v>9</v>
      </c>
      <c r="C9" s="2">
        <v>30649.040000000001</v>
      </c>
      <c r="D9" s="10">
        <v>33588.879999999997</v>
      </c>
      <c r="E9" s="14">
        <v>33588.879999999997</v>
      </c>
      <c r="F9" s="115">
        <v>37276.949999999997</v>
      </c>
      <c r="G9" s="25">
        <f t="shared" si="0"/>
        <v>110.98003267748136</v>
      </c>
      <c r="H9" s="115">
        <v>37276.949999999997</v>
      </c>
      <c r="I9" s="25">
        <f t="shared" si="1"/>
        <v>100</v>
      </c>
      <c r="J9" s="115">
        <v>37276.949999999997</v>
      </c>
      <c r="K9" s="24">
        <f t="shared" si="2"/>
        <v>100</v>
      </c>
    </row>
    <row r="10" spans="1:11" ht="31.5">
      <c r="A10" s="1" t="s">
        <v>10</v>
      </c>
      <c r="B10" s="1" t="s">
        <v>11</v>
      </c>
      <c r="C10" s="2">
        <v>2206.73</v>
      </c>
      <c r="D10" s="10">
        <v>2385.54</v>
      </c>
      <c r="E10" s="14">
        <v>2385.54</v>
      </c>
      <c r="F10" s="115">
        <v>0</v>
      </c>
      <c r="G10" s="25">
        <f t="shared" si="0"/>
        <v>0</v>
      </c>
      <c r="H10" s="115">
        <v>0</v>
      </c>
      <c r="I10" s="25"/>
      <c r="J10" s="115">
        <v>0</v>
      </c>
      <c r="K10" s="24"/>
    </row>
    <row r="11" spans="1:11" ht="15.75">
      <c r="A11" s="1" t="s">
        <v>12</v>
      </c>
      <c r="B11" s="1" t="s">
        <v>13</v>
      </c>
      <c r="C11" s="2">
        <v>0</v>
      </c>
      <c r="D11" s="10">
        <v>32700</v>
      </c>
      <c r="E11" s="15">
        <v>0</v>
      </c>
      <c r="F11" s="115">
        <v>32700</v>
      </c>
      <c r="G11" s="25" t="s">
        <v>14</v>
      </c>
      <c r="H11" s="115">
        <v>32700</v>
      </c>
      <c r="I11" s="25">
        <f t="shared" si="1"/>
        <v>100</v>
      </c>
      <c r="J11" s="115">
        <v>32700</v>
      </c>
      <c r="K11" s="24">
        <f t="shared" si="2"/>
        <v>100</v>
      </c>
    </row>
    <row r="12" spans="1:11" ht="32.25" thickBot="1">
      <c r="A12" s="6" t="s">
        <v>15</v>
      </c>
      <c r="B12" s="6" t="s">
        <v>16</v>
      </c>
      <c r="C12" s="138">
        <v>248201.54800000001</v>
      </c>
      <c r="D12" s="12">
        <v>287126.48615999997</v>
      </c>
      <c r="E12" s="22">
        <v>286850.02</v>
      </c>
      <c r="F12" s="116">
        <v>273173.50199999998</v>
      </c>
      <c r="G12" s="33">
        <f t="shared" si="0"/>
        <v>95.232171153413191</v>
      </c>
      <c r="H12" s="120">
        <v>391788.48200000002</v>
      </c>
      <c r="I12" s="33">
        <f t="shared" si="1"/>
        <v>143.42111483419063</v>
      </c>
      <c r="J12" s="120">
        <v>541883.56999999995</v>
      </c>
      <c r="K12" s="27">
        <f t="shared" si="2"/>
        <v>138.31023495989348</v>
      </c>
    </row>
    <row r="13" spans="1:11" ht="16.5" thickBot="1">
      <c r="A13" s="34" t="s">
        <v>86</v>
      </c>
      <c r="B13" s="96" t="s">
        <v>17</v>
      </c>
      <c r="C13" s="35">
        <f>SUM(C14:C14)</f>
        <v>7547</v>
      </c>
      <c r="D13" s="36">
        <f>SUM(D14:D14)</f>
        <v>7480</v>
      </c>
      <c r="E13" s="36">
        <f>SUM(E14:E14)</f>
        <v>7480</v>
      </c>
      <c r="F13" s="117">
        <f>SUM(F14:F14)</f>
        <v>8134.68</v>
      </c>
      <c r="G13" s="37">
        <f>SUM(F13/E13*100)</f>
        <v>108.7524064171123</v>
      </c>
      <c r="H13" s="117">
        <f>SUM(H14:H14)</f>
        <v>8498.35</v>
      </c>
      <c r="I13" s="37">
        <f>SUM(H13/F13*100)</f>
        <v>104.47061224289094</v>
      </c>
      <c r="J13" s="117">
        <f>SUM(J14:J14)</f>
        <v>8797.6</v>
      </c>
      <c r="K13" s="38">
        <f>SUM(J13/H13*100)</f>
        <v>103.52127177628599</v>
      </c>
    </row>
    <row r="14" spans="1:11" ht="32.25" thickBot="1">
      <c r="A14" s="39" t="s">
        <v>18</v>
      </c>
      <c r="B14" s="39" t="s">
        <v>19</v>
      </c>
      <c r="C14" s="139">
        <v>7547</v>
      </c>
      <c r="D14" s="13">
        <v>7480</v>
      </c>
      <c r="E14" s="40">
        <v>7480</v>
      </c>
      <c r="F14" s="118">
        <v>8134.68</v>
      </c>
      <c r="G14" s="41">
        <f t="shared" si="0"/>
        <v>108.7524064171123</v>
      </c>
      <c r="H14" s="118">
        <v>8498.35</v>
      </c>
      <c r="I14" s="41">
        <f t="shared" si="1"/>
        <v>104.47061224289094</v>
      </c>
      <c r="J14" s="118">
        <v>8797.6</v>
      </c>
      <c r="K14" s="42">
        <f>SUM(J14/H14*100)</f>
        <v>103.52127177628599</v>
      </c>
    </row>
    <row r="15" spans="1:11" ht="48" thickBot="1">
      <c r="A15" s="52" t="s">
        <v>87</v>
      </c>
      <c r="B15" s="97" t="s">
        <v>20</v>
      </c>
      <c r="C15" s="53">
        <f>SUM(C16:C18)</f>
        <v>41629.14</v>
      </c>
      <c r="D15" s="54">
        <f>SUM(D16:D18)</f>
        <v>51669.148029999997</v>
      </c>
      <c r="E15" s="54">
        <f>SUM(E16:E18)</f>
        <v>45169.148079999999</v>
      </c>
      <c r="F15" s="117">
        <f>SUM(F16:F18)</f>
        <v>55141.15</v>
      </c>
      <c r="G15" s="55">
        <f>SUM(F15/E15*100)</f>
        <v>122.0770201429046</v>
      </c>
      <c r="H15" s="117">
        <f>SUM(H16:H18)</f>
        <v>55141.15</v>
      </c>
      <c r="I15" s="55">
        <f>SUM(H15/F15*100)</f>
        <v>100</v>
      </c>
      <c r="J15" s="117">
        <f>SUM(J16:J18)</f>
        <v>55141.15</v>
      </c>
      <c r="K15" s="56">
        <f>SUM(J15/H15*100)</f>
        <v>100</v>
      </c>
    </row>
    <row r="16" spans="1:11" ht="94.5">
      <c r="A16" s="29" t="s">
        <v>21</v>
      </c>
      <c r="B16" s="29" t="s">
        <v>97</v>
      </c>
      <c r="C16" s="136">
        <v>1386.44</v>
      </c>
      <c r="D16" s="11">
        <v>1350.5274999999999</v>
      </c>
      <c r="E16" s="16">
        <v>1350.52755</v>
      </c>
      <c r="F16" s="114">
        <v>1386.64</v>
      </c>
      <c r="G16" s="31">
        <f t="shared" si="0"/>
        <v>102.67395137551989</v>
      </c>
      <c r="H16" s="114">
        <v>1386.64</v>
      </c>
      <c r="I16" s="31">
        <f t="shared" ref="I16:I18" si="3">SUM(H16/F16*100)</f>
        <v>100</v>
      </c>
      <c r="J16" s="114">
        <v>1386.64</v>
      </c>
      <c r="K16" s="32">
        <f>SUM(J16/H16*100)</f>
        <v>100</v>
      </c>
    </row>
    <row r="17" spans="1:11" ht="78.75">
      <c r="A17" s="1" t="s">
        <v>96</v>
      </c>
      <c r="B17" s="1" t="s">
        <v>99</v>
      </c>
      <c r="C17" s="137">
        <v>24260.14</v>
      </c>
      <c r="D17" s="10">
        <v>28643.167720000001</v>
      </c>
      <c r="E17" s="14">
        <v>28643.167720000001</v>
      </c>
      <c r="F17" s="115">
        <v>29548.18</v>
      </c>
      <c r="G17" s="25">
        <f t="shared" si="0"/>
        <v>103.15960961038564</v>
      </c>
      <c r="H17" s="115">
        <v>29548.18</v>
      </c>
      <c r="I17" s="25">
        <f t="shared" si="3"/>
        <v>100</v>
      </c>
      <c r="J17" s="115">
        <v>29548.18</v>
      </c>
      <c r="K17" s="24">
        <f>SUM(J17/H17*100)</f>
        <v>100</v>
      </c>
    </row>
    <row r="18" spans="1:11" ht="63.75" thickBot="1">
      <c r="A18" s="6" t="s">
        <v>22</v>
      </c>
      <c r="B18" s="6" t="s">
        <v>23</v>
      </c>
      <c r="C18" s="138">
        <v>15982.56</v>
      </c>
      <c r="D18" s="12">
        <v>21675.452809999999</v>
      </c>
      <c r="E18" s="22">
        <v>15175.452810000001</v>
      </c>
      <c r="F18" s="116">
        <v>24206.33</v>
      </c>
      <c r="G18" s="33">
        <f t="shared" si="0"/>
        <v>159.50977083233406</v>
      </c>
      <c r="H18" s="116">
        <v>24206.33</v>
      </c>
      <c r="I18" s="33">
        <f t="shared" si="3"/>
        <v>100</v>
      </c>
      <c r="J18" s="116">
        <v>24206.33</v>
      </c>
      <c r="K18" s="27">
        <f t="shared" ref="K18:K25" si="4">SUM(J18/H18*100)</f>
        <v>100</v>
      </c>
    </row>
    <row r="19" spans="1:11" ht="31.5" customHeight="1" thickBot="1">
      <c r="A19" s="57" t="s">
        <v>88</v>
      </c>
      <c r="B19" s="98" t="s">
        <v>24</v>
      </c>
      <c r="C19" s="58">
        <f>SUM(C20:C25)</f>
        <v>351777.96324000001</v>
      </c>
      <c r="D19" s="59">
        <f>SUM(D20:D25)</f>
        <v>647483.41482000006</v>
      </c>
      <c r="E19" s="59">
        <f>SUM(E20:E25)</f>
        <v>637833.63701999991</v>
      </c>
      <c r="F19" s="117">
        <f>SUM(F20:F25)</f>
        <v>520406.37300000002</v>
      </c>
      <c r="G19" s="60">
        <f>SUM(F19/E19*100)</f>
        <v>81.58967210186222</v>
      </c>
      <c r="H19" s="117">
        <f>SUM(H20:H25)</f>
        <v>220754.02</v>
      </c>
      <c r="I19" s="60">
        <f>SUM(H19/F19*100)</f>
        <v>42.419545849796883</v>
      </c>
      <c r="J19" s="117">
        <f>SUM(J20:J25)</f>
        <v>222686.02</v>
      </c>
      <c r="K19" s="61">
        <f>SUM(J19/H19*100)</f>
        <v>100.87518225036175</v>
      </c>
    </row>
    <row r="20" spans="1:11" ht="31.5">
      <c r="A20" s="29" t="s">
        <v>25</v>
      </c>
      <c r="B20" s="29" t="s">
        <v>26</v>
      </c>
      <c r="C20" s="3">
        <v>704.95252000000005</v>
      </c>
      <c r="D20" s="11">
        <v>2701</v>
      </c>
      <c r="E20" s="30">
        <v>2701</v>
      </c>
      <c r="F20" s="114">
        <v>724</v>
      </c>
      <c r="G20" s="31">
        <f t="shared" si="0"/>
        <v>26.804887078859679</v>
      </c>
      <c r="H20" s="114">
        <v>724</v>
      </c>
      <c r="I20" s="31">
        <f t="shared" ref="I20:I30" si="5">SUM(H20/F20*100)</f>
        <v>100</v>
      </c>
      <c r="J20" s="114">
        <v>724</v>
      </c>
      <c r="K20" s="32">
        <f t="shared" si="4"/>
        <v>100</v>
      </c>
    </row>
    <row r="21" spans="1:11" ht="19.5" customHeight="1">
      <c r="A21" s="29" t="s">
        <v>113</v>
      </c>
      <c r="B21" s="29" t="s">
        <v>114</v>
      </c>
      <c r="C21" s="3">
        <v>0</v>
      </c>
      <c r="D21" s="11">
        <v>135.96899999999999</v>
      </c>
      <c r="E21" s="30">
        <v>119.55</v>
      </c>
      <c r="F21" s="114"/>
      <c r="G21" s="31"/>
      <c r="H21" s="114"/>
      <c r="I21" s="31"/>
      <c r="J21" s="114"/>
      <c r="K21" s="32"/>
    </row>
    <row r="22" spans="1:11" ht="24.75" customHeight="1">
      <c r="A22" s="29" t="s">
        <v>111</v>
      </c>
      <c r="B22" s="29" t="s">
        <v>112</v>
      </c>
      <c r="C22" s="3">
        <v>0</v>
      </c>
      <c r="D22" s="11">
        <v>283211.53100000002</v>
      </c>
      <c r="E22" s="30">
        <v>283211.53100000002</v>
      </c>
      <c r="F22" s="114">
        <v>188807.68299999999</v>
      </c>
      <c r="G22" s="31"/>
      <c r="H22" s="114"/>
      <c r="I22" s="31"/>
      <c r="J22" s="114"/>
      <c r="K22" s="32"/>
    </row>
    <row r="23" spans="1:11" ht="31.5">
      <c r="A23" s="1" t="s">
        <v>27</v>
      </c>
      <c r="B23" s="1" t="s">
        <v>28</v>
      </c>
      <c r="C23" s="2">
        <v>304381.31836999999</v>
      </c>
      <c r="D23" s="10">
        <v>344343.05525999999</v>
      </c>
      <c r="E23" s="15">
        <v>334709.69641999999</v>
      </c>
      <c r="F23" s="115">
        <v>301024.44</v>
      </c>
      <c r="G23" s="25">
        <f t="shared" si="0"/>
        <v>89.93597831784021</v>
      </c>
      <c r="H23" s="119">
        <v>200432.77</v>
      </c>
      <c r="I23" s="25">
        <f t="shared" si="5"/>
        <v>66.583553813770067</v>
      </c>
      <c r="J23" s="119">
        <v>202364.77</v>
      </c>
      <c r="K23" s="24">
        <f t="shared" si="4"/>
        <v>100.96391423418436</v>
      </c>
    </row>
    <row r="24" spans="1:11" ht="22.5" customHeight="1">
      <c r="A24" s="1" t="s">
        <v>29</v>
      </c>
      <c r="B24" s="1" t="s">
        <v>30</v>
      </c>
      <c r="C24" s="2">
        <v>16679.544040000001</v>
      </c>
      <c r="D24" s="10">
        <v>9586.0995600000006</v>
      </c>
      <c r="E24" s="14">
        <v>9586.0995999999996</v>
      </c>
      <c r="F24" s="115">
        <v>20022</v>
      </c>
      <c r="G24" s="25">
        <f t="shared" si="0"/>
        <v>208.86492771262257</v>
      </c>
      <c r="H24" s="115">
        <v>11269</v>
      </c>
      <c r="I24" s="25">
        <f t="shared" si="5"/>
        <v>56.283088602537212</v>
      </c>
      <c r="J24" s="115">
        <v>11269</v>
      </c>
      <c r="K24" s="24">
        <f t="shared" si="4"/>
        <v>100</v>
      </c>
    </row>
    <row r="25" spans="1:11" ht="32.25" thickBot="1">
      <c r="A25" s="6" t="s">
        <v>31</v>
      </c>
      <c r="B25" s="6" t="s">
        <v>32</v>
      </c>
      <c r="C25" s="4">
        <v>30012.14831</v>
      </c>
      <c r="D25" s="12">
        <v>7505.76</v>
      </c>
      <c r="E25" s="17">
        <v>7505.76</v>
      </c>
      <c r="F25" s="116">
        <v>9828.25</v>
      </c>
      <c r="G25" s="33">
        <f t="shared" si="0"/>
        <v>130.9427692865213</v>
      </c>
      <c r="H25" s="120">
        <v>8328.25</v>
      </c>
      <c r="I25" s="33">
        <f t="shared" si="5"/>
        <v>84.73787296822934</v>
      </c>
      <c r="J25" s="120">
        <v>8328.25</v>
      </c>
      <c r="K25" s="27">
        <f t="shared" si="4"/>
        <v>100</v>
      </c>
    </row>
    <row r="26" spans="1:11" ht="32.25" thickBot="1">
      <c r="A26" s="43" t="s">
        <v>89</v>
      </c>
      <c r="B26" s="99" t="s">
        <v>33</v>
      </c>
      <c r="C26" s="44">
        <f>SUM(C27:C30)</f>
        <v>258820.0289</v>
      </c>
      <c r="D26" s="45">
        <f>SUM(D27:D30)</f>
        <v>839534.38497999997</v>
      </c>
      <c r="E26" s="45">
        <f>SUM(E27:E30)</f>
        <v>702026.32472000003</v>
      </c>
      <c r="F26" s="117">
        <f>SUM(F27:F30)</f>
        <v>602791.62</v>
      </c>
      <c r="G26" s="46">
        <f>SUM(F26/E26*100)</f>
        <v>85.864532251040686</v>
      </c>
      <c r="H26" s="117">
        <f>SUM(H27:H30)</f>
        <v>281625.43</v>
      </c>
      <c r="I26" s="46">
        <f>SUM(H26/F26*100)</f>
        <v>46.720196607909045</v>
      </c>
      <c r="J26" s="117">
        <f>SUM(J27:J30)</f>
        <v>277265.43</v>
      </c>
      <c r="K26" s="47">
        <f>SUM(J26/H26*100)</f>
        <v>98.451844352266065</v>
      </c>
    </row>
    <row r="27" spans="1:11" ht="19.5" customHeight="1">
      <c r="A27" s="29" t="s">
        <v>34</v>
      </c>
      <c r="B27" s="29" t="s">
        <v>35</v>
      </c>
      <c r="C27" s="3">
        <v>38530.877050000003</v>
      </c>
      <c r="D27" s="11">
        <v>46123.576000000001</v>
      </c>
      <c r="E27" s="30">
        <v>45210.775999999998</v>
      </c>
      <c r="F27" s="114">
        <v>15402.6</v>
      </c>
      <c r="G27" s="31">
        <f t="shared" si="0"/>
        <v>34.068426518491968</v>
      </c>
      <c r="H27" s="114">
        <v>31640</v>
      </c>
      <c r="I27" s="31">
        <f t="shared" si="5"/>
        <v>205.41986417877501</v>
      </c>
      <c r="J27" s="114">
        <v>31640</v>
      </c>
      <c r="K27" s="32">
        <f t="shared" ref="K27:K30" si="6">SUM(J27/H27*100)</f>
        <v>100</v>
      </c>
    </row>
    <row r="28" spans="1:11" ht="21" customHeight="1">
      <c r="A28" s="1" t="s">
        <v>36</v>
      </c>
      <c r="B28" s="1" t="s">
        <v>37</v>
      </c>
      <c r="C28" s="2"/>
      <c r="D28" s="15">
        <v>134292.59</v>
      </c>
      <c r="E28" s="15">
        <v>691.72</v>
      </c>
      <c r="F28" s="115">
        <v>248298.77</v>
      </c>
      <c r="G28" s="25" t="s">
        <v>14</v>
      </c>
      <c r="H28" s="119">
        <v>33451.67</v>
      </c>
      <c r="I28" s="25">
        <f t="shared" si="5"/>
        <v>13.472346238364372</v>
      </c>
      <c r="J28" s="119">
        <v>32451.67</v>
      </c>
      <c r="K28" s="24">
        <f t="shared" si="6"/>
        <v>97.010612624123098</v>
      </c>
    </row>
    <row r="29" spans="1:11" ht="27.75" customHeight="1">
      <c r="A29" s="1" t="s">
        <v>38</v>
      </c>
      <c r="B29" s="1" t="s">
        <v>39</v>
      </c>
      <c r="C29" s="2">
        <v>219663.60251999999</v>
      </c>
      <c r="D29" s="10">
        <v>658238.21898000001</v>
      </c>
      <c r="E29" s="15">
        <v>655243.82871999999</v>
      </c>
      <c r="F29" s="115">
        <v>338063.25</v>
      </c>
      <c r="G29" s="25">
        <f t="shared" ref="G29:G30" si="7">SUM(F29/E29*100)</f>
        <v>51.593503850375342</v>
      </c>
      <c r="H29" s="119">
        <v>215506.76</v>
      </c>
      <c r="I29" s="25">
        <f t="shared" si="5"/>
        <v>63.747467374818179</v>
      </c>
      <c r="J29" s="119">
        <v>212146.76</v>
      </c>
      <c r="K29" s="24">
        <f t="shared" si="6"/>
        <v>98.440884174584596</v>
      </c>
    </row>
    <row r="30" spans="1:11" ht="48" thickBot="1">
      <c r="A30" s="6" t="s">
        <v>40</v>
      </c>
      <c r="B30" s="6" t="s">
        <v>41</v>
      </c>
      <c r="C30" s="4">
        <v>625.54933000000005</v>
      </c>
      <c r="D30" s="12">
        <v>880</v>
      </c>
      <c r="E30" s="17">
        <v>880</v>
      </c>
      <c r="F30" s="116">
        <v>1027</v>
      </c>
      <c r="G30" s="33">
        <f t="shared" si="7"/>
        <v>116.70454545454545</v>
      </c>
      <c r="H30" s="120">
        <v>1027</v>
      </c>
      <c r="I30" s="33">
        <f t="shared" si="5"/>
        <v>100</v>
      </c>
      <c r="J30" s="120">
        <v>1027</v>
      </c>
      <c r="K30" s="27">
        <f t="shared" si="6"/>
        <v>100</v>
      </c>
    </row>
    <row r="31" spans="1:11" ht="24.75" customHeight="1" thickBot="1">
      <c r="A31" s="62" t="s">
        <v>90</v>
      </c>
      <c r="B31" s="100" t="s">
        <v>42</v>
      </c>
      <c r="C31" s="63">
        <f>SUM(C32)</f>
        <v>136.1602</v>
      </c>
      <c r="D31" s="64">
        <f>SUM(D32)</f>
        <v>300</v>
      </c>
      <c r="E31" s="64">
        <f>SUM(E32)</f>
        <v>300</v>
      </c>
      <c r="F31" s="117">
        <f>SUM(F32)</f>
        <v>300</v>
      </c>
      <c r="G31" s="65">
        <f>SUM(F31/E31*100)</f>
        <v>100</v>
      </c>
      <c r="H31" s="117">
        <f>SUM(H32)</f>
        <v>300</v>
      </c>
      <c r="I31" s="65">
        <f>SUM(H31/F31*100)</f>
        <v>100</v>
      </c>
      <c r="J31" s="117">
        <f>SUM(J32)</f>
        <v>300</v>
      </c>
      <c r="K31" s="66">
        <f>SUM(J31/H31*100)</f>
        <v>100</v>
      </c>
    </row>
    <row r="32" spans="1:11" ht="48" thickBot="1">
      <c r="A32" s="39" t="s">
        <v>43</v>
      </c>
      <c r="B32" s="39" t="s">
        <v>44</v>
      </c>
      <c r="C32" s="5">
        <v>136.1602</v>
      </c>
      <c r="D32" s="13">
        <v>300</v>
      </c>
      <c r="E32" s="40">
        <v>300</v>
      </c>
      <c r="F32" s="118">
        <v>300</v>
      </c>
      <c r="G32" s="41">
        <f t="shared" ref="G32" si="8">SUM(F32/E32*100)</f>
        <v>100</v>
      </c>
      <c r="H32" s="121">
        <v>300</v>
      </c>
      <c r="I32" s="41">
        <f t="shared" ref="I32:I41" si="9">SUM(H32/F32*100)</f>
        <v>100</v>
      </c>
      <c r="J32" s="121">
        <v>300</v>
      </c>
      <c r="K32" s="42">
        <f>SUM(J32/H32*100)</f>
        <v>100</v>
      </c>
    </row>
    <row r="33" spans="1:11" ht="33" customHeight="1" thickBot="1">
      <c r="A33" s="67" t="s">
        <v>91</v>
      </c>
      <c r="B33" s="101" t="s">
        <v>45</v>
      </c>
      <c r="C33" s="68">
        <f>SUM(C34:C38)</f>
        <v>2049327.3911599999</v>
      </c>
      <c r="D33" s="69">
        <f>SUM(D34:D38)</f>
        <v>2913972.0170300002</v>
      </c>
      <c r="E33" s="69">
        <f>SUM(E34:E38)</f>
        <v>2910392.31703</v>
      </c>
      <c r="F33" s="117">
        <f>SUM(F34:F38)</f>
        <v>3522315.3149999999</v>
      </c>
      <c r="G33" s="70">
        <f>SUM(F33/E33*100)</f>
        <v>121.02544713265515</v>
      </c>
      <c r="H33" s="117">
        <f>SUM(H34:H38)</f>
        <v>3101934.15</v>
      </c>
      <c r="I33" s="70">
        <f>SUM(H33/F33*100)</f>
        <v>88.065203498114414</v>
      </c>
      <c r="J33" s="117">
        <f>SUM(J34:J38)</f>
        <v>2470538.0099999998</v>
      </c>
      <c r="K33" s="71">
        <f>SUM(J33/H33*100)</f>
        <v>79.645082407697146</v>
      </c>
    </row>
    <row r="34" spans="1:11" ht="20.25" customHeight="1">
      <c r="A34" s="29" t="s">
        <v>46</v>
      </c>
      <c r="B34" s="29" t="s">
        <v>47</v>
      </c>
      <c r="C34" s="3">
        <v>875676.61</v>
      </c>
      <c r="D34" s="11">
        <v>1558879.40053</v>
      </c>
      <c r="E34" s="16">
        <v>1558879.40053</v>
      </c>
      <c r="F34" s="114">
        <v>1018782.882</v>
      </c>
      <c r="G34" s="31">
        <f t="shared" ref="G34:G54" si="10">SUM(F34/E34*100)</f>
        <v>65.353540604464087</v>
      </c>
      <c r="H34" s="122">
        <v>1015415.612</v>
      </c>
      <c r="I34" s="31">
        <f t="shared" si="9"/>
        <v>99.66948109754361</v>
      </c>
      <c r="J34" s="122">
        <v>1015415.612</v>
      </c>
      <c r="K34" s="32">
        <f t="shared" ref="K34:K38" si="11">SUM(J34/H34*100)</f>
        <v>100</v>
      </c>
    </row>
    <row r="35" spans="1:11" ht="21" customHeight="1">
      <c r="A35" s="1" t="s">
        <v>48</v>
      </c>
      <c r="B35" s="1" t="s">
        <v>49</v>
      </c>
      <c r="C35" s="2">
        <v>951062.47395999997</v>
      </c>
      <c r="D35" s="10">
        <v>1044244.97724</v>
      </c>
      <c r="E35" s="15">
        <v>1044244.97724</v>
      </c>
      <c r="F35" s="115">
        <v>2146371.8769999999</v>
      </c>
      <c r="G35" s="25">
        <f t="shared" si="10"/>
        <v>205.54294478609657</v>
      </c>
      <c r="H35" s="119">
        <v>1820751.7860000001</v>
      </c>
      <c r="I35" s="25">
        <f t="shared" si="9"/>
        <v>84.82927891064611</v>
      </c>
      <c r="J35" s="119">
        <v>1171660.6459999999</v>
      </c>
      <c r="K35" s="24">
        <f t="shared" si="11"/>
        <v>64.350377410531891</v>
      </c>
    </row>
    <row r="36" spans="1:11" ht="31.5">
      <c r="A36" s="1" t="s">
        <v>50</v>
      </c>
      <c r="B36" s="1" t="s">
        <v>51</v>
      </c>
      <c r="C36" s="2">
        <v>147848.70214000001</v>
      </c>
      <c r="D36" s="10">
        <v>223484.19751</v>
      </c>
      <c r="E36" s="14">
        <v>220384.19751</v>
      </c>
      <c r="F36" s="115">
        <v>296191.38199999998</v>
      </c>
      <c r="G36" s="25">
        <f t="shared" si="10"/>
        <v>134.39774055785475</v>
      </c>
      <c r="H36" s="119">
        <v>211351.16200000001</v>
      </c>
      <c r="I36" s="25">
        <f t="shared" si="9"/>
        <v>71.356283418131326</v>
      </c>
      <c r="J36" s="119">
        <v>228256.16200000001</v>
      </c>
      <c r="K36" s="24">
        <f t="shared" si="11"/>
        <v>107.99853657771703</v>
      </c>
    </row>
    <row r="37" spans="1:11" ht="21" customHeight="1">
      <c r="A37" s="1" t="s">
        <v>52</v>
      </c>
      <c r="B37" s="1" t="s">
        <v>53</v>
      </c>
      <c r="C37" s="2">
        <v>16315.86175</v>
      </c>
      <c r="D37" s="10">
        <v>11746.22</v>
      </c>
      <c r="E37" s="14">
        <v>11746.22</v>
      </c>
      <c r="F37" s="115">
        <v>700</v>
      </c>
      <c r="G37" s="25">
        <f t="shared" si="10"/>
        <v>5.9593639485723919</v>
      </c>
      <c r="H37" s="119">
        <v>700</v>
      </c>
      <c r="I37" s="25">
        <f t="shared" si="9"/>
        <v>100</v>
      </c>
      <c r="J37" s="119">
        <v>700</v>
      </c>
      <c r="K37" s="24">
        <f t="shared" si="11"/>
        <v>100</v>
      </c>
    </row>
    <row r="38" spans="1:11" ht="32.25" thickBot="1">
      <c r="A38" s="6" t="s">
        <v>54</v>
      </c>
      <c r="B38" s="6" t="s">
        <v>55</v>
      </c>
      <c r="C38" s="4">
        <v>58423.743309999998</v>
      </c>
      <c r="D38" s="12">
        <v>75617.221749999997</v>
      </c>
      <c r="E38" s="17">
        <v>75137.52175</v>
      </c>
      <c r="F38" s="116">
        <v>60269.173999999999</v>
      </c>
      <c r="G38" s="33">
        <f t="shared" si="10"/>
        <v>80.211820401169945</v>
      </c>
      <c r="H38" s="120">
        <v>53715.59</v>
      </c>
      <c r="I38" s="33">
        <f t="shared" si="9"/>
        <v>89.126142661254988</v>
      </c>
      <c r="J38" s="120">
        <v>54505.59</v>
      </c>
      <c r="K38" s="27">
        <f t="shared" si="11"/>
        <v>101.47070896922104</v>
      </c>
    </row>
    <row r="39" spans="1:11" ht="16.5" thickBot="1">
      <c r="A39" s="72" t="s">
        <v>92</v>
      </c>
      <c r="B39" s="102" t="s">
        <v>56</v>
      </c>
      <c r="C39" s="73">
        <f>SUM(C40:C41)</f>
        <v>150487.00080000001</v>
      </c>
      <c r="D39" s="74">
        <f>SUM(D40:D41)</f>
        <v>147764.08339000001</v>
      </c>
      <c r="E39" s="74">
        <f>SUM(E40:E41)</f>
        <v>147764.08339000001</v>
      </c>
      <c r="F39" s="117">
        <f>SUM(F40:F41)</f>
        <v>138911.84</v>
      </c>
      <c r="G39" s="75">
        <f>SUM(F39/E39*100)</f>
        <v>94.009204952305012</v>
      </c>
      <c r="H39" s="117">
        <f>SUM(H40:H41)</f>
        <v>126108.02</v>
      </c>
      <c r="I39" s="75">
        <f>SUM(H39/F39*100)</f>
        <v>90.78277272837218</v>
      </c>
      <c r="J39" s="117">
        <f>SUM(J40:J41)</f>
        <v>125450.42000000001</v>
      </c>
      <c r="K39" s="76">
        <f>SUM(J39/H39*100)</f>
        <v>99.47854228462235</v>
      </c>
    </row>
    <row r="40" spans="1:11" ht="25.5" customHeight="1">
      <c r="A40" s="29" t="s">
        <v>57</v>
      </c>
      <c r="B40" s="29" t="s">
        <v>58</v>
      </c>
      <c r="C40" s="3">
        <v>144558.5742</v>
      </c>
      <c r="D40" s="11">
        <v>140919.35339</v>
      </c>
      <c r="E40" s="16">
        <v>140919.35339</v>
      </c>
      <c r="F40" s="114">
        <v>131540.99</v>
      </c>
      <c r="G40" s="31">
        <f t="shared" si="10"/>
        <v>93.344871967979444</v>
      </c>
      <c r="H40" s="122">
        <v>118737.17</v>
      </c>
      <c r="I40" s="31">
        <f t="shared" si="9"/>
        <v>90.266288857944588</v>
      </c>
      <c r="J40" s="122">
        <v>118079.57</v>
      </c>
      <c r="K40" s="32">
        <f t="shared" ref="K40:K41" si="12">SUM(J40/H40*100)</f>
        <v>99.446171742176446</v>
      </c>
    </row>
    <row r="41" spans="1:11" ht="32.25" thickBot="1">
      <c r="A41" s="6" t="s">
        <v>59</v>
      </c>
      <c r="B41" s="6" t="s">
        <v>60</v>
      </c>
      <c r="C41" s="5">
        <v>5928.4265999999998</v>
      </c>
      <c r="D41" s="13">
        <v>6844.73</v>
      </c>
      <c r="E41" s="18">
        <v>6844.73</v>
      </c>
      <c r="F41" s="116">
        <v>7370.85</v>
      </c>
      <c r="G41" s="33">
        <f t="shared" si="10"/>
        <v>107.68649749515322</v>
      </c>
      <c r="H41" s="116">
        <v>7370.85</v>
      </c>
      <c r="I41" s="33">
        <f t="shared" si="9"/>
        <v>100</v>
      </c>
      <c r="J41" s="116">
        <v>7370.85</v>
      </c>
      <c r="K41" s="27">
        <f t="shared" si="12"/>
        <v>100</v>
      </c>
    </row>
    <row r="42" spans="1:11" ht="24" customHeight="1" thickBot="1">
      <c r="A42" s="108" t="s">
        <v>93</v>
      </c>
      <c r="B42" s="109" t="s">
        <v>61</v>
      </c>
      <c r="C42" s="111">
        <f>SUM(C43)</f>
        <v>917888.41147000005</v>
      </c>
      <c r="D42" s="110">
        <v>0</v>
      </c>
      <c r="E42" s="111">
        <f>SUM(E43)</f>
        <v>0</v>
      </c>
      <c r="F42" s="117">
        <v>0</v>
      </c>
      <c r="G42" s="112"/>
      <c r="H42" s="117">
        <v>0</v>
      </c>
      <c r="I42" s="112" t="s">
        <v>14</v>
      </c>
      <c r="J42" s="117">
        <v>0</v>
      </c>
      <c r="K42" s="113" t="s">
        <v>14</v>
      </c>
    </row>
    <row r="43" spans="1:11" ht="25.5" customHeight="1" thickBot="1">
      <c r="A43" s="39" t="s">
        <v>100</v>
      </c>
      <c r="B43" s="39" t="s">
        <v>101</v>
      </c>
      <c r="C43" s="5">
        <v>917888.41147000005</v>
      </c>
      <c r="D43" s="13">
        <v>0</v>
      </c>
      <c r="E43" s="40">
        <v>0</v>
      </c>
      <c r="F43" s="118" t="s">
        <v>14</v>
      </c>
      <c r="G43" s="106" t="s">
        <v>14</v>
      </c>
      <c r="H43" s="118" t="s">
        <v>14</v>
      </c>
      <c r="I43" s="106" t="s">
        <v>14</v>
      </c>
      <c r="J43" s="118" t="s">
        <v>14</v>
      </c>
      <c r="K43" s="107" t="s">
        <v>14</v>
      </c>
    </row>
    <row r="44" spans="1:11" ht="21" customHeight="1" thickBot="1">
      <c r="A44" s="77">
        <v>10</v>
      </c>
      <c r="B44" s="103" t="s">
        <v>62</v>
      </c>
      <c r="C44" s="78">
        <f>SUM(C45:C47)</f>
        <v>132692.74069000001</v>
      </c>
      <c r="D44" s="79">
        <f>SUM(D45:D47)</f>
        <v>147432.89000000001</v>
      </c>
      <c r="E44" s="79">
        <f>SUM(E45:E47)</f>
        <v>127531.16712</v>
      </c>
      <c r="F44" s="117">
        <f>SUM(F45:F47)</f>
        <v>135168.79999999999</v>
      </c>
      <c r="G44" s="80">
        <f>SUM(F44/E44*100)</f>
        <v>105.98883633897383</v>
      </c>
      <c r="H44" s="117">
        <f>SUM(H45:H47)</f>
        <v>80254.775999999998</v>
      </c>
      <c r="I44" s="80">
        <f>SUM(H44/F44*100)</f>
        <v>59.37374305313061</v>
      </c>
      <c r="J44" s="117">
        <f>SUM(J45:J47)</f>
        <v>79887.09</v>
      </c>
      <c r="K44" s="81">
        <f>SUM(J44/H44*100)</f>
        <v>99.541851565319931</v>
      </c>
    </row>
    <row r="45" spans="1:11" ht="24" customHeight="1">
      <c r="A45" s="29" t="s">
        <v>63</v>
      </c>
      <c r="B45" s="29" t="s">
        <v>64</v>
      </c>
      <c r="C45" s="3">
        <v>6238.3608299999996</v>
      </c>
      <c r="D45" s="11">
        <v>8191.72</v>
      </c>
      <c r="E45" s="19">
        <v>8191.72</v>
      </c>
      <c r="F45" s="114">
        <v>8100</v>
      </c>
      <c r="G45" s="31">
        <f t="shared" si="10"/>
        <v>98.880332823875818</v>
      </c>
      <c r="H45" s="114">
        <v>8100</v>
      </c>
      <c r="I45" s="31">
        <f>SUM(H45/F45*100)</f>
        <v>100</v>
      </c>
      <c r="J45" s="114">
        <v>8100</v>
      </c>
      <c r="K45" s="32">
        <f>SUM(J45/H45*100)</f>
        <v>100</v>
      </c>
    </row>
    <row r="46" spans="1:11" ht="31.5">
      <c r="A46" s="1" t="s">
        <v>65</v>
      </c>
      <c r="B46" s="1" t="s">
        <v>66</v>
      </c>
      <c r="C46" s="3">
        <v>39806.22</v>
      </c>
      <c r="D46" s="11">
        <v>35467</v>
      </c>
      <c r="E46" s="19">
        <v>21435.277119999999</v>
      </c>
      <c r="F46" s="115">
        <v>19074</v>
      </c>
      <c r="G46" s="25">
        <f t="shared" si="10"/>
        <v>88.984153986995437</v>
      </c>
      <c r="H46" s="119">
        <v>5545</v>
      </c>
      <c r="I46" s="25">
        <f>SUM(H46/F46*100)</f>
        <v>29.070986683443429</v>
      </c>
      <c r="J46" s="119">
        <v>5545</v>
      </c>
      <c r="K46" s="24">
        <f t="shared" ref="K46:K47" si="13">SUM(J46/H46*100)</f>
        <v>100</v>
      </c>
    </row>
    <row r="47" spans="1:11" ht="27" customHeight="1" thickBot="1">
      <c r="A47" s="6" t="s">
        <v>67</v>
      </c>
      <c r="B47" s="6" t="s">
        <v>68</v>
      </c>
      <c r="C47" s="5">
        <v>86648.15986</v>
      </c>
      <c r="D47" s="13">
        <v>103774.17</v>
      </c>
      <c r="E47" s="20">
        <v>97904.17</v>
      </c>
      <c r="F47" s="116">
        <v>107994.8</v>
      </c>
      <c r="G47" s="33">
        <f t="shared" si="10"/>
        <v>110.30663964568619</v>
      </c>
      <c r="H47" s="120">
        <v>66609.775999999998</v>
      </c>
      <c r="I47" s="33">
        <f t="shared" ref="I47:I56" si="14">SUM(H47/F47*100)</f>
        <v>61.678688233137144</v>
      </c>
      <c r="J47" s="120">
        <v>66242.09</v>
      </c>
      <c r="K47" s="27">
        <f t="shared" si="13"/>
        <v>99.447999945233263</v>
      </c>
    </row>
    <row r="48" spans="1:11" ht="16.5" thickBot="1">
      <c r="A48" s="82">
        <v>11</v>
      </c>
      <c r="B48" s="99" t="s">
        <v>69</v>
      </c>
      <c r="C48" s="44">
        <f>SUM(C49:C52)</f>
        <v>141697.42480000001</v>
      </c>
      <c r="D48" s="45">
        <f>SUM(D49:D52)</f>
        <v>153110.95249999998</v>
      </c>
      <c r="E48" s="45">
        <f>SUM(E49:E52)</f>
        <v>153110.95249999998</v>
      </c>
      <c r="F48" s="117">
        <f>SUM(F49:F52)</f>
        <v>143017.41999999998</v>
      </c>
      <c r="G48" s="46">
        <f>SUM(F48/E48*100)</f>
        <v>93.407700536641883</v>
      </c>
      <c r="H48" s="117">
        <f>SUM(H49:H52)</f>
        <v>135017.41</v>
      </c>
      <c r="I48" s="46">
        <f>SUM(H48/F48*100)</f>
        <v>94.406268830748047</v>
      </c>
      <c r="J48" s="117">
        <f>SUM(J49:J52)</f>
        <v>266714.42</v>
      </c>
      <c r="K48" s="47">
        <f>SUM(J48/H48*100)</f>
        <v>197.54076159511575</v>
      </c>
    </row>
    <row r="49" spans="1:11" ht="22.5" customHeight="1">
      <c r="A49" s="29" t="s">
        <v>70</v>
      </c>
      <c r="B49" s="29" t="s">
        <v>71</v>
      </c>
      <c r="C49" s="3">
        <v>104963.963</v>
      </c>
      <c r="D49" s="11">
        <v>109269.1725</v>
      </c>
      <c r="E49" s="19">
        <v>109269.1725</v>
      </c>
      <c r="F49" s="114">
        <v>106809.1</v>
      </c>
      <c r="G49" s="31">
        <f t="shared" si="10"/>
        <v>97.748612491780335</v>
      </c>
      <c r="H49" s="114">
        <v>106809.1</v>
      </c>
      <c r="I49" s="31">
        <f t="shared" si="14"/>
        <v>100</v>
      </c>
      <c r="J49" s="122">
        <v>238506.1</v>
      </c>
      <c r="K49" s="32">
        <f t="shared" ref="K49:K57" si="15">SUM(J49/H49*100)</f>
        <v>223.30129174386829</v>
      </c>
    </row>
    <row r="50" spans="1:11" ht="20.25" customHeight="1">
      <c r="A50" s="1" t="s">
        <v>72</v>
      </c>
      <c r="B50" s="1" t="s">
        <v>73</v>
      </c>
      <c r="C50" s="2">
        <v>16816.461800000001</v>
      </c>
      <c r="D50" s="10">
        <v>18260</v>
      </c>
      <c r="E50" s="21">
        <v>18260</v>
      </c>
      <c r="F50" s="115">
        <v>10366.08</v>
      </c>
      <c r="G50" s="25">
        <f t="shared" si="10"/>
        <v>56.769331872946324</v>
      </c>
      <c r="H50" s="119">
        <v>2366.08</v>
      </c>
      <c r="I50" s="25">
        <f t="shared" si="14"/>
        <v>22.82521454590356</v>
      </c>
      <c r="J50" s="119">
        <v>2366.08</v>
      </c>
      <c r="K50" s="24">
        <f t="shared" si="15"/>
        <v>100</v>
      </c>
    </row>
    <row r="51" spans="1:11" ht="20.25" customHeight="1">
      <c r="A51" s="1" t="s">
        <v>95</v>
      </c>
      <c r="B51" s="1" t="s">
        <v>98</v>
      </c>
      <c r="C51" s="2">
        <v>15000</v>
      </c>
      <c r="D51" s="10">
        <v>20000</v>
      </c>
      <c r="E51" s="21">
        <v>20000</v>
      </c>
      <c r="F51" s="115">
        <v>20000</v>
      </c>
      <c r="G51" s="25">
        <f t="shared" si="10"/>
        <v>100</v>
      </c>
      <c r="H51" s="119">
        <v>20000</v>
      </c>
      <c r="I51" s="25">
        <f t="shared" si="14"/>
        <v>100</v>
      </c>
      <c r="J51" s="119">
        <v>20000</v>
      </c>
      <c r="K51" s="24">
        <f t="shared" si="15"/>
        <v>100</v>
      </c>
    </row>
    <row r="52" spans="1:11" ht="32.25" thickBot="1">
      <c r="A52" s="6" t="s">
        <v>74</v>
      </c>
      <c r="B52" s="6" t="s">
        <v>75</v>
      </c>
      <c r="C52" s="4">
        <v>4917</v>
      </c>
      <c r="D52" s="12">
        <v>5581.78</v>
      </c>
      <c r="E52" s="83">
        <v>5581.78</v>
      </c>
      <c r="F52" s="116">
        <v>5842.24</v>
      </c>
      <c r="G52" s="33">
        <f t="shared" si="10"/>
        <v>104.66625341736867</v>
      </c>
      <c r="H52" s="116">
        <v>5842.23</v>
      </c>
      <c r="I52" s="33">
        <f t="shared" si="14"/>
        <v>99.999828832776458</v>
      </c>
      <c r="J52" s="116">
        <v>5842.24</v>
      </c>
      <c r="K52" s="27">
        <f t="shared" si="15"/>
        <v>100.00017116751651</v>
      </c>
    </row>
    <row r="53" spans="1:11" ht="32.25" thickBot="1">
      <c r="A53" s="84">
        <v>12</v>
      </c>
      <c r="B53" s="104" t="s">
        <v>76</v>
      </c>
      <c r="C53" s="48">
        <f>SUM(C54)</f>
        <v>7143.9768000000004</v>
      </c>
      <c r="D53" s="49">
        <f>SUM(D54)</f>
        <v>6306.2</v>
      </c>
      <c r="E53" s="49">
        <f>SUM(E54)</f>
        <v>6306.2</v>
      </c>
      <c r="F53" s="117">
        <f>SUM(F54)</f>
        <v>6632.6</v>
      </c>
      <c r="G53" s="50">
        <f>SUM(F53/E53*100)</f>
        <v>105.1758586787606</v>
      </c>
      <c r="H53" s="117">
        <f>SUM(H54)</f>
        <v>6632.6</v>
      </c>
      <c r="I53" s="50">
        <f>SUM(H53/F53*100)</f>
        <v>100</v>
      </c>
      <c r="J53" s="117">
        <f>SUM(J54)</f>
        <v>6632.6</v>
      </c>
      <c r="K53" s="51">
        <f>SUM(J53/H53*100)</f>
        <v>100</v>
      </c>
    </row>
    <row r="54" spans="1:11" ht="32.25" thickBot="1">
      <c r="A54" s="39" t="s">
        <v>77</v>
      </c>
      <c r="B54" s="39" t="s">
        <v>78</v>
      </c>
      <c r="C54" s="5">
        <v>7143.9768000000004</v>
      </c>
      <c r="D54" s="13">
        <v>6306.2</v>
      </c>
      <c r="E54" s="18">
        <v>6306.2</v>
      </c>
      <c r="F54" s="118">
        <v>6632.6</v>
      </c>
      <c r="G54" s="41">
        <f t="shared" si="10"/>
        <v>105.1758586787606</v>
      </c>
      <c r="H54" s="118">
        <v>6632.6</v>
      </c>
      <c r="I54" s="41">
        <f t="shared" si="14"/>
        <v>100</v>
      </c>
      <c r="J54" s="118">
        <v>6632.6</v>
      </c>
      <c r="K54" s="42">
        <f t="shared" si="15"/>
        <v>100</v>
      </c>
    </row>
    <row r="55" spans="1:11" ht="48" thickBot="1">
      <c r="A55" s="85">
        <v>13</v>
      </c>
      <c r="B55" s="105" t="s">
        <v>79</v>
      </c>
      <c r="C55" s="86" t="s">
        <v>14</v>
      </c>
      <c r="D55" s="87">
        <f>SUM(D56)</f>
        <v>0</v>
      </c>
      <c r="E55" s="87">
        <f>SUM(E56)</f>
        <v>0</v>
      </c>
      <c r="F55" s="117">
        <f>SUM(F56)</f>
        <v>3000</v>
      </c>
      <c r="G55" s="88"/>
      <c r="H55" s="117">
        <f>SUM(H56)</f>
        <v>3000</v>
      </c>
      <c r="I55" s="88">
        <f>SUM(H55/F55*100)</f>
        <v>100</v>
      </c>
      <c r="J55" s="117">
        <f>SUM(J56)</f>
        <v>3000</v>
      </c>
      <c r="K55" s="89">
        <f>SUM(J55/H55*100)</f>
        <v>100</v>
      </c>
    </row>
    <row r="56" spans="1:11" ht="47.25">
      <c r="A56" s="29" t="s">
        <v>80</v>
      </c>
      <c r="B56" s="29" t="s">
        <v>81</v>
      </c>
      <c r="C56" s="3" t="s">
        <v>14</v>
      </c>
      <c r="D56" s="11">
        <v>0</v>
      </c>
      <c r="E56" s="30">
        <v>0</v>
      </c>
      <c r="F56" s="114">
        <v>3000</v>
      </c>
      <c r="G56" s="31"/>
      <c r="H56" s="122">
        <v>3000</v>
      </c>
      <c r="I56" s="31">
        <f t="shared" si="14"/>
        <v>100</v>
      </c>
      <c r="J56" s="122">
        <v>3000</v>
      </c>
      <c r="K56" s="32">
        <f t="shared" si="15"/>
        <v>100</v>
      </c>
    </row>
    <row r="57" spans="1:11" ht="16.5" thickBot="1">
      <c r="A57" s="140"/>
      <c r="B57" s="140" t="s">
        <v>82</v>
      </c>
      <c r="C57" s="141" t="s">
        <v>14</v>
      </c>
      <c r="D57" s="142" t="s">
        <v>14</v>
      </c>
      <c r="E57" s="143" t="s">
        <v>14</v>
      </c>
      <c r="F57" s="143" t="s">
        <v>14</v>
      </c>
      <c r="G57" s="144" t="s">
        <v>14</v>
      </c>
      <c r="H57" s="145">
        <v>60000</v>
      </c>
      <c r="I57" s="144" t="s">
        <v>14</v>
      </c>
      <c r="J57" s="145">
        <v>130000</v>
      </c>
      <c r="K57" s="146">
        <f t="shared" si="15"/>
        <v>216.66666666666666</v>
      </c>
    </row>
    <row r="58" spans="1:11" ht="27.75" customHeight="1" thickBot="1">
      <c r="A58" s="7"/>
      <c r="B58" s="8" t="s">
        <v>83</v>
      </c>
      <c r="C58" s="9">
        <f>SUM(C5,C13,C15,C19,C26,C31,C33,C39,C42,C44,C48,C53,C55)</f>
        <v>4619063.2490100013</v>
      </c>
      <c r="D58" s="23">
        <f>SUM(D5,D13,D15,D19,D26,D31,D33,D39,D42,D44,D48,D53,D55)</f>
        <v>5553101.2727700006</v>
      </c>
      <c r="E58" s="23">
        <f>SUM(E5,E13,E15,E19,E26,E31,E33,E39,E42,E44,E48,E53,E55)</f>
        <v>5342456.87237</v>
      </c>
      <c r="F58" s="117">
        <f>SUM(F5,F13,F15,F19,F26,F31,F33,F39,F42,F44,F48,F53,F55)</f>
        <v>5768321.0999999987</v>
      </c>
      <c r="G58" s="26">
        <f>SUM(F58/E58*100)</f>
        <v>107.97131802471769</v>
      </c>
      <c r="H58" s="117">
        <f>SUM(H5,H13,H15,H19,H26,H31,H33,H39,H42,H44,H48,H53,H55,H57)</f>
        <v>4823442.1879999992</v>
      </c>
      <c r="I58" s="26">
        <f>SUM(H58/F58*100)</f>
        <v>83.619516049479287</v>
      </c>
      <c r="J58" s="117">
        <f>SUM(J5,J13,J15,J19,J26,J31,J33,J39,J42,J44,J48,J53,J55,J57)</f>
        <v>4540730.1099999994</v>
      </c>
      <c r="K58" s="28">
        <f>SUM(J58/H58*100)</f>
        <v>94.138789955784176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user</cp:lastModifiedBy>
  <cp:lastPrinted>2022-10-31T14:37:44Z</cp:lastPrinted>
  <dcterms:created xsi:type="dcterms:W3CDTF">2013-01-23T11:33:24Z</dcterms:created>
  <dcterms:modified xsi:type="dcterms:W3CDTF">2022-11-01T12:05:59Z</dcterms:modified>
</cp:coreProperties>
</file>