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45" windowWidth="20025" windowHeight="7770"/>
  </bookViews>
  <sheets>
    <sheet name="разделы" sheetId="3" r:id="rId1"/>
  </sheets>
  <calcPr calcId="125725"/>
</workbook>
</file>

<file path=xl/calcChain.xml><?xml version="1.0" encoding="utf-8"?>
<calcChain xmlns="http://schemas.openxmlformats.org/spreadsheetml/2006/main">
  <c r="G207" i="3"/>
  <c r="F207"/>
  <c r="G128"/>
  <c r="F128"/>
  <c r="G230" l="1"/>
  <c r="G500"/>
  <c r="G1040"/>
  <c r="F1040"/>
  <c r="G851"/>
  <c r="F851"/>
  <c r="G791"/>
  <c r="F791"/>
  <c r="G131"/>
  <c r="F131"/>
  <c r="G133"/>
  <c r="G132" s="1"/>
  <c r="F133"/>
  <c r="F132" s="1"/>
  <c r="G58"/>
  <c r="F58"/>
  <c r="G819" l="1"/>
  <c r="F819"/>
  <c r="G472"/>
  <c r="G471" s="1"/>
  <c r="G470" s="1"/>
  <c r="G469" s="1"/>
  <c r="G468" s="1"/>
  <c r="F472"/>
  <c r="F471" s="1"/>
  <c r="F470" s="1"/>
  <c r="F469" s="1"/>
  <c r="F468" s="1"/>
  <c r="F500" l="1"/>
  <c r="G592"/>
  <c r="G591" s="1"/>
  <c r="G590" s="1"/>
  <c r="G589" s="1"/>
  <c r="G588" s="1"/>
  <c r="F592"/>
  <c r="F591" s="1"/>
  <c r="F590" s="1"/>
  <c r="F589" s="1"/>
  <c r="F588" s="1"/>
  <c r="G666" l="1"/>
  <c r="F666"/>
  <c r="F676" l="1"/>
  <c r="F675" s="1"/>
  <c r="F674" s="1"/>
  <c r="G676"/>
  <c r="G675" s="1"/>
  <c r="G674" s="1"/>
  <c r="G579" l="1"/>
  <c r="G578" s="1"/>
  <c r="F579"/>
  <c r="F578" s="1"/>
  <c r="G86" l="1"/>
  <c r="F86"/>
  <c r="F66"/>
  <c r="G335"/>
  <c r="F335"/>
  <c r="G126" l="1"/>
  <c r="F126"/>
  <c r="G31" l="1"/>
  <c r="F31"/>
  <c r="G60" l="1"/>
  <c r="F60"/>
  <c r="G56"/>
  <c r="F56"/>
  <c r="G373" l="1"/>
  <c r="F373"/>
  <c r="F372" s="1"/>
  <c r="F371" s="1"/>
  <c r="G372"/>
  <c r="G371"/>
  <c r="G369"/>
  <c r="F369"/>
  <c r="G368"/>
  <c r="F368"/>
  <c r="G367"/>
  <c r="F367"/>
  <c r="F364"/>
  <c r="G364"/>
  <c r="G948" l="1"/>
  <c r="F948"/>
  <c r="G945"/>
  <c r="F945"/>
  <c r="G176" l="1"/>
  <c r="F176"/>
  <c r="G174"/>
  <c r="F174"/>
  <c r="G924"/>
  <c r="G923" s="1"/>
  <c r="G922" s="1"/>
  <c r="G921" s="1"/>
  <c r="F924"/>
  <c r="F923" s="1"/>
  <c r="F922" s="1"/>
  <c r="F921" s="1"/>
  <c r="G437" l="1"/>
  <c r="F437"/>
  <c r="G436"/>
  <c r="F436"/>
  <c r="G435"/>
  <c r="F435"/>
  <c r="G433"/>
  <c r="F433"/>
  <c r="G432"/>
  <c r="F432"/>
  <c r="G431"/>
  <c r="G430" s="1"/>
  <c r="F431"/>
  <c r="F430" s="1"/>
  <c r="G187"/>
  <c r="F187"/>
  <c r="G185"/>
  <c r="F185"/>
  <c r="G183"/>
  <c r="F183"/>
  <c r="G249" l="1"/>
  <c r="F249"/>
  <c r="G247"/>
  <c r="F247"/>
  <c r="G245"/>
  <c r="F245"/>
  <c r="G275" l="1"/>
  <c r="G274" s="1"/>
  <c r="G273" s="1"/>
  <c r="F275"/>
  <c r="F274" s="1"/>
  <c r="F273" s="1"/>
  <c r="G108" l="1"/>
  <c r="G107" s="1"/>
  <c r="G105"/>
  <c r="G104" s="1"/>
  <c r="G102"/>
  <c r="G101" s="1"/>
  <c r="F108"/>
  <c r="F107" s="1"/>
  <c r="F105"/>
  <c r="F104" s="1"/>
  <c r="F102"/>
  <c r="F101" s="1"/>
  <c r="G98"/>
  <c r="G97" s="1"/>
  <c r="G95"/>
  <c r="G94" s="1"/>
  <c r="G92"/>
  <c r="G91" s="1"/>
  <c r="F98"/>
  <c r="F97" s="1"/>
  <c r="F95"/>
  <c r="F94" s="1"/>
  <c r="F92"/>
  <c r="F91" s="1"/>
  <c r="F100" l="1"/>
  <c r="G100"/>
  <c r="F90"/>
  <c r="G90"/>
  <c r="G1016" l="1"/>
  <c r="G1014"/>
  <c r="F1014"/>
  <c r="G1001"/>
  <c r="F1001"/>
  <c r="G999"/>
  <c r="F999"/>
  <c r="G995"/>
  <c r="F995"/>
  <c r="G993"/>
  <c r="F993"/>
  <c r="G989"/>
  <c r="F989"/>
  <c r="G984"/>
  <c r="F984"/>
  <c r="G982"/>
  <c r="F982"/>
  <c r="G1042"/>
  <c r="F1042"/>
  <c r="G1038"/>
  <c r="F1038"/>
  <c r="G971"/>
  <c r="F971"/>
  <c r="G969"/>
  <c r="F969"/>
  <c r="G967"/>
  <c r="F967"/>
  <c r="G965"/>
  <c r="F965"/>
  <c r="G960"/>
  <c r="F960"/>
  <c r="G958"/>
  <c r="F958"/>
  <c r="G957"/>
  <c r="F957"/>
  <c r="G1029"/>
  <c r="G1028" s="1"/>
  <c r="F1029"/>
  <c r="F1026"/>
  <c r="F1024"/>
  <c r="F1016" l="1"/>
  <c r="F1013" s="1"/>
  <c r="G1013"/>
  <c r="G853" l="1"/>
  <c r="F853"/>
  <c r="G849"/>
  <c r="F849"/>
  <c r="G841"/>
  <c r="G839"/>
  <c r="F841"/>
  <c r="F839"/>
  <c r="G717"/>
  <c r="G716" s="1"/>
  <c r="G715" s="1"/>
  <c r="G714" s="1"/>
  <c r="G713" s="1"/>
  <c r="F717"/>
  <c r="F716" s="1"/>
  <c r="F715" s="1"/>
  <c r="F714" s="1"/>
  <c r="F713" s="1"/>
  <c r="F838" l="1"/>
  <c r="G838"/>
  <c r="F552"/>
  <c r="F551" s="1"/>
  <c r="F550" s="1"/>
  <c r="F549" s="1"/>
  <c r="F548" s="1"/>
  <c r="F892" l="1"/>
  <c r="F891" s="1"/>
  <c r="G931" l="1"/>
  <c r="G930" s="1"/>
  <c r="F931"/>
  <c r="F930" s="1"/>
  <c r="G455"/>
  <c r="G458"/>
  <c r="G783" l="1"/>
  <c r="F783"/>
  <c r="G782"/>
  <c r="F782"/>
  <c r="G781"/>
  <c r="F781"/>
  <c r="G779"/>
  <c r="G778" s="1"/>
  <c r="G777" s="1"/>
  <c r="G776" s="1"/>
  <c r="G775" s="1"/>
  <c r="F779"/>
  <c r="F778"/>
  <c r="F777" s="1"/>
  <c r="F776" s="1"/>
  <c r="F775" s="1"/>
  <c r="G491" l="1"/>
  <c r="G490" s="1"/>
  <c r="G489" s="1"/>
  <c r="G497"/>
  <c r="G465"/>
  <c r="F497"/>
  <c r="F491"/>
  <c r="F490" s="1"/>
  <c r="F489" s="1"/>
  <c r="F488" s="1"/>
  <c r="F487" s="1"/>
  <c r="F485"/>
  <c r="F484" s="1"/>
  <c r="F483" s="1"/>
  <c r="F481"/>
  <c r="F480" s="1"/>
  <c r="F465"/>
  <c r="F464" s="1"/>
  <c r="F463" s="1"/>
  <c r="F458"/>
  <c r="F457" s="1"/>
  <c r="F455"/>
  <c r="F454" s="1"/>
  <c r="F449"/>
  <c r="F448" s="1"/>
  <c r="F446"/>
  <c r="F445" s="1"/>
  <c r="F496" l="1"/>
  <c r="F495" s="1"/>
  <c r="F494" s="1"/>
  <c r="F493" s="1"/>
  <c r="F478"/>
  <c r="F477" s="1"/>
  <c r="F476" s="1"/>
  <c r="F475" s="1"/>
  <c r="G496"/>
  <c r="G495" s="1"/>
  <c r="G494" s="1"/>
  <c r="G493" s="1"/>
  <c r="F444"/>
  <c r="F443" s="1"/>
  <c r="F442" s="1"/>
  <c r="F453"/>
  <c r="F452" s="1"/>
  <c r="F451" s="1"/>
  <c r="F462"/>
  <c r="F461" s="1"/>
  <c r="F460" s="1"/>
  <c r="F474" l="1"/>
  <c r="F467" s="1"/>
  <c r="F441"/>
  <c r="G377"/>
  <c r="G376" s="1"/>
  <c r="G375" s="1"/>
  <c r="G366" s="1"/>
  <c r="F377"/>
  <c r="F376" s="1"/>
  <c r="F375" s="1"/>
  <c r="F366" s="1"/>
  <c r="F362"/>
  <c r="F360"/>
  <c r="F357"/>
  <c r="F356" s="1"/>
  <c r="F354"/>
  <c r="F353" s="1"/>
  <c r="F349"/>
  <c r="F348" s="1"/>
  <c r="F347" s="1"/>
  <c r="G209"/>
  <c r="F209"/>
  <c r="G205"/>
  <c r="F205"/>
  <c r="G204"/>
  <c r="F204"/>
  <c r="G196"/>
  <c r="F196"/>
  <c r="G195"/>
  <c r="F195"/>
  <c r="G194"/>
  <c r="F194"/>
  <c r="G193"/>
  <c r="F193"/>
  <c r="G169"/>
  <c r="F169"/>
  <c r="G168"/>
  <c r="F168"/>
  <c r="G167"/>
  <c r="F167"/>
  <c r="G165"/>
  <c r="F165"/>
  <c r="G164"/>
  <c r="F164"/>
  <c r="G163"/>
  <c r="F163"/>
  <c r="F162" s="1"/>
  <c r="G162"/>
  <c r="G428"/>
  <c r="F428"/>
  <c r="G427"/>
  <c r="F427"/>
  <c r="G426"/>
  <c r="F426"/>
  <c r="G424"/>
  <c r="F424"/>
  <c r="G423"/>
  <c r="F423"/>
  <c r="G422"/>
  <c r="F422"/>
  <c r="G421"/>
  <c r="G446"/>
  <c r="G445" s="1"/>
  <c r="G521"/>
  <c r="F521"/>
  <c r="G520"/>
  <c r="F520"/>
  <c r="G519"/>
  <c r="F519"/>
  <c r="G517"/>
  <c r="F517"/>
  <c r="G516"/>
  <c r="F516"/>
  <c r="G515"/>
  <c r="F515"/>
  <c r="G513"/>
  <c r="F513"/>
  <c r="F512" s="1"/>
  <c r="F511" s="1"/>
  <c r="G512"/>
  <c r="G511" s="1"/>
  <c r="G509"/>
  <c r="F509"/>
  <c r="G508"/>
  <c r="F508"/>
  <c r="G507"/>
  <c r="F507"/>
  <c r="G707"/>
  <c r="F707"/>
  <c r="G706"/>
  <c r="F706"/>
  <c r="G705"/>
  <c r="F705"/>
  <c r="G702"/>
  <c r="F702"/>
  <c r="G701"/>
  <c r="F701"/>
  <c r="G795"/>
  <c r="F795"/>
  <c r="G794"/>
  <c r="F794"/>
  <c r="G793"/>
  <c r="F793"/>
  <c r="G789"/>
  <c r="F789"/>
  <c r="G788"/>
  <c r="F788"/>
  <c r="G787"/>
  <c r="F787"/>
  <c r="G786"/>
  <c r="F786"/>
  <c r="G785"/>
  <c r="F785"/>
  <c r="G773"/>
  <c r="F773"/>
  <c r="G772"/>
  <c r="F772"/>
  <c r="G771"/>
  <c r="F771"/>
  <c r="G770"/>
  <c r="F770"/>
  <c r="G769"/>
  <c r="G768" s="1"/>
  <c r="F769"/>
  <c r="F768" s="1"/>
  <c r="G944"/>
  <c r="F944"/>
  <c r="G943"/>
  <c r="G942" s="1"/>
  <c r="G941" s="1"/>
  <c r="F943"/>
  <c r="F942"/>
  <c r="F941"/>
  <c r="G939"/>
  <c r="F939"/>
  <c r="G938"/>
  <c r="F938"/>
  <c r="G937"/>
  <c r="F937"/>
  <c r="G934"/>
  <c r="F934"/>
  <c r="G933"/>
  <c r="G929" s="1"/>
  <c r="G928" s="1"/>
  <c r="G927" s="1"/>
  <c r="F933"/>
  <c r="F929" s="1"/>
  <c r="F928" s="1"/>
  <c r="F927" s="1"/>
  <c r="F926" s="1"/>
  <c r="G918"/>
  <c r="F918"/>
  <c r="G915"/>
  <c r="F915"/>
  <c r="F914" s="1"/>
  <c r="F913" s="1"/>
  <c r="F912" s="1"/>
  <c r="G910"/>
  <c r="F910"/>
  <c r="G909"/>
  <c r="F909"/>
  <c r="G907"/>
  <c r="F907"/>
  <c r="G906"/>
  <c r="F906"/>
  <c r="G904"/>
  <c r="F904"/>
  <c r="G903"/>
  <c r="F903"/>
  <c r="G901"/>
  <c r="F901"/>
  <c r="G900"/>
  <c r="F900"/>
  <c r="G898"/>
  <c r="F898"/>
  <c r="G897"/>
  <c r="F897"/>
  <c r="G896"/>
  <c r="F896"/>
  <c r="G895"/>
  <c r="F895"/>
  <c r="G892"/>
  <c r="F890"/>
  <c r="F889" s="1"/>
  <c r="F888" s="1"/>
  <c r="G891"/>
  <c r="G890" s="1"/>
  <c r="G889" s="1"/>
  <c r="G888" s="1"/>
  <c r="G885"/>
  <c r="F885"/>
  <c r="G884"/>
  <c r="F884"/>
  <c r="G883"/>
  <c r="F883"/>
  <c r="G881"/>
  <c r="F881"/>
  <c r="G880"/>
  <c r="F880"/>
  <c r="G879"/>
  <c r="F879"/>
  <c r="G878"/>
  <c r="F878"/>
  <c r="G877"/>
  <c r="F877"/>
  <c r="G876"/>
  <c r="F876"/>
  <c r="G871"/>
  <c r="G870" s="1"/>
  <c r="G869" s="1"/>
  <c r="G868" s="1"/>
  <c r="G867" s="1"/>
  <c r="G866" s="1"/>
  <c r="G865" s="1"/>
  <c r="F871"/>
  <c r="F870"/>
  <c r="F869"/>
  <c r="F868" s="1"/>
  <c r="F867" s="1"/>
  <c r="F866" s="1"/>
  <c r="F865" s="1"/>
  <c r="F956"/>
  <c r="F955" s="1"/>
  <c r="G956"/>
  <c r="G955" s="1"/>
  <c r="G1064"/>
  <c r="F1064"/>
  <c r="G1063"/>
  <c r="F1063"/>
  <c r="G1062"/>
  <c r="F1062"/>
  <c r="G1061"/>
  <c r="F1061"/>
  <c r="G1060"/>
  <c r="F1060"/>
  <c r="G1059"/>
  <c r="F1059"/>
  <c r="G1058"/>
  <c r="F1058"/>
  <c r="G1055"/>
  <c r="F1055"/>
  <c r="G1054"/>
  <c r="F1054"/>
  <c r="F1053" s="1"/>
  <c r="F1052" s="1"/>
  <c r="F1051" s="1"/>
  <c r="G1053"/>
  <c r="G1052"/>
  <c r="G1051"/>
  <c r="G136"/>
  <c r="F136"/>
  <c r="F135" s="1"/>
  <c r="F130" s="1"/>
  <c r="G135"/>
  <c r="G130" s="1"/>
  <c r="G125"/>
  <c r="F125"/>
  <c r="G124"/>
  <c r="F124"/>
  <c r="G122"/>
  <c r="F122"/>
  <c r="G120"/>
  <c r="F120"/>
  <c r="F119" s="1"/>
  <c r="F118" s="1"/>
  <c r="F117" s="1"/>
  <c r="G115"/>
  <c r="F115"/>
  <c r="F114" s="1"/>
  <c r="F113" s="1"/>
  <c r="F112" s="1"/>
  <c r="G114"/>
  <c r="G113" s="1"/>
  <c r="G112" s="1"/>
  <c r="G34"/>
  <c r="G33" s="1"/>
  <c r="F34"/>
  <c r="F33"/>
  <c r="G29"/>
  <c r="F29"/>
  <c r="G28"/>
  <c r="F28"/>
  <c r="F27" s="1"/>
  <c r="G25"/>
  <c r="G24" s="1"/>
  <c r="G23" s="1"/>
  <c r="G22" s="1"/>
  <c r="G21" s="1"/>
  <c r="F25"/>
  <c r="F24" s="1"/>
  <c r="F23" s="1"/>
  <c r="F22" s="1"/>
  <c r="F21" s="1"/>
  <c r="F20" l="1"/>
  <c r="G27"/>
  <c r="G20" s="1"/>
  <c r="G926"/>
  <c r="F421"/>
  <c r="F359"/>
  <c r="F894"/>
  <c r="F440"/>
  <c r="F887"/>
  <c r="F875" s="1"/>
  <c r="G914"/>
  <c r="G913" s="1"/>
  <c r="G912" s="1"/>
  <c r="G894" s="1"/>
  <c r="G506"/>
  <c r="G505" s="1"/>
  <c r="G504" s="1"/>
  <c r="F346"/>
  <c r="F352"/>
  <c r="F351" s="1"/>
  <c r="F506"/>
  <c r="F505" s="1"/>
  <c r="F504" s="1"/>
  <c r="F111"/>
  <c r="F110" s="1"/>
  <c r="G119"/>
  <c r="G118" s="1"/>
  <c r="G117" s="1"/>
  <c r="G111" s="1"/>
  <c r="G110" s="1"/>
  <c r="G887" l="1"/>
  <c r="G875" s="1"/>
  <c r="F345"/>
  <c r="F179"/>
  <c r="F178" s="1"/>
  <c r="G179"/>
  <c r="G178" s="1"/>
  <c r="F190"/>
  <c r="F189" s="1"/>
  <c r="G190"/>
  <c r="G189" s="1"/>
  <c r="G51"/>
  <c r="G50" s="1"/>
  <c r="G49" s="1"/>
  <c r="G48" s="1"/>
  <c r="F51"/>
  <c r="F50" s="1"/>
  <c r="F49" s="1"/>
  <c r="F48" s="1"/>
  <c r="G420" l="1"/>
  <c r="F182"/>
  <c r="F173"/>
  <c r="G182"/>
  <c r="G181" s="1"/>
  <c r="G173"/>
  <c r="G172" s="1"/>
  <c r="F181"/>
  <c r="F172"/>
  <c r="G171" l="1"/>
  <c r="F171"/>
  <c r="F230"/>
  <c r="G76" l="1"/>
  <c r="F76"/>
  <c r="G44" l="1"/>
  <c r="F44"/>
  <c r="F744"/>
  <c r="F743" s="1"/>
  <c r="F742" s="1"/>
  <c r="G744"/>
  <c r="G743" s="1"/>
  <c r="G742" s="1"/>
  <c r="F748"/>
  <c r="F747" s="1"/>
  <c r="F746" s="1"/>
  <c r="G748"/>
  <c r="G747" s="1"/>
  <c r="G746" s="1"/>
  <c r="F752"/>
  <c r="F751" s="1"/>
  <c r="F750" s="1"/>
  <c r="G752"/>
  <c r="G751" s="1"/>
  <c r="G750" s="1"/>
  <c r="G562"/>
  <c r="G561" s="1"/>
  <c r="F562"/>
  <c r="F561" s="1"/>
  <c r="F741" l="1"/>
  <c r="G741"/>
  <c r="G41"/>
  <c r="G40"/>
  <c r="G39" s="1"/>
  <c r="G38" s="1"/>
  <c r="G37" s="1"/>
  <c r="F41"/>
  <c r="F40"/>
  <c r="F39" s="1"/>
  <c r="F38" s="1"/>
  <c r="F37" s="1"/>
  <c r="G201" l="1"/>
  <c r="F201"/>
  <c r="G856" l="1"/>
  <c r="G855" s="1"/>
  <c r="F856"/>
  <c r="F855" s="1"/>
  <c r="G758"/>
  <c r="G757" s="1"/>
  <c r="F758"/>
  <c r="F757" s="1"/>
  <c r="G220" l="1"/>
  <c r="G219" s="1"/>
  <c r="G218" s="1"/>
  <c r="G217" s="1"/>
  <c r="G216" s="1"/>
  <c r="F220"/>
  <c r="F219" s="1"/>
  <c r="F218" s="1"/>
  <c r="F217" s="1"/>
  <c r="F216" s="1"/>
  <c r="G1048" l="1"/>
  <c r="G1047" s="1"/>
  <c r="G1046" s="1"/>
  <c r="G1045" s="1"/>
  <c r="G1044" s="1"/>
  <c r="G1009"/>
  <c r="G1008" s="1"/>
  <c r="G1007" s="1"/>
  <c r="G1005"/>
  <c r="G1004" s="1"/>
  <c r="G1003" s="1"/>
  <c r="G976"/>
  <c r="G975" s="1"/>
  <c r="G974" s="1"/>
  <c r="G973" s="1"/>
  <c r="G862"/>
  <c r="G861" s="1"/>
  <c r="G860" s="1"/>
  <c r="G859" s="1"/>
  <c r="G858" s="1"/>
  <c r="G836"/>
  <c r="G835" s="1"/>
  <c r="G831"/>
  <c r="G830" s="1"/>
  <c r="G828"/>
  <c r="G827" s="1"/>
  <c r="G823"/>
  <c r="G822" s="1"/>
  <c r="G821" s="1"/>
  <c r="G820" s="1"/>
  <c r="G811"/>
  <c r="G810" s="1"/>
  <c r="G808"/>
  <c r="G807" s="1"/>
  <c r="G804"/>
  <c r="G803" s="1"/>
  <c r="G802" s="1"/>
  <c r="G766"/>
  <c r="G765" s="1"/>
  <c r="G764" s="1"/>
  <c r="G763" s="1"/>
  <c r="G761"/>
  <c r="G760" s="1"/>
  <c r="G737"/>
  <c r="G736" s="1"/>
  <c r="G735" s="1"/>
  <c r="G733"/>
  <c r="G732" s="1"/>
  <c r="G730"/>
  <c r="G729" s="1"/>
  <c r="G726"/>
  <c r="G725" s="1"/>
  <c r="G723"/>
  <c r="G722" s="1"/>
  <c r="G711"/>
  <c r="G710" s="1"/>
  <c r="G709" s="1"/>
  <c r="G704" s="1"/>
  <c r="G699"/>
  <c r="G698" s="1"/>
  <c r="G696"/>
  <c r="G695" s="1"/>
  <c r="G692"/>
  <c r="G691" s="1"/>
  <c r="G690" s="1"/>
  <c r="G685"/>
  <c r="G665"/>
  <c r="G664" s="1"/>
  <c r="G657"/>
  <c r="G654"/>
  <c r="G653" s="1"/>
  <c r="G645"/>
  <c r="G644" s="1"/>
  <c r="G643" s="1"/>
  <c r="G622"/>
  <c r="G621" s="1"/>
  <c r="G620" s="1"/>
  <c r="G619" s="1"/>
  <c r="G612"/>
  <c r="G611" s="1"/>
  <c r="G610" s="1"/>
  <c r="G607"/>
  <c r="G606" s="1"/>
  <c r="G603"/>
  <c r="G602" s="1"/>
  <c r="G598"/>
  <c r="G597" s="1"/>
  <c r="G596" s="1"/>
  <c r="G584"/>
  <c r="G583" s="1"/>
  <c r="G582" s="1"/>
  <c r="G569"/>
  <c r="G568" s="1"/>
  <c r="G565"/>
  <c r="G564" s="1"/>
  <c r="G558"/>
  <c r="G557" s="1"/>
  <c r="G488"/>
  <c r="G487" s="1"/>
  <c r="G485" s="1"/>
  <c r="G484" s="1"/>
  <c r="G483" s="1"/>
  <c r="G481" s="1"/>
  <c r="G480" s="1"/>
  <c r="G478"/>
  <c r="G477" s="1"/>
  <c r="G464"/>
  <c r="G463" s="1"/>
  <c r="G462" s="1"/>
  <c r="G461" s="1"/>
  <c r="G457"/>
  <c r="G454"/>
  <c r="G449"/>
  <c r="G448" s="1"/>
  <c r="G418"/>
  <c r="G417" s="1"/>
  <c r="G416" s="1"/>
  <c r="G415" s="1"/>
  <c r="G413"/>
  <c r="G412" s="1"/>
  <c r="G411" s="1"/>
  <c r="G409"/>
  <c r="G408" s="1"/>
  <c r="G407" s="1"/>
  <c r="G402"/>
  <c r="G401" s="1"/>
  <c r="G400" s="1"/>
  <c r="G398"/>
  <c r="G397" s="1"/>
  <c r="G396" s="1"/>
  <c r="G394"/>
  <c r="G393" s="1"/>
  <c r="G392" s="1"/>
  <c r="G390"/>
  <c r="G389" s="1"/>
  <c r="G388" s="1"/>
  <c r="G383"/>
  <c r="G382" s="1"/>
  <c r="G381" s="1"/>
  <c r="G380" s="1"/>
  <c r="G379" s="1"/>
  <c r="G362"/>
  <c r="G360"/>
  <c r="G357"/>
  <c r="G356" s="1"/>
  <c r="G354"/>
  <c r="G353" s="1"/>
  <c r="G349"/>
  <c r="G348" s="1"/>
  <c r="G347" s="1"/>
  <c r="G343"/>
  <c r="G342" s="1"/>
  <c r="G341" s="1"/>
  <c r="G340" s="1"/>
  <c r="G339" s="1"/>
  <c r="G332"/>
  <c r="G324"/>
  <c r="G323" s="1"/>
  <c r="G322" s="1"/>
  <c r="G320"/>
  <c r="G319" s="1"/>
  <c r="G317"/>
  <c r="G316" s="1"/>
  <c r="G314"/>
  <c r="G313" s="1"/>
  <c r="G311"/>
  <c r="G310" s="1"/>
  <c r="G308"/>
  <c r="G307" s="1"/>
  <c r="G303"/>
  <c r="G302" s="1"/>
  <c r="G300"/>
  <c r="G299" s="1"/>
  <c r="G297"/>
  <c r="G296" s="1"/>
  <c r="G292"/>
  <c r="G291" s="1"/>
  <c r="G290" s="1"/>
  <c r="G288"/>
  <c r="G287" s="1"/>
  <c r="G286" s="1"/>
  <c r="G284"/>
  <c r="G283" s="1"/>
  <c r="G282" s="1"/>
  <c r="G280"/>
  <c r="G279" s="1"/>
  <c r="G278" s="1"/>
  <c r="G271"/>
  <c r="G270" s="1"/>
  <c r="G268"/>
  <c r="G267" s="1"/>
  <c r="G264"/>
  <c r="G263" s="1"/>
  <c r="G261"/>
  <c r="G260" s="1"/>
  <c r="G254"/>
  <c r="G253" s="1"/>
  <c r="G252" s="1"/>
  <c r="G251" s="1"/>
  <c r="G244"/>
  <c r="G243" s="1"/>
  <c r="G242" s="1"/>
  <c r="G236"/>
  <c r="G235" s="1"/>
  <c r="G234" s="1"/>
  <c r="G233" s="1"/>
  <c r="G227"/>
  <c r="G214"/>
  <c r="G213" s="1"/>
  <c r="G212" s="1"/>
  <c r="G211" s="1"/>
  <c r="G200"/>
  <c r="G199" s="1"/>
  <c r="G159"/>
  <c r="G158" s="1"/>
  <c r="G157" s="1"/>
  <c r="G156" s="1"/>
  <c r="G154"/>
  <c r="G153" s="1"/>
  <c r="G152" s="1"/>
  <c r="G150"/>
  <c r="G149" s="1"/>
  <c r="G148" s="1"/>
  <c r="G143"/>
  <c r="G142" s="1"/>
  <c r="G141" s="1"/>
  <c r="G140" s="1"/>
  <c r="G139" s="1"/>
  <c r="G138" s="1"/>
  <c r="G83"/>
  <c r="G73"/>
  <c r="G18"/>
  <c r="G17" s="1"/>
  <c r="G16" s="1"/>
  <c r="G15" s="1"/>
  <c r="G359" l="1"/>
  <c r="G671"/>
  <c r="G670" s="1"/>
  <c r="G669" s="1"/>
  <c r="G453"/>
  <c r="G452" s="1"/>
  <c r="G694"/>
  <c r="G476"/>
  <c r="G475" s="1"/>
  <c r="G474" s="1"/>
  <c r="G467" s="1"/>
  <c r="G460"/>
  <c r="G352"/>
  <c r="G351" s="1"/>
  <c r="G198"/>
  <c r="G161" s="1"/>
  <c r="G444"/>
  <c r="G443" s="1"/>
  <c r="G442" s="1"/>
  <c r="G89"/>
  <c r="G981"/>
  <c r="G980" s="1"/>
  <c r="G1037"/>
  <c r="G1036" s="1"/>
  <c r="G1035" s="1"/>
  <c r="G1034" s="1"/>
  <c r="G1033" s="1"/>
  <c r="G226"/>
  <c r="G225" s="1"/>
  <c r="G224" s="1"/>
  <c r="G223" s="1"/>
  <c r="G259"/>
  <c r="G556"/>
  <c r="G346"/>
  <c r="G147"/>
  <c r="G146" s="1"/>
  <c r="G573"/>
  <c r="G572" s="1"/>
  <c r="G567" s="1"/>
  <c r="G616"/>
  <c r="G615" s="1"/>
  <c r="G614" s="1"/>
  <c r="G601"/>
  <c r="G406"/>
  <c r="G405" s="1"/>
  <c r="G404" s="1"/>
  <c r="G638"/>
  <c r="G637" s="1"/>
  <c r="G656"/>
  <c r="G756"/>
  <c r="G816"/>
  <c r="G815" s="1"/>
  <c r="G814" s="1"/>
  <c r="G813" s="1"/>
  <c r="G998"/>
  <c r="G992"/>
  <c r="G1022"/>
  <c r="G1021" s="1"/>
  <c r="G1020" s="1"/>
  <c r="G1019" s="1"/>
  <c r="G451"/>
  <c r="G55"/>
  <c r="G72"/>
  <c r="G71" s="1"/>
  <c r="G70" s="1"/>
  <c r="G69" s="1"/>
  <c r="G721"/>
  <c r="G530"/>
  <c r="G529" s="1"/>
  <c r="G528" s="1"/>
  <c r="G535"/>
  <c r="G534" s="1"/>
  <c r="G539"/>
  <c r="G538" s="1"/>
  <c r="G545"/>
  <c r="G544" s="1"/>
  <c r="G543" s="1"/>
  <c r="G542" s="1"/>
  <c r="G689"/>
  <c r="G688" s="1"/>
  <c r="G295"/>
  <c r="G294" s="1"/>
  <c r="G627"/>
  <c r="G626" s="1"/>
  <c r="G625" s="1"/>
  <c r="G624" s="1"/>
  <c r="G634"/>
  <c r="G633" s="1"/>
  <c r="G848"/>
  <c r="G847" s="1"/>
  <c r="G846" s="1"/>
  <c r="G266"/>
  <c r="G241"/>
  <c r="G240" s="1"/>
  <c r="G82"/>
  <c r="G81" s="1"/>
  <c r="G80" s="1"/>
  <c r="G79" s="1"/>
  <c r="G331"/>
  <c r="G330" s="1"/>
  <c r="G329" s="1"/>
  <c r="G328" s="1"/>
  <c r="G650"/>
  <c r="G649" s="1"/>
  <c r="G681"/>
  <c r="G680" s="1"/>
  <c r="G684"/>
  <c r="G964"/>
  <c r="G963" s="1"/>
  <c r="G962" s="1"/>
  <c r="G954" s="1"/>
  <c r="G988"/>
  <c r="G306"/>
  <c r="G305" s="1"/>
  <c r="G826"/>
  <c r="G825" s="1"/>
  <c r="G14"/>
  <c r="G13"/>
  <c r="G277"/>
  <c r="G387"/>
  <c r="G386" s="1"/>
  <c r="G385" s="1"/>
  <c r="G728"/>
  <c r="G740"/>
  <c r="G806"/>
  <c r="G801" s="1"/>
  <c r="G834"/>
  <c r="G833" s="1"/>
  <c r="G632" l="1"/>
  <c r="G258"/>
  <c r="G345"/>
  <c r="G338" s="1"/>
  <c r="G441"/>
  <c r="G440" s="1"/>
  <c r="G720"/>
  <c r="G719" s="1"/>
  <c r="G687" s="1"/>
  <c r="G54"/>
  <c r="G53" s="1"/>
  <c r="G47" s="1"/>
  <c r="G648"/>
  <c r="G595"/>
  <c r="G594" s="1"/>
  <c r="G800"/>
  <c r="G987"/>
  <c r="G979" s="1"/>
  <c r="G555"/>
  <c r="G554" s="1"/>
  <c r="G845"/>
  <c r="G844" s="1"/>
  <c r="G755"/>
  <c r="G754" s="1"/>
  <c r="G739" s="1"/>
  <c r="G533"/>
  <c r="G527" s="1"/>
  <c r="G526" s="1"/>
  <c r="G145"/>
  <c r="G679"/>
  <c r="G1011"/>
  <c r="G1012"/>
  <c r="F154"/>
  <c r="F153" s="1"/>
  <c r="F152" s="1"/>
  <c r="G631" l="1"/>
  <c r="G630" s="1"/>
  <c r="G587" s="1"/>
  <c r="G525"/>
  <c r="G327"/>
  <c r="G978"/>
  <c r="G953" s="1"/>
  <c r="G952" s="1"/>
  <c r="G799"/>
  <c r="G798" s="1"/>
  <c r="G36"/>
  <c r="G12" s="1"/>
  <c r="G257"/>
  <c r="G256" s="1"/>
  <c r="G239" s="1"/>
  <c r="G524" l="1"/>
  <c r="G1067" s="1"/>
  <c r="F565" l="1"/>
  <c r="F564" s="1"/>
  <c r="F332" l="1"/>
  <c r="F331" l="1"/>
  <c r="F330" s="1"/>
  <c r="F329" s="1"/>
  <c r="F328" s="1"/>
  <c r="F297" l="1"/>
  <c r="F296" s="1"/>
  <c r="F300"/>
  <c r="F299" s="1"/>
  <c r="F303"/>
  <c r="F302" s="1"/>
  <c r="F766"/>
  <c r="F765" s="1"/>
  <c r="F764" s="1"/>
  <c r="F324"/>
  <c r="F323" s="1"/>
  <c r="F322" s="1"/>
  <c r="F320"/>
  <c r="F319" s="1"/>
  <c r="F317"/>
  <c r="F316" s="1"/>
  <c r="F314"/>
  <c r="F313" s="1"/>
  <c r="F311"/>
  <c r="F310" s="1"/>
  <c r="F308"/>
  <c r="F307" s="1"/>
  <c r="F159"/>
  <c r="F158" s="1"/>
  <c r="F157" s="1"/>
  <c r="F156" s="1"/>
  <c r="F306" l="1"/>
  <c r="F305" s="1"/>
  <c r="F295"/>
  <c r="F294" s="1"/>
  <c r="F271"/>
  <c r="F761"/>
  <c r="F760" s="1"/>
  <c r="F756" l="1"/>
  <c r="F755" s="1"/>
  <c r="F763"/>
  <c r="F740"/>
  <c r="F343"/>
  <c r="F342" s="1"/>
  <c r="F341" s="1"/>
  <c r="F340" s="1"/>
  <c r="F339" s="1"/>
  <c r="F754" l="1"/>
  <c r="F739" s="1"/>
  <c r="F976" l="1"/>
  <c r="F975" s="1"/>
  <c r="F974" s="1"/>
  <c r="F973" s="1"/>
  <c r="F244"/>
  <c r="F243" s="1"/>
  <c r="F862" l="1"/>
  <c r="F861" s="1"/>
  <c r="F860" s="1"/>
  <c r="F859" s="1"/>
  <c r="F858" s="1"/>
  <c r="F1048"/>
  <c r="F1047" s="1"/>
  <c r="F1046" s="1"/>
  <c r="F1045" s="1"/>
  <c r="F1044" s="1"/>
  <c r="F823" l="1"/>
  <c r="F822" s="1"/>
  <c r="F821" s="1"/>
  <c r="F820" s="1"/>
  <c r="F828"/>
  <c r="F827" s="1"/>
  <c r="F831"/>
  <c r="F830" s="1"/>
  <c r="F836"/>
  <c r="F835" s="1"/>
  <c r="F214"/>
  <c r="F213" s="1"/>
  <c r="F212" s="1"/>
  <c r="F211" s="1"/>
  <c r="F83"/>
  <c r="F834" l="1"/>
  <c r="F833" s="1"/>
  <c r="F848"/>
  <c r="F847" s="1"/>
  <c r="F846" s="1"/>
  <c r="F826"/>
  <c r="F825" s="1"/>
  <c r="F82"/>
  <c r="F845" l="1"/>
  <c r="F645"/>
  <c r="F644" s="1"/>
  <c r="F643" s="1"/>
  <c r="F261" l="1"/>
  <c r="F260" s="1"/>
  <c r="F254" l="1"/>
  <c r="F253" s="1"/>
  <c r="F252" s="1"/>
  <c r="F251" s="1"/>
  <c r="F402"/>
  <c r="F401" s="1"/>
  <c r="F400" s="1"/>
  <c r="F398"/>
  <c r="F397" s="1"/>
  <c r="F396" s="1"/>
  <c r="F394"/>
  <c r="F393" s="1"/>
  <c r="F392" s="1"/>
  <c r="F390"/>
  <c r="F733"/>
  <c r="F732" s="1"/>
  <c r="F730"/>
  <c r="F729" s="1"/>
  <c r="F726"/>
  <c r="F725" s="1"/>
  <c r="F723"/>
  <c r="F722" s="1"/>
  <c r="F711"/>
  <c r="F710" s="1"/>
  <c r="F709" s="1"/>
  <c r="F704" s="1"/>
  <c r="F699"/>
  <c r="F692"/>
  <c r="F721" l="1"/>
  <c r="F389"/>
  <c r="F388" s="1"/>
  <c r="F387" s="1"/>
  <c r="F386" s="1"/>
  <c r="F728"/>
  <c r="F691"/>
  <c r="F690" s="1"/>
  <c r="F696"/>
  <c r="F695" s="1"/>
  <c r="F698"/>
  <c r="F694" l="1"/>
  <c r="F689" s="1"/>
  <c r="F688" s="1"/>
  <c r="F385"/>
  <c r="F143" l="1"/>
  <c r="F142" s="1"/>
  <c r="F141" s="1"/>
  <c r="F140" s="1"/>
  <c r="F139" s="1"/>
  <c r="F138" s="1"/>
  <c r="F150"/>
  <c r="F149" s="1"/>
  <c r="F200"/>
  <c r="F199" s="1"/>
  <c r="F1031"/>
  <c r="F1028" s="1"/>
  <c r="F1009"/>
  <c r="F1008" s="1"/>
  <c r="F1007" s="1"/>
  <c r="F1005"/>
  <c r="F1004" s="1"/>
  <c r="F1003" s="1"/>
  <c r="F998"/>
  <c r="F811"/>
  <c r="F810" s="1"/>
  <c r="F808"/>
  <c r="F804"/>
  <c r="F737"/>
  <c r="F736" s="1"/>
  <c r="F735" s="1"/>
  <c r="F720" s="1"/>
  <c r="F719" s="1"/>
  <c r="F687" s="1"/>
  <c r="F685"/>
  <c r="F657"/>
  <c r="F654"/>
  <c r="F653" s="1"/>
  <c r="F622"/>
  <c r="F621" s="1"/>
  <c r="F620" s="1"/>
  <c r="F619" s="1"/>
  <c r="F612"/>
  <c r="F611" s="1"/>
  <c r="F610" s="1"/>
  <c r="F558"/>
  <c r="F557" s="1"/>
  <c r="F556" s="1"/>
  <c r="F420"/>
  <c r="F418"/>
  <c r="F417" s="1"/>
  <c r="F416" s="1"/>
  <c r="F415" s="1"/>
  <c r="F413"/>
  <c r="F412" s="1"/>
  <c r="F411" s="1"/>
  <c r="F409"/>
  <c r="F408" s="1"/>
  <c r="F407" s="1"/>
  <c r="F383"/>
  <c r="F292"/>
  <c r="F291" s="1"/>
  <c r="F290" s="1"/>
  <c r="F288"/>
  <c r="F287" s="1"/>
  <c r="F286" s="1"/>
  <c r="F284"/>
  <c r="F283" s="1"/>
  <c r="F282" s="1"/>
  <c r="F280"/>
  <c r="F279" s="1"/>
  <c r="F278" s="1"/>
  <c r="F270"/>
  <c r="F268"/>
  <c r="F267" s="1"/>
  <c r="F264"/>
  <c r="F263" s="1"/>
  <c r="F259" s="1"/>
  <c r="F236"/>
  <c r="F235" s="1"/>
  <c r="F234" s="1"/>
  <c r="F233" s="1"/>
  <c r="F227"/>
  <c r="F73"/>
  <c r="F63"/>
  <c r="F18"/>
  <c r="F17" s="1"/>
  <c r="F16" s="1"/>
  <c r="F15" s="1"/>
  <c r="F671" l="1"/>
  <c r="F670" s="1"/>
  <c r="F669" s="1"/>
  <c r="F89"/>
  <c r="F382"/>
  <c r="F381" s="1"/>
  <c r="F380" s="1"/>
  <c r="F379" s="1"/>
  <c r="F338" s="1"/>
  <c r="F198"/>
  <c r="F161" s="1"/>
  <c r="F226"/>
  <c r="F225" s="1"/>
  <c r="F224" s="1"/>
  <c r="F223" s="1"/>
  <c r="F616"/>
  <c r="F615" s="1"/>
  <c r="F614" s="1"/>
  <c r="F55"/>
  <c r="F406"/>
  <c r="F405" s="1"/>
  <c r="F277"/>
  <c r="F988"/>
  <c r="F807"/>
  <c r="F806" s="1"/>
  <c r="F569"/>
  <c r="F568" s="1"/>
  <c r="F607"/>
  <c r="F606" s="1"/>
  <c r="F266"/>
  <c r="F258" s="1"/>
  <c r="F539"/>
  <c r="F538" s="1"/>
  <c r="F545"/>
  <c r="F544" s="1"/>
  <c r="F543" s="1"/>
  <c r="F542" s="1"/>
  <c r="F573"/>
  <c r="F572" s="1"/>
  <c r="F603"/>
  <c r="F602" s="1"/>
  <c r="F627"/>
  <c r="F626" s="1"/>
  <c r="F625" s="1"/>
  <c r="F624" s="1"/>
  <c r="F634"/>
  <c r="F633" s="1"/>
  <c r="F148"/>
  <c r="F147" s="1"/>
  <c r="F146" s="1"/>
  <c r="F1037"/>
  <c r="F1036" s="1"/>
  <c r="F1035" s="1"/>
  <c r="F1034" s="1"/>
  <c r="F1033" s="1"/>
  <c r="F1023"/>
  <c r="F1022" s="1"/>
  <c r="F1021" s="1"/>
  <c r="F1020" s="1"/>
  <c r="F62"/>
  <c r="F72"/>
  <c r="F71" s="1"/>
  <c r="F70" s="1"/>
  <c r="F69" s="1"/>
  <c r="F650"/>
  <c r="F649" s="1"/>
  <c r="F81"/>
  <c r="F80" s="1"/>
  <c r="F79" s="1"/>
  <c r="F242"/>
  <c r="F535"/>
  <c r="F534" s="1"/>
  <c r="F584"/>
  <c r="F583" s="1"/>
  <c r="F582" s="1"/>
  <c r="F656"/>
  <c r="F665"/>
  <c r="F664" s="1"/>
  <c r="F681"/>
  <c r="F680" s="1"/>
  <c r="F684"/>
  <c r="F816"/>
  <c r="F815" s="1"/>
  <c r="F814" s="1"/>
  <c r="F813" s="1"/>
  <c r="F530"/>
  <c r="F529" s="1"/>
  <c r="F528" s="1"/>
  <c r="F598"/>
  <c r="F597" s="1"/>
  <c r="F596" s="1"/>
  <c r="F638"/>
  <c r="F637" s="1"/>
  <c r="F632" s="1"/>
  <c r="F803"/>
  <c r="F964"/>
  <c r="F963" s="1"/>
  <c r="F962" s="1"/>
  <c r="F954" s="1"/>
  <c r="F14"/>
  <c r="F13"/>
  <c r="F981"/>
  <c r="F980" s="1"/>
  <c r="F1012"/>
  <c r="F1011"/>
  <c r="F567" l="1"/>
  <c r="F555" s="1"/>
  <c r="F802"/>
  <c r="F801" s="1"/>
  <c r="F800" s="1"/>
  <c r="F799" s="1"/>
  <c r="F1019"/>
  <c r="F241"/>
  <c r="F240" s="1"/>
  <c r="F257"/>
  <c r="F256" s="1"/>
  <c r="F601"/>
  <c r="F595" s="1"/>
  <c r="F594" s="1"/>
  <c r="F533"/>
  <c r="F527" s="1"/>
  <c r="F526" s="1"/>
  <c r="F648"/>
  <c r="F844"/>
  <c r="F54"/>
  <c r="F53" s="1"/>
  <c r="F47" s="1"/>
  <c r="F679"/>
  <c r="F631" l="1"/>
  <c r="F630" s="1"/>
  <c r="F587" s="1"/>
  <c r="F36"/>
  <c r="F145"/>
  <c r="F404"/>
  <c r="F327" s="1"/>
  <c r="F554"/>
  <c r="F525" s="1"/>
  <c r="F239"/>
  <c r="F798"/>
  <c r="F12" l="1"/>
  <c r="F524"/>
  <c r="F992"/>
  <c r="F987" s="1"/>
  <c r="F979" s="1"/>
  <c r="F978" s="1"/>
  <c r="F953" s="1"/>
  <c r="F952" s="1"/>
  <c r="F1067" l="1"/>
</calcChain>
</file>

<file path=xl/sharedStrings.xml><?xml version="1.0" encoding="utf-8"?>
<sst xmlns="http://schemas.openxmlformats.org/spreadsheetml/2006/main" count="3803" uniqueCount="697">
  <si>
    <t>Подпрограмма "Обеспечение деятельности подведомственных учреждений"</t>
  </si>
  <si>
    <t>Подпрограмма "Развитие малого и среднего предпринимательства"</t>
  </si>
  <si>
    <t>Обеспечивающая подпрограмма</t>
  </si>
  <si>
    <t>Подпрограмма "Обеспечение жильем детей-сирот и детей, оставшихся без попечения родителей, а также лиц из их числа"</t>
  </si>
  <si>
    <t>Подпрограмма "Развитие системы отдыха и оздоровления детей"</t>
  </si>
  <si>
    <t>Подпрограмма "Доступная среда"</t>
  </si>
  <si>
    <t>Подпрограмма "Дошкольное образование"</t>
  </si>
  <si>
    <t>Подпрограмма "Общее образование"</t>
  </si>
  <si>
    <t>Подпрограмма "Дополнительное образование, воспитание и психолого-социальное сопровождение детей"</t>
  </si>
  <si>
    <t>Взносы города Реутов в общественные организации, фонды, ассоциации</t>
  </si>
  <si>
    <t>Обеспечение деятельности органов местного самоуправления</t>
  </si>
  <si>
    <t>Обеспечение предоставления гражданам субсидий на оплату жилого помещения и коммунальных услуг</t>
  </si>
  <si>
    <t xml:space="preserve">Взносы на капитальный ремонт за помещения, расположенные в многоквартирных жилых домах, находящихся в муниципальной собственности </t>
  </si>
  <si>
    <t>Мероприятия в сфере образования</t>
  </si>
  <si>
    <t>Обеспечение деятельности дошкольных образовательных учреждений</t>
  </si>
  <si>
    <t>Финансовое обеспечение получения гражданами дошкольного образования в частных дошкольных образовательных организациях в Московской области, включая расходы на оплату труда, приобретение учебников и учебных пособий, средств обучения, игр, игрушек (за исключением расходов на содержание зданий и оплату коммунальных услуг)</t>
  </si>
  <si>
    <t xml:space="preserve">Обеспечение деятельности средних школ </t>
  </si>
  <si>
    <t xml:space="preserve">Обеспечение деятельности начальной школы - детского сада </t>
  </si>
  <si>
    <t>Обеспечение деятельности хоровой студии и учреждений дополнительного образования в сфере культуры</t>
  </si>
  <si>
    <t xml:space="preserve">Расходы по обеспечению деятельности учебно-методического центра </t>
  </si>
  <si>
    <t>Выплата компенсации родительской платы за присмотр и уход за детьми, осваивающими образовательные программы дошкольного образования в организациях  Московской области, осуществляющих образовательную деятельность</t>
  </si>
  <si>
    <t>Предоставление гражданам субсидий на оплату жилого помещения и коммунальных услуг</t>
  </si>
  <si>
    <t>Процентные платежи по муниципальному долгу</t>
  </si>
  <si>
    <t>Подпрограмма "Предоставление гражданам субсидий на оплату жилого помещения и коммунальных услуг в городе Реутов Московской области"</t>
  </si>
  <si>
    <t>Подпрограмма "Социальная защита отдельных категорий граждан города Реутов"</t>
  </si>
  <si>
    <t>Подпрограмма "Создание условий для охраны здоровья и формирования здорового образа жизни жителей города Реутов"</t>
  </si>
  <si>
    <t>01 0 00 00000</t>
  </si>
  <si>
    <t>01 1 00 00000</t>
  </si>
  <si>
    <t>01 3 00 00000</t>
  </si>
  <si>
    <t>02 0 00 00000</t>
  </si>
  <si>
    <t>02 1 00 00000</t>
  </si>
  <si>
    <t>02 2 00 00000</t>
  </si>
  <si>
    <t>02 3 00 00000</t>
  </si>
  <si>
    <t>02 4 00 00000</t>
  </si>
  <si>
    <t>02 5 00 00000</t>
  </si>
  <si>
    <t>03 0 00 00000</t>
  </si>
  <si>
    <t>03 1 00 00000</t>
  </si>
  <si>
    <t>03 2 00 00000</t>
  </si>
  <si>
    <t>03 3 00 00000</t>
  </si>
  <si>
    <t>03 4 00 00000</t>
  </si>
  <si>
    <t>03 5 00 00000</t>
  </si>
  <si>
    <t>04 0 00 00000</t>
  </si>
  <si>
    <t>05 0 00 00000</t>
  </si>
  <si>
    <t>05 1 00 00000</t>
  </si>
  <si>
    <t>05 3 00 00000</t>
  </si>
  <si>
    <t>05 4 00 00000</t>
  </si>
  <si>
    <t>05 5 00 00000</t>
  </si>
  <si>
    <t>05 6 00 00000</t>
  </si>
  <si>
    <t>06 0 00 00000</t>
  </si>
  <si>
    <t>07 0 00 00000</t>
  </si>
  <si>
    <t>08 0 00 00000</t>
  </si>
  <si>
    <t>10 0 00 00000</t>
  </si>
  <si>
    <t>10 2 00 00000</t>
  </si>
  <si>
    <t>11 0 00 00000</t>
  </si>
  <si>
    <t>11 1 00 00000</t>
  </si>
  <si>
    <t>11 2 00 00000</t>
  </si>
  <si>
    <t>11 3 00 00000</t>
  </si>
  <si>
    <t>11 4 00 00000</t>
  </si>
  <si>
    <t>11 5 00 00000</t>
  </si>
  <si>
    <t>02 1 01 00000</t>
  </si>
  <si>
    <t>02 5 01 00000</t>
  </si>
  <si>
    <t>02 5 01 00095</t>
  </si>
  <si>
    <t>02 1 01 00512</t>
  </si>
  <si>
    <t>02 2 01 00000</t>
  </si>
  <si>
    <t>02 3 01 00000</t>
  </si>
  <si>
    <t>02 3 01 00059</t>
  </si>
  <si>
    <t>02 4 01 00000</t>
  </si>
  <si>
    <t>02 4 01 00059</t>
  </si>
  <si>
    <t>01 1 02 00000</t>
  </si>
  <si>
    <t>Основное мероприятие "Формирование положительного образа предпринимателя, популяризация роли предпринимательства"</t>
  </si>
  <si>
    <t>01 1 03 00000</t>
  </si>
  <si>
    <t>Расходы на производство теле- и радиопрограмм, размещение публикаций в средствах массовой информации, проведение игровых, тренинговых мероприятий, семинаров, мастер-классов в школах</t>
  </si>
  <si>
    <t>Подпрограмма "Развитие потребительского рынка"</t>
  </si>
  <si>
    <t xml:space="preserve">Расходы, оказываемые за счет средств по транспортировке в морг с мест обнаружения или происшествия умерших, не имеющих супруга, близких родственников либо законного представителя умершего                                                     </t>
  </si>
  <si>
    <t>01 3 01 00000</t>
  </si>
  <si>
    <t>03 1 01 00000</t>
  </si>
  <si>
    <t>03 1 02 00000</t>
  </si>
  <si>
    <t>Обеспечение деятельности по повышению степени защищенности объектов социальной сферы и мест с массовым пребыванием людей</t>
  </si>
  <si>
    <t>Техническое обслуживание оборудования и технических средств муниципальных объектов</t>
  </si>
  <si>
    <t>03 1 03 00000</t>
  </si>
  <si>
    <t>03 1 01 00001</t>
  </si>
  <si>
    <t>03 1 01 00002</t>
  </si>
  <si>
    <t>03 1 02 00003</t>
  </si>
  <si>
    <t>03 1 02 00004</t>
  </si>
  <si>
    <t>Проведение бесед, направленных на активизацию борьбы с уличной преступностью и приобретение призов при проведении спортивных мероприятий</t>
  </si>
  <si>
    <t>03 1 04 00000</t>
  </si>
  <si>
    <t>03 1 05 00000</t>
  </si>
  <si>
    <t>Проведение мероприятий с целью профилактики наркомании и токсикомании</t>
  </si>
  <si>
    <t>Проведение мероприятий по развитию гражданской обороны</t>
  </si>
  <si>
    <t>03 2 01 00000</t>
  </si>
  <si>
    <t>03 2 01 00001</t>
  </si>
  <si>
    <t>03 4 01 00000</t>
  </si>
  <si>
    <t>03 4 01 00001</t>
  </si>
  <si>
    <t>05 1 01 00000</t>
  </si>
  <si>
    <t>05 4 01 00000</t>
  </si>
  <si>
    <t>05 5 01 00000</t>
  </si>
  <si>
    <t>06 0 01 00000</t>
  </si>
  <si>
    <t>10 2 01 00000</t>
  </si>
  <si>
    <t>11 1 01 00000</t>
  </si>
  <si>
    <t>11 1 01 00002</t>
  </si>
  <si>
    <t>11 1 01 00003</t>
  </si>
  <si>
    <t>11 1 01 00004</t>
  </si>
  <si>
    <t>11 1 01 00005</t>
  </si>
  <si>
    <t>11 2 01 00000</t>
  </si>
  <si>
    <t>11 3 01 00000</t>
  </si>
  <si>
    <t>11 4 01 00000</t>
  </si>
  <si>
    <t>Обеспечение полноценным питанием беременных женщин, кормящих матерей, а также детей в возрасте до трех лет</t>
  </si>
  <si>
    <t>Основное мероприятие "Охрана материнства и детства в городе Реутов"</t>
  </si>
  <si>
    <t>11 5 01 00000</t>
  </si>
  <si>
    <t>Основное мероприятие "Обеспечение государственных гарантий реализации прав граждан на получение общедоступного и бесплатного дошкольного образования в муниципальных дошкольных образовательных организациях в Московской области, включая расходы на оплату труда, приобретение учебников и учебных пособий, средств обучения, игр, игрушек (за исключением расходов на содержание зданий и оплату коммунальных услуг)"</t>
  </si>
  <si>
    <t>Основное мероприятие "Предоставление субсидий для бюджетных общеобразовательных организаций на выполнение муниципального задания"</t>
  </si>
  <si>
    <t>Основное мероприятие "Организация праздничных, культурно-массовых и иных мероприятий"</t>
  </si>
  <si>
    <t>Основное мероприятие "Охрана труда"</t>
  </si>
  <si>
    <t>Основное мероприятие "Развитие инфраструктуры, кадрового потенциала, интеграции деятельности образовательных учреждений, культуры, физической культуры и спорта, обеспечивающих равную доступность и повышение охвата детей услугами дополнительного образования"</t>
  </si>
  <si>
    <t>Основное мероприятие "Развитие образования в сфере культуры и искусства"</t>
  </si>
  <si>
    <t>Основное мероприятие "Управление образования"</t>
  </si>
  <si>
    <t>Основное мероприятие "Методическое обеспечение учебно-воспитательного процесса"</t>
  </si>
  <si>
    <t>Руководство и управление в сфере установленных функций органов местного самоуправления</t>
  </si>
  <si>
    <t>95 0 00 00000</t>
  </si>
  <si>
    <t>Обеспечение деятельности муниципального бюджетного учреждения "Городское хозяйство и благоустройство города Реутов"</t>
  </si>
  <si>
    <t>Замена газоиспользующего оборудования в муниципальных квартирах</t>
  </si>
  <si>
    <t>Модернизация систем уличного освещения</t>
  </si>
  <si>
    <t>12 0 00 00000</t>
  </si>
  <si>
    <t>12 1 00 00000</t>
  </si>
  <si>
    <t>12 1 01 00000</t>
  </si>
  <si>
    <t>12 1 02 00000</t>
  </si>
  <si>
    <t>12 1 03 00000</t>
  </si>
  <si>
    <t>12 1 03 00159</t>
  </si>
  <si>
    <t>12 1 04 00000</t>
  </si>
  <si>
    <t>12 1 04 00159</t>
  </si>
  <si>
    <t>12 2 00 00000</t>
  </si>
  <si>
    <t>12 2 01 00000</t>
  </si>
  <si>
    <t>12 2 01 00259</t>
  </si>
  <si>
    <t>12 2 03 00000</t>
  </si>
  <si>
    <t>12 2 03 00259</t>
  </si>
  <si>
    <t>12 2 03 00359</t>
  </si>
  <si>
    <t>12 2 04 00000</t>
  </si>
  <si>
    <t>12 2 04 00259</t>
  </si>
  <si>
    <t>12 2 05 00000</t>
  </si>
  <si>
    <t>12 2 05 00010</t>
  </si>
  <si>
    <t>12 2 07 00000</t>
  </si>
  <si>
    <t>12 2 07 00259</t>
  </si>
  <si>
    <t>12 2 09 00000</t>
  </si>
  <si>
    <t>12 3 00 00000</t>
  </si>
  <si>
    <t>12 3 01 00000</t>
  </si>
  <si>
    <t>12 3 01 00459</t>
  </si>
  <si>
    <t>12 3 01 00559</t>
  </si>
  <si>
    <t>12 3 02 00000</t>
  </si>
  <si>
    <t>12 3 04 00000</t>
  </si>
  <si>
    <t>12 3 04 00559</t>
  </si>
  <si>
    <t>12 4 00 00000</t>
  </si>
  <si>
    <t>12 4 03 00000</t>
  </si>
  <si>
    <t>12 4 03 00095</t>
  </si>
  <si>
    <t>12 4 04 00000</t>
  </si>
  <si>
    <t>12 4 04 00859</t>
  </si>
  <si>
    <t>09 0 00 00000</t>
  </si>
  <si>
    <t>Расходы на обеспечение деятельности муниципальных учреждений физической культуры и спорта</t>
  </si>
  <si>
    <t>01 1 02 00001</t>
  </si>
  <si>
    <t>01 1 03 00001</t>
  </si>
  <si>
    <t>01 3 01 00001</t>
  </si>
  <si>
    <t>03 1 02 00001</t>
  </si>
  <si>
    <t>03 1 02 00002</t>
  </si>
  <si>
    <t>03 1 03 00002</t>
  </si>
  <si>
    <t>03 1 05 00001</t>
  </si>
  <si>
    <t>Оценка рыночной стоимости объектов недвижимости. Выполнение работ по кадастровому учету объектов капитального строительства</t>
  </si>
  <si>
    <t>Выполнение работ по топографической съемке и разработке проекта межевания территории и постановке земельных участков на ГКУ, изготовление технических планов на сооружения</t>
  </si>
  <si>
    <t>Обеспечение эксплуатации и содержание муниципального имущества</t>
  </si>
  <si>
    <t>Основное мероприятие "Организация отдыха, оздоровления и занятости детей в дни школьных каникул"</t>
  </si>
  <si>
    <t>Основное мероприятие "Развитие похоронного дела в городском округе Реутов Московской области"</t>
  </si>
  <si>
    <t>06 0 01 00001</t>
  </si>
  <si>
    <t>Мероприятия по вовлечению жителей города Реутов в систематические занятия физической культурой и спортом</t>
  </si>
  <si>
    <t>Создание условий для инвалидов и лиц с ограниченными возможностями здоровья для занятий физической культурой и спортом</t>
  </si>
  <si>
    <t>02 1 01 00513</t>
  </si>
  <si>
    <t>Основное мероприятие "Обеспечение выполнения функций по оказанию муниципальных услуг муниципальными учреждениями физической культуры и спорта"</t>
  </si>
  <si>
    <t>Предоставление единовременной денежной выплаты лицам, удостоенным звания «Почетный гражданин города Реутов»</t>
  </si>
  <si>
    <t>02 2 01 00001</t>
  </si>
  <si>
    <t>Основное мероприятие "Внедрение современных средств наблюдения и оповещения о правонарушениях, обеспечению оперативного принятия решений в целях обеспечения правопорядка и безопасности граждан"</t>
  </si>
  <si>
    <t>Эксплуатационно-техническое обслуживание аппаратуры автоматизированной системы централизованного оповещения и аренда каналов (линий) связи для ее управления</t>
  </si>
  <si>
    <t>Основное мероприятие "Поддержание и развитие инфраструктуры органов местного самоуправления"</t>
  </si>
  <si>
    <t>Пенсия за выслугу лет лицам, замещающим муниципальные должности и должности муниципальной службы</t>
  </si>
  <si>
    <t>Организация хозяйственно-эксплуатационной деятельности органов местного самоуправления</t>
  </si>
  <si>
    <t>Централизация бюджетного (бухгалтерского) учета органов местного самоуправления и учреждений, подведомственных Администрации города Реутов</t>
  </si>
  <si>
    <t>Централизация закупок городского округа Реутов</t>
  </si>
  <si>
    <t>Мероприятия в области информатики и использования информационных систем</t>
  </si>
  <si>
    <t>Расходы на обеспечение переданных государственных полномочий по временному хранению, комплектованию, учету и использованию архивных документов, относящихся к собственности Московской области и временно хранящихся в муниципальных архивах</t>
  </si>
  <si>
    <t>Основное мероприятие "Разработка организационных и планирующих документов в области предупреждения и ликвидации чрезвычайных ситуаций"</t>
  </si>
  <si>
    <t>Проведение мероприятий по предупреждению чрезвычайных ситуаций и повышению защищенности потенциально опасных объектов от угроз природного и техногенного характера</t>
  </si>
  <si>
    <t>Основное мероприятие "Организация подготовки и проведения учений и тренировок по действиям в условиях чрезвычайных ситуаций"</t>
  </si>
  <si>
    <t>Основное мероприятие "Развитие учебно-материальной базы в области защиты от чрезвычайных ситуаций"</t>
  </si>
  <si>
    <t>Основное мероприятие "Обеспечение безопасности людей на водных объектах"</t>
  </si>
  <si>
    <t>Основное мероприятие "Модернизация и укрепление материально-технической базы муниципальных учреждений физической культуры и спорта и плоскостных спортивных сооружений"</t>
  </si>
  <si>
    <t>Укрепление материально-технической базы муниципальных учреждений физической культуры и спорта и плоскостных спортивных сооружений</t>
  </si>
  <si>
    <t>Содержание автомобильных дорог общего пользования местного значения с совершенствованным типом покрытия</t>
  </si>
  <si>
    <t>12 3 02 00459</t>
  </si>
  <si>
    <t>12 3 02 00559</t>
  </si>
  <si>
    <t>Основное мероприятие "Выплата компенсации родительской платы за присмотр и уход за детьми, осваивающими образовательные программы дошкольного образования в муниципальных организациях, осуществляющих образовательную деятельность"</t>
  </si>
  <si>
    <t>11 4 01 61410</t>
  </si>
  <si>
    <t>11 4 01 61420</t>
  </si>
  <si>
    <t>11 5 01 62080</t>
  </si>
  <si>
    <t>12 1 01 62120</t>
  </si>
  <si>
    <t>12 1 02 62140</t>
  </si>
  <si>
    <t>12 1 03 62110</t>
  </si>
  <si>
    <t>12 2 01 62200</t>
  </si>
  <si>
    <t>12 2 03 62220</t>
  </si>
  <si>
    <t>12 2 09 60680</t>
  </si>
  <si>
    <t>Частичная компенсация затрат субъектам малого и среднего предпринимательства, осуществляющим деятельность в сфере производства</t>
  </si>
  <si>
    <t>Подпрограмма "Модернизация и укрепление материально-технической базы муниципальных учреждений физической культуры и спорта и плоскостных спортивных сооружений"</t>
  </si>
  <si>
    <t>Оборудование пешеходных переходов</t>
  </si>
  <si>
    <t>11 3 01 00002</t>
  </si>
  <si>
    <t>12 2 07 00359</t>
  </si>
  <si>
    <t xml:space="preserve">Финансовое обеспечение получения гражданами дошкольного, начального общего, основного общего, среднего общего образования в частных общеобразовательных организациях в Московской области, осуществляющих образовательную деятельность по имеющим государственную аккредитацию основным общеобразовательным программам, включая расходы на оплату труда, приобретение учебников и учебных пособий, средств обучения, игр, игрушек (за исключением расходов на содержание зданий и оплату коммунальных услуг) </t>
  </si>
  <si>
    <t>13 0 00 00000</t>
  </si>
  <si>
    <t>14 0 00 00000</t>
  </si>
  <si>
    <t>Осуществление государственных полномочий в соответствии с Законом Московской области № 107/2014-ОЗ "О наделении органов местного самоуправления муниципальных образований Московской области отдельными государственными полномочиями Московской области"</t>
  </si>
  <si>
    <t>05 4 01 00001</t>
  </si>
  <si>
    <t xml:space="preserve">                 к Решению Совета депутатов</t>
  </si>
  <si>
    <t xml:space="preserve">                 города Реутов</t>
  </si>
  <si>
    <t>(тыс. рублей)</t>
  </si>
  <si>
    <t>Рз</t>
  </si>
  <si>
    <t>ПР</t>
  </si>
  <si>
    <t>ЦСР</t>
  </si>
  <si>
    <t>ВР</t>
  </si>
  <si>
    <t>Общегосударственные вопросы</t>
  </si>
  <si>
    <t>01</t>
  </si>
  <si>
    <t>Функционирование высшего должностного лица субъекта Российской Федерации и муниципального образования</t>
  </si>
  <si>
    <t>02</t>
  </si>
  <si>
    <t xml:space="preserve"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 </t>
  </si>
  <si>
    <t>Расходы на выплаты персоналу государственных (муниципальных) органов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</si>
  <si>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</si>
  <si>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04</t>
  </si>
  <si>
    <t>Иные закупки товаров, работ и услуг для обеспечения государственных (муниципальных) нужд</t>
  </si>
  <si>
    <t>Иные бюджетные ассигнования</t>
  </si>
  <si>
    <t>Уплата налогов, сборов и иных платежей</t>
  </si>
  <si>
    <t>в том числе за счет субвенции</t>
  </si>
  <si>
    <t xml:space="preserve">в том числе за счет субвенции   </t>
  </si>
  <si>
    <t>Резервные фонды</t>
  </si>
  <si>
    <t>Резервные средства</t>
  </si>
  <si>
    <t>Другие общегосударственные вопросы</t>
  </si>
  <si>
    <t>Предоставление субсидий бюджетным, автономным учреждениям и иным некоммерческим организациям</t>
  </si>
  <si>
    <t>Субсидии бюджетным учреждениям</t>
  </si>
  <si>
    <t>Предоставление платежей, взносов, безвозмездных перечислений субъектам международного права</t>
  </si>
  <si>
    <t>Расходы на выплаты персоналу казенных учреждений</t>
  </si>
  <si>
    <t>Непрограммные расходы бюджета муниципального образования</t>
  </si>
  <si>
    <t>99 0 00 00000</t>
  </si>
  <si>
    <t>Национальная оборона</t>
  </si>
  <si>
    <t>Мобилизационная и вневойсковая подготовка</t>
  </si>
  <si>
    <t>03</t>
  </si>
  <si>
    <t>Осуществление полномочий по первичному воинскому учету на территориях, где отсутствуют военные комиссариаты</t>
  </si>
  <si>
    <t>99 0 00 51180</t>
  </si>
  <si>
    <t>Мобилизационная подготовка экономики</t>
  </si>
  <si>
    <t>Мероприятия по обеспечению  мобилизационной готовности экономики</t>
  </si>
  <si>
    <t>99 0 00 00209</t>
  </si>
  <si>
    <t>Национальная безопасность и правоохранительная деятельность</t>
  </si>
  <si>
    <t>Защита населения и территории от чрезвычайных ситуаций природного и техногенного характера, гражданская оборона</t>
  </si>
  <si>
    <t>09</t>
  </si>
  <si>
    <t>Другие вопросы в области национальной безопасности и правоохранительной деятельности</t>
  </si>
  <si>
    <t>14</t>
  </si>
  <si>
    <t>Национальная экономика</t>
  </si>
  <si>
    <t>Дорожное хозяйство (дорожные фонды)</t>
  </si>
  <si>
    <t>Установка дорожных знаков</t>
  </si>
  <si>
    <t>Ямочный ремонт дворовых территорий многоквартирных домов, проездов к дворовым территориям многоквартирных домов населенных пунктов</t>
  </si>
  <si>
    <t>Обеспечение деятельности муниципального учреждения "Эксплуатация дорог и парковочного пространства города Реутов"</t>
  </si>
  <si>
    <t>Другие вопросы в области национальной экономики</t>
  </si>
  <si>
    <t>Жилищно-коммунальное хозяйство</t>
  </si>
  <si>
    <t>05</t>
  </si>
  <si>
    <t>Жилищное хозяйство</t>
  </si>
  <si>
    <t>Коммунальное хозяйство</t>
  </si>
  <si>
    <t>Благоустройство</t>
  </si>
  <si>
    <t>Охрана окружающей среды</t>
  </si>
  <si>
    <t>06</t>
  </si>
  <si>
    <t>Охрана объектов растительного и животного мира и среды их обитания</t>
  </si>
  <si>
    <t>Образование</t>
  </si>
  <si>
    <t>07</t>
  </si>
  <si>
    <t>Дошкольное образование</t>
  </si>
  <si>
    <t>Общее образование</t>
  </si>
  <si>
    <t>08</t>
  </si>
  <si>
    <t xml:space="preserve">Культура </t>
  </si>
  <si>
    <t>Здравоохранение</t>
  </si>
  <si>
    <t>Другие вопросы в области  здравоохранения</t>
  </si>
  <si>
    <t>Социальная политика</t>
  </si>
  <si>
    <t>Пенсионное обеспечение</t>
  </si>
  <si>
    <t>Социальное обеспечение и иные выплаты населению</t>
  </si>
  <si>
    <t>300</t>
  </si>
  <si>
    <t>Социальное обеспечение населения</t>
  </si>
  <si>
    <t>200</t>
  </si>
  <si>
    <t>240</t>
  </si>
  <si>
    <t>Охрана семьи и детства</t>
  </si>
  <si>
    <t>Ремонт муниципальных жилых помещений, в которых сохранено право пользования за детьми-сиротами  и детьми, оставшимися без попечения родителей, а также лицами из их числа, и специализированных жилых помещений,  предоставляемых лицам данной категории по договорам найма</t>
  </si>
  <si>
    <t>Обслуживание государственного и муниципального долга</t>
  </si>
  <si>
    <t>Обслуживание государственного внутреннего и муниципального долга</t>
  </si>
  <si>
    <t>Обслуживание государственного (муниципального) долга</t>
  </si>
  <si>
    <t>Обслуживание муниципального долга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</si>
  <si>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</si>
  <si>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Центральный аппарат</t>
  </si>
  <si>
    <t>95 0 00 00400</t>
  </si>
  <si>
    <t>Председатель представительного органа муниципального образования</t>
  </si>
  <si>
    <t>95 0 00 00901</t>
  </si>
  <si>
    <t>Субсидии автономным учреждениям</t>
  </si>
  <si>
    <t>Другие вопросы в области образования</t>
  </si>
  <si>
    <t>Другие вопросы в области культуры, кинематографии</t>
  </si>
  <si>
    <t>Физическая культура и спорт</t>
  </si>
  <si>
    <t xml:space="preserve">Физическая культура </t>
  </si>
  <si>
    <t>Массовый спорт</t>
  </si>
  <si>
    <t>Другие вопросы в области физической культуры и спорта</t>
  </si>
  <si>
    <t>Обеспечение деятельности финансовых, налоговых и таможенных органов и органов финансового (финансово-бюджетного) надзора</t>
  </si>
  <si>
    <t>99 0 00 00104</t>
  </si>
  <si>
    <t>Обеспечение проведения выборов и референдумов</t>
  </si>
  <si>
    <t>Члены избирательной комиссии муниципального образования</t>
  </si>
  <si>
    <t>95 0 00 00600</t>
  </si>
  <si>
    <t>ВСЕГО</t>
  </si>
  <si>
    <t>Дополнительное образование детей</t>
  </si>
  <si>
    <t xml:space="preserve">Молодежная политика </t>
  </si>
  <si>
    <t>Культура, кинематография</t>
  </si>
  <si>
    <t>Субсидии некоммерческим организациям (за исключением государственных (муниципальных) учреждений)</t>
  </si>
  <si>
    <t>Закупка товаров, работ и услуг для обеспечения государственных (муниципальных) нужд</t>
  </si>
  <si>
    <t>Субсидии юридическим лицам (кроме некоммерческих организаций), индивидуальным предпринимателям, физическим лицам - производителям товаров, работ, услуг</t>
  </si>
  <si>
    <t>Муниципальная программа городского округа Реутов "Муниципальное управление на 2017-2021 годы"</t>
  </si>
  <si>
    <t>Муниципальная программа городского округа Реутов "Предпринимательство на 2017-2021 годы"</t>
  </si>
  <si>
    <t>Муниципальная программа "Развитие физической культуры и спорта в городском округе Реутов на 2017-2021 годы"</t>
  </si>
  <si>
    <t>Муниципальная программа городского округа Реутов "Безопасность городского округа Реутов на 2017-2021 годы"</t>
  </si>
  <si>
    <t>Муниципальная программа "Развитие и сохранение культуры в городском округе Реутов на 2017-2021 годы"</t>
  </si>
  <si>
    <t>Муниципальная программа "Экология и охрана окружающей среды городского округа Реутов Московской области на 2017-2021 годы"</t>
  </si>
  <si>
    <t>Муниципальная программа городского округа Реутов Московской области "Жилище" на 2017-2021 годы</t>
  </si>
  <si>
    <t>Муниципальная программа "Социальная защита населения города Реутов" на 2017-2021 годы</t>
  </si>
  <si>
    <t>Муниципальная программа "Развитие образования и воспитание в городе Реутов на 2017-2021 годы"</t>
  </si>
  <si>
    <t>Муниципальная программа "Развитие системы информирования населения городского округа Реутов о деятельности органов местного самоуправления на 2017-2021 годы"</t>
  </si>
  <si>
    <t>Связь и информатика</t>
  </si>
  <si>
    <t>Подпрограмма "Профилактика преступлений и иных правонарушений в городском округе Реутов на 2017-2021 годы"</t>
  </si>
  <si>
    <t>Подпрограмма "Снижение рисков и смягчение последствий чрезвычайных ситуаций природного и техногенного характера в городском округе Реутов на 2017-2021 годы"</t>
  </si>
  <si>
    <t>03 2 02 00000</t>
  </si>
  <si>
    <t>03 2 02 00001</t>
  </si>
  <si>
    <t>03 2 03 00000</t>
  </si>
  <si>
    <t>03 2 03 00001</t>
  </si>
  <si>
    <t>03 2 04 00000</t>
  </si>
  <si>
    <t>03 2 05 00000</t>
  </si>
  <si>
    <t>Подпрограмма "Развитие и совершенствование систем оповещения и информирования населения в городском округе Реутов на 2017-2021 годы"</t>
  </si>
  <si>
    <t>Подпрограмма "Обеспечение пожарной безопасности в городском округе Реутов на 2017-2021 годы"</t>
  </si>
  <si>
    <t>Подпрограмма "Обеспечение мероприятий гражданской обороны в городском округе Реутов на 2017-2021 годы"</t>
  </si>
  <si>
    <t>Подпрограмма "Молодежь города Реутов на 2017-2021 годы"</t>
  </si>
  <si>
    <t>Организация и проведение мероприятий по профориентации и реализации трудового и творческого потенциала молодежи</t>
  </si>
  <si>
    <t>Организация и проведение мероприятий по гражданско-патриотическому и духовно-нравственному воспитанию молодежи</t>
  </si>
  <si>
    <t>Подпрограмма "Организация и проведение спортивных мероприятий в городском округе Реутов на 2017-2021 годы"</t>
  </si>
  <si>
    <t>Оказание материальной помощи и компенсации на приобретение индивидуальных диагностических средств для детей, больных инсулинозависимым сахарным диабетом (иглы, тест-полоски)</t>
  </si>
  <si>
    <t>Оказание материальной помощи и компенсации на приобретение современных лекарственных средств для лечения больных злокачественными новообразованиями</t>
  </si>
  <si>
    <t xml:space="preserve">Оказание материальной помощи и компенсации жителям города Реутов, оказавшимся в трудной жизненной ситуации, в том числе в связи с заболеванием, и на приобретение лекарственных препаратов, не входящих в список жизненно необходимых и важнейших лекарственных средств (ЖНВЛС) </t>
  </si>
  <si>
    <t>03 2 06 00000</t>
  </si>
  <si>
    <t>Основное мероприятие "Информирование населения муниципального образования Московской области об основных событиях социально-экономического развития, общественно-политической жизни, о деятельности органов местного самоуправления муниципального образования Московской области"</t>
  </si>
  <si>
    <t>Осуществление взаимодействия органов местного самоуправления с печатными СМИ в области подписки, доставки и распространения тиражных печатных изданий</t>
  </si>
  <si>
    <t>Информирование населения об основных социально-экономических событиях муниципального образования, а также о деятельности органов местного самоуправления посредством наружной рекламы</t>
  </si>
  <si>
    <t>Основное мероприятие "Охрана труда. Медосмотр сотрудников дошкольных образовательных учреждений, специальная оценка условий труда, обучение технике безопасности"</t>
  </si>
  <si>
    <t>Основное мероприятие "Обеспечение государственных гарантий реализации прав граждан на получение общедоступного и бесплатного дошкольного, начального общего, основного общего, среднего общего образования, а также дополнительного образования в муниципальных общеобразовательных организациях в Московской области, включая расходы на оплату труда, приобретение учебников и учебных пособий,  средств обучения, игр, игрушек (за исключением расходов на содержание зданий и оплату коммунальных услуг)"</t>
  </si>
  <si>
    <t>Основное мероприятие "Обеспечение доступности качественного общего образования в муниципальных образовательных учреждениях, укрепление материально-технической базы образовательных учреждений, выполнение мероприятий по проведению капитального, текущего ремонта в муниципальных общеобразовательных организациях, меры по социальной поддержке детей с ограниченными возможностями здоровья"</t>
  </si>
  <si>
    <t>Основное мероприятие "Обеспечение деятельности частных общеобразовательных организаций"</t>
  </si>
  <si>
    <t>Обеспечение охраны зданий (помещений), строений, прилегающих к ним территорий органов Администрации города и их подведомственных учреждений (в рамках антитеррористической защищенности)</t>
  </si>
  <si>
    <t>Приобретение средств связи, оргтехники, технических средств видеонаблюдения, их установка, ремонт и обслуживание</t>
  </si>
  <si>
    <t xml:space="preserve">Контроль и обслуживание комплекса технических средств охраны </t>
  </si>
  <si>
    <t>Разработка, изготовление и распространение в жилом секторе города памяток и листовок на противопожарную тему</t>
  </si>
  <si>
    <t>Подача воды для пожаротушения</t>
  </si>
  <si>
    <t>Выполнение работ по монтажу и пуско-наладке местной беспроводной системы коллективного оповещения населения о пожарах и чрезвычайных ситуациях</t>
  </si>
  <si>
    <t>Оказание услуг по предоставлению во временное пользование комплекса ресурсов для размещения технологического оборудования в производственных помещениях</t>
  </si>
  <si>
    <t>Выполнение работ по техническому обслуживанию систем противопожарной защиты, автоматической пожарной сигнализации и системы оповещения о пожаре, пожарной сигнализации</t>
  </si>
  <si>
    <t>Финансовое обеспечение государственных гарантий реализации прав граждан на получение общедоступного и бесплатного дошкольного, начального общего, основного общего, среднего общего образования в муниципальных общеобразовательных организациях в Московской области, обеспечение дополнительного образования в муниципальных общеобразовательных организациях в Московской области, включая расходы на оплату труда, приобретение учебников и учебных пособий,  средств обучения, игр, игрушек (за исключением расходов на содержание зданий и оплату коммунальных услуг)</t>
  </si>
  <si>
    <t>Финансовое обеспечение государственных гарантий реализации прав граждан на получение общедоступного и бесплатного дошкольного образования в муниципальных дошкольных образовательных организациях в Московской области, включая расходы на оплату труда, приобретение учебников и учебных пособий, средств обучения, игр, игрушек (за исключением расходов на содержание зданий и оплату коммунальных услуг)</t>
  </si>
  <si>
    <t>Муниципальная программа "Развитие дорожно-транспортного комплекса в городском округе Реутов на 2017-2021 годы"</t>
  </si>
  <si>
    <t>Основное мероприятие "Ликвидация очередности в дошкольных образовательных организациях и развитие инфраструктуры дошкольного образования"</t>
  </si>
  <si>
    <t>12 2 02 00000</t>
  </si>
  <si>
    <t>12 2 02 62210</t>
  </si>
  <si>
    <t>Частичная компенсация стоимости питания отдельным категориям обучающихся в муниципальных общеобразовательных организациях в Московской области и в частных общеобразовательных организациях в Московской области, осуществляющих образовательную деятельность по имеющим государственную аккредитацию основным общеобразовательным программам</t>
  </si>
  <si>
    <t>13 0 01 00000</t>
  </si>
  <si>
    <t>13 0 01 00001</t>
  </si>
  <si>
    <t>13 0 01 00003</t>
  </si>
  <si>
    <t>13 0 01 00007</t>
  </si>
  <si>
    <t>13 0 02 00000</t>
  </si>
  <si>
    <t>13 0 02 00001</t>
  </si>
  <si>
    <t>13 0 01 00005</t>
  </si>
  <si>
    <t>Проведение мероприятий, к которым обеспечено праздничное (тематическое) оформление территории муниципального образования в соответствии с постановлением Правительства Московской области от 21.05.2014 № 363/16 "Об утверждении Методических рекомендаций по размещению и эксплуатации элементов праздничного, тематического и праздничного светового оформления на территории Московской области"</t>
  </si>
  <si>
    <t>Подпрограмма "Развитие музейного дела и народных художественных промыслов в городском округе Реутов"</t>
  </si>
  <si>
    <t>04 А 00 00000</t>
  </si>
  <si>
    <t>04 А 01 00000</t>
  </si>
  <si>
    <t>Оказание муниципальных услуг (выполнение работ) муниципальными музеями городского округа Реутов</t>
  </si>
  <si>
    <t>04 А 01 00159</t>
  </si>
  <si>
    <t>Подпрограмма "Развитие библиотечного дела в городском округе Реутов"</t>
  </si>
  <si>
    <t>04 Б 00 00000</t>
  </si>
  <si>
    <t>04 Б 01 00000</t>
  </si>
  <si>
    <t>Оказание муниципальных услуг (выполнение работ) муниципальными библиотеками городского округа Реутов</t>
  </si>
  <si>
    <t>04 Б 01 00259</t>
  </si>
  <si>
    <t xml:space="preserve">Комплектование книжных фондов муниципальных библиотек городского округа Реутов </t>
  </si>
  <si>
    <t>04 Б 01 00260</t>
  </si>
  <si>
    <t>Подпрограмма "Развитие самодеятельного творчества и поддержка основных форм культурно-досуговой деятельности в городском округе Реутов"</t>
  </si>
  <si>
    <t>04 В 00 00000</t>
  </si>
  <si>
    <t>04 В 01 00000</t>
  </si>
  <si>
    <t>04 В 01 00359</t>
  </si>
  <si>
    <t>Проведение праздничных и культурно-массовых мероприятий в сфере культуры муниципальными автономными и бюджетными учреждениями культуры</t>
  </si>
  <si>
    <t>04 В 01 00360</t>
  </si>
  <si>
    <t>Подпрограмма "Развитие парков культуры и отдыха городского округа Реутов"</t>
  </si>
  <si>
    <t>04 Г 00 00000</t>
  </si>
  <si>
    <t>Основное мероприятие "Развитие парков культуры и отдыха, создание комфортных условий для отдыха населения, повышение качества рекреационных услуг для населения городского округа Реутов"</t>
  </si>
  <si>
    <t>04 Г 01 00000</t>
  </si>
  <si>
    <t>Обеспечивающая  подпрограмма</t>
  </si>
  <si>
    <t>04 И 00 00000</t>
  </si>
  <si>
    <t>04 И 01 00000</t>
  </si>
  <si>
    <t>04 И 01 00095</t>
  </si>
  <si>
    <t>Подпрограмма "Безопасность дорожного движения"</t>
  </si>
  <si>
    <t>Подпрограмма "Содержание дорог и объектов улично-дорожной сети"</t>
  </si>
  <si>
    <t>Подпрограмма "Ремонт дорог и объектов улично-дорожной сети"</t>
  </si>
  <si>
    <t>07 1 00 00000</t>
  </si>
  <si>
    <t>07 1 01 00000</t>
  </si>
  <si>
    <t>07 1 01 00001</t>
  </si>
  <si>
    <t>07 2 00 00000</t>
  </si>
  <si>
    <t>07 2 01 00000</t>
  </si>
  <si>
    <t>07 2 01 00003</t>
  </si>
  <si>
    <t>07 2 01 00059</t>
  </si>
  <si>
    <t>07 3 00 00000</t>
  </si>
  <si>
    <t>07 3 01 00000</t>
  </si>
  <si>
    <t>Обеспечение деятельности муниципального казенного учреждения "Единая дежурная диспетчерская служба города Реутов" и системы "112"</t>
  </si>
  <si>
    <t>03 2 06 00059</t>
  </si>
  <si>
    <t>03 2 05 00001</t>
  </si>
  <si>
    <t>03 2 04 00720</t>
  </si>
  <si>
    <t>Подпрограмма "Подготовка спортивного резерва"</t>
  </si>
  <si>
    <t>02 6 00 00000</t>
  </si>
  <si>
    <t>Основное мероприятие "Обеспечение деятельности подведомственных муниципальных учреждений города Реутов, обеспечивающих подготовку спортивного резерва"</t>
  </si>
  <si>
    <t>02 6 01 00000</t>
  </si>
  <si>
    <t>02 6 01 00059</t>
  </si>
  <si>
    <t>Обеспечение деятельности детского дома творчества</t>
  </si>
  <si>
    <t>Обеспечение охраны зданий (помещений), строений, прилегающих к ним территорий органов Администрации города и их подведомственных учреждений</t>
  </si>
  <si>
    <t>Закупка товаров, работ и услуг для государственных (муниципальных) нужд</t>
  </si>
  <si>
    <t>Содержание ливневой канализации</t>
  </si>
  <si>
    <t>07 2 01 00001</t>
  </si>
  <si>
    <t>Основное мероприятие "Профилактика и предупреждение проявлений экстремизма"</t>
  </si>
  <si>
    <t>Основное мероприятие "Обеспечение пожарной безопасности в административных зданиях"</t>
  </si>
  <si>
    <t>03 4 04 00000</t>
  </si>
  <si>
    <t>Проведение мероприятий по обеспечению пожарной безопасности в административных зданиях</t>
  </si>
  <si>
    <t>03 4 04 00001</t>
  </si>
  <si>
    <t>Основное мероприятияе "Обеспечение пожарной безопасности"</t>
  </si>
  <si>
    <t>03 4 05 00000</t>
  </si>
  <si>
    <t>03 4 05 00001</t>
  </si>
  <si>
    <t>Основное мероприятие "Обеспечение пожарной безопасности на объектах образования"</t>
  </si>
  <si>
    <t>03 4 03 00000</t>
  </si>
  <si>
    <t>Проведение мероприятий по обеспечению пожарной безопасности на объектах образования</t>
  </si>
  <si>
    <t>03 4 03 00001</t>
  </si>
  <si>
    <t>Основное мероприятие "Обеспечение пожарной безопасности на объектах культуры и спорта"</t>
  </si>
  <si>
    <t>03 4 02 00000</t>
  </si>
  <si>
    <t>Выполнение работ по обеспечению пожарной безопасности в учреждениях культуры и спорта</t>
  </si>
  <si>
    <t>03 4 02 00001</t>
  </si>
  <si>
    <t>03 4 01 00009</t>
  </si>
  <si>
    <t>Основное мероприятие "Развитие и модернизация системы коллективного оповещения, ее техническое обслуживание"</t>
  </si>
  <si>
    <t>03 3 02 00000</t>
  </si>
  <si>
    <t>Техническое обслуживание местной системы коллективного оповещения</t>
  </si>
  <si>
    <t>03 3 02 00001</t>
  </si>
  <si>
    <t>Выполнение работ по монтажу и пуско-наладке местной беспроводной системы коллективного оповещения</t>
  </si>
  <si>
    <t>03 3 02 00002</t>
  </si>
  <si>
    <t>03 3 02 00003</t>
  </si>
  <si>
    <t>03 4 01 000А5</t>
  </si>
  <si>
    <t>03 4 01 000А6</t>
  </si>
  <si>
    <t>Основное мероприятие "Обеспечение деятельности общественных объединений добровольной пожарной охраны, созданных на базе муниципальных организаций, предприятий и учреждений города Реутов"</t>
  </si>
  <si>
    <t>Мероприятия по обеспечению деятельности общественных объединений добровольной пожарной охраны, созданных на базе муниципальных организаций, предприятий и учреждений города Реутов</t>
  </si>
  <si>
    <t xml:space="preserve">Основное мероприятие "Снижение количества преступлений, совершенных на территории города. Обеспечение деятельности общественных объединений правоохранительной направленности" </t>
  </si>
  <si>
    <t>Мероприятия по проведению профилактики и предупреждения проявлений экстремизма</t>
  </si>
  <si>
    <t>03 4 01 000А7</t>
  </si>
  <si>
    <t>03 1 04 000А1</t>
  </si>
  <si>
    <t>Основное мероприятие "Реализация и обеспечение плана гражданской обороны и защиты населения городского округа Реутов Московской области"</t>
  </si>
  <si>
    <t>03 5 03 00000</t>
  </si>
  <si>
    <t>03 5 03 00001</t>
  </si>
  <si>
    <t>Основное мероприятие "Повышение обустройства автомобильных дорог местного значения"</t>
  </si>
  <si>
    <t>Осуществление переданных полномочий Московской области по организации проведения мероприятий по отлову и содержанию безнадзорных животных</t>
  </si>
  <si>
    <t>Сельское хозяйство и рыболовство</t>
  </si>
  <si>
    <t>12 1 01 S2330</t>
  </si>
  <si>
    <t xml:space="preserve">Софинансирование на государственную поддержку частных дошкольных образовательных организаций в Московской области с целью возмещения расходов на присмотр и уход, содержание имущества и арендную плату за использование помещений                                                       </t>
  </si>
  <si>
    <t>11 2 01 S2190</t>
  </si>
  <si>
    <t>Софинансирование  организации отдыха, оздоровления и занятости детей в дни школьных каникул</t>
  </si>
  <si>
    <t>04 Г 01 00401</t>
  </si>
  <si>
    <t>Подпрограмма "Профилактика преступлений и иных правонарушений в городе Реутов Московской области на 2017-2021 годы"</t>
  </si>
  <si>
    <t>Мероприятия на комплексное благоустройство парковых территорий</t>
  </si>
  <si>
    <t>10 2 01 60820</t>
  </si>
  <si>
    <t>Выплата на обучающегося, предоставляемая многодетной семье на приобретение одежды ребенку для посещения занятий на период его обучения в государственной образовательной организации или муниципальной образовательной организации, расположенной не в Московской области, осуществляющей образовательную деятельность по образовательным программам начального, общего, основного общего, среднего общего образования</t>
  </si>
  <si>
    <t>11 1 01 000А1</t>
  </si>
  <si>
    <t>Расходы на обеспечение деятельности (оказание услуг) муниципальных учреждений</t>
  </si>
  <si>
    <t>Средства массовой информации</t>
  </si>
  <si>
    <t>Другие вопросы в области средств массовой информации</t>
  </si>
  <si>
    <t>Софинансирование проектов инициативного бюджетирования</t>
  </si>
  <si>
    <t>Подпрограмма "Обеспечение жильем молодых семей"</t>
  </si>
  <si>
    <t>10 1 00 00000</t>
  </si>
  <si>
    <t>10 1 01 00000</t>
  </si>
  <si>
    <t>Подпрограмма "Развитие архивного дела в городском округе Реутов"</t>
  </si>
  <si>
    <t>04 К 00 00000</t>
  </si>
  <si>
    <t>Основное мероприятие "Увеличение количества архивных документов, находящихся в условиях, обеспечивающих их постоянное (вечное) и долговременное хранение в муниципальном архиве городского округа Реутов"</t>
  </si>
  <si>
    <t>04 К 01 00000</t>
  </si>
  <si>
    <t>04 К 01 60690</t>
  </si>
  <si>
    <t xml:space="preserve">Государственная поддержка частных дошкольных образовательных организаций в Московской области с целью возмещения расходов на присмотр и уход, содержание имущества и арендную плату за использование помещений                                                       </t>
  </si>
  <si>
    <t>12 1 01 62330</t>
  </si>
  <si>
    <t>Муниципальная программа городского округа Реутов "Цифровой городской округ Реутов" на 2018-2022 годы</t>
  </si>
  <si>
    <t>Подпрограмма "Развитие информационной и технической инфраструктуры экосистемы цифровой экономики муниципального образования городской округ Реутов" на срок 2018-2022 годы</t>
  </si>
  <si>
    <t>14 1 00 00000</t>
  </si>
  <si>
    <t>14 1 01 00000</t>
  </si>
  <si>
    <t>14 1 01 00001</t>
  </si>
  <si>
    <t>14 1 02 00000</t>
  </si>
  <si>
    <t>14 1 02 00001</t>
  </si>
  <si>
    <t>14 1 03 00000</t>
  </si>
  <si>
    <t>14 1 03 00001</t>
  </si>
  <si>
    <t>14 1 04 00000</t>
  </si>
  <si>
    <t>14 1 04 00001</t>
  </si>
  <si>
    <t>Подпрограмма "Снижение административных барьеров, повышение качества и доступности предоставления государственных и муниципальных услуг, в том числе на базе многофункциональных центров предоставления государственных и муниципальных услуг на 2018-2022 годы"</t>
  </si>
  <si>
    <t>14 2 00 00000</t>
  </si>
  <si>
    <t>14 2 01 00000</t>
  </si>
  <si>
    <t>14 2 01 01159</t>
  </si>
  <si>
    <t>Основное мероприятие "Увеличение доли оборота малых  и средних предприятий в общем обороте по полному кругу предприятий"</t>
  </si>
  <si>
    <t>Основное мероприятие "Обеспечение деятельности учреждений по работе с молодежью и повышение качества оказываемых муниципальных услуг "</t>
  </si>
  <si>
    <t>Предоставление субсидии на выполнение муниципального задания Муниципального учреждения по работе с молодежью "Подростково-молодежный центр"</t>
  </si>
  <si>
    <t>Основное мероприятие "Организация и проведение мероприятий по гражданско-патриотическому и духовно-нравственному воспитанию молодежи"</t>
  </si>
  <si>
    <t>02 4 02 00000</t>
  </si>
  <si>
    <t>02 4 02 00001</t>
  </si>
  <si>
    <t>Основное мероприятие "Организация и проведение мероприятий по профориентации и реализации трудового и творческого потенциала молодежи"</t>
  </si>
  <si>
    <t>02 4 03 00000</t>
  </si>
  <si>
    <t>02 4 03 00001</t>
  </si>
  <si>
    <t>Основное мероприятие "Предупреждение террористических акций и повышение степени антитеррористической защищённости социально значимых объектов и мест с массовым пребыванием людей"</t>
  </si>
  <si>
    <t>Приобретение технических средств, оборудования, сопутствующих материалов для обеспечения деятельности отдела территориальной безопасности по профилактике терроризма и экстремизма</t>
  </si>
  <si>
    <t>Основное мероприятие "Создание резерва финансовых и материальных ресурсов для ликвидации чрезвычайных ситуаций"</t>
  </si>
  <si>
    <t>Создание резерва финансовых ресурсов городского округа Реутов для ликвидации чрезвычайных ситуаций, в том числе последствий террористических актов</t>
  </si>
  <si>
    <t>Основное мероприятие "Обеспечение деятельности муниципального казенного учреждения "Единая дежурная диспетчерская служба города Реутов" и системы "112""</t>
  </si>
  <si>
    <t>Основное мероприятие "Оказание государственной поддержки молодым семьям в виде социальных выплат на приобретение жилого помещения или строительство индивидуального жилого дома"</t>
  </si>
  <si>
    <t>Основное мероприятие "Ремонт муниципальных жилых помещений, в которых сохранено право пользования за детьми-сиротами  и детьми, оставшимися без попечения родителей, лицами из их числа, и  специализированных жилых помещений,  предоставляемых лицам данной категории по договорам найма"</t>
  </si>
  <si>
    <t>10 2 02 00000</t>
  </si>
  <si>
    <t>10 2 02 00001</t>
  </si>
  <si>
    <t xml:space="preserve">Приобретение жилых помещений на первичном и вторичном рынках в муниципальную собственность для обеспечения детей-сирот и детей, оставшихся без попечения родителей, лиц из их числа по договорам найма специализированных жилых помещений  </t>
  </si>
  <si>
    <t>Основное мероприятие "Оказание социальной поддержки отдельным категориям граждан"</t>
  </si>
  <si>
    <t>Основное мероприятие "Организация работы по трудовой занятости подростков в дни школьных каникул"</t>
  </si>
  <si>
    <t>11 2 02 00000</t>
  </si>
  <si>
    <t>11 2 02 S2190</t>
  </si>
  <si>
    <t>Основное мероприятие "Повышение уровня доступности объектов в приоритетных сферах жизнедеятельности инвалидов и других маломобильных групп населения и социальной интеграции инвалидов в городе Реутов"</t>
  </si>
  <si>
    <t>Основное мероприятие "Организация исполнения государственных полномочий по предоставлению гражданам жилищных субсидий на оплату жилого помещения и коммунальных услуг"</t>
  </si>
  <si>
    <t>Основное мероприятие "Обеспечение переданного государственного полномочия Московской области по созданию комиссий по делам несовершеннолетних и защите их прав городских округов и муниципальных районов Московской области"</t>
  </si>
  <si>
    <t>Обеспечение переданного государственного полномочия Московской области по созданию комиссий по делам несовершеннолетних и защите их прав городских округов и муниципальных районов Московской области</t>
  </si>
  <si>
    <t>Основное мероприятие "Профилактические мероприятия по содержанию мест массового отдыха и пребывания населения"</t>
  </si>
  <si>
    <t>06 0 03 00000</t>
  </si>
  <si>
    <t>06 0 03 60870</t>
  </si>
  <si>
    <t>Основное мероприятие "Мониторинг окружающей среды, определение степени загрязнения окружающей среды"</t>
  </si>
  <si>
    <t>Мероприятия в области экологии и охраны окружающей среды</t>
  </si>
  <si>
    <t>Основное мероприятие "Экологическое образование, воспитание, информирование населения"</t>
  </si>
  <si>
    <t>06 0 02 00000</t>
  </si>
  <si>
    <t>06 0 02 00001</t>
  </si>
  <si>
    <t>06 0 03 00001</t>
  </si>
  <si>
    <t>Основное мероприятие "Увеличение фактической площади озелененых территорий городского округа Реутов"</t>
  </si>
  <si>
    <t>06 0 04 00000</t>
  </si>
  <si>
    <t>06 0 04 00059</t>
  </si>
  <si>
    <t>Муниципальная программа городского округа Реутов "Управление имуществом и финансами городского округа Реутов на 2018-2022 годы"</t>
  </si>
  <si>
    <t xml:space="preserve">Обеспечивающая подпрограмма </t>
  </si>
  <si>
    <t>Основное мероприятие "Создание условий для реализации полномочий органа местного самоуправления (Администрации городского округа Реутов), и подведомственных учреждений"</t>
  </si>
  <si>
    <t>05 5 01 00095</t>
  </si>
  <si>
    <t>Подпрограмма "Совершенствование муниципальной службы городского округа Реутов Московской области на 2018-2022 годы"</t>
  </si>
  <si>
    <t>Основное мероприятие "Совершенствование профессионального развития муниципальных служащих городского округа Реутов"</t>
  </si>
  <si>
    <t>05 3 05 00000</t>
  </si>
  <si>
    <t>Организация работы по повышению квалификации муниципальных служащих</t>
  </si>
  <si>
    <t>05 3 05 00095</t>
  </si>
  <si>
    <t>05 5 01 60700</t>
  </si>
  <si>
    <t>Подпрограмма "Обеспечение инфраструктуры органов местного самоуправления городского округа Реутов на 2018-2022 годы"</t>
  </si>
  <si>
    <t>05 2 00 00000</t>
  </si>
  <si>
    <t>05 2 01 00000</t>
  </si>
  <si>
    <t>05 2 01 01059</t>
  </si>
  <si>
    <t>05 2 01 01159</t>
  </si>
  <si>
    <t>Основное мероприятие "Централизация бюджетного (бухгалтерского) учета органов местного самоуправления и учреждений, подведомственных Администрации города Реутов"</t>
  </si>
  <si>
    <t>05 2 02 00000</t>
  </si>
  <si>
    <t>05 2 02 01259</t>
  </si>
  <si>
    <t>05 2 02 62140</t>
  </si>
  <si>
    <t>05 5 01 00001</t>
  </si>
  <si>
    <t>Подпрограмма "Территориальное развитие (градостроительство и землеустройство) на 2018-2022 годы"</t>
  </si>
  <si>
    <t>Основное мероприятие "Обеспечение концепцией архитектурно – художественной подсветки зданий и сооружений в городском округе Реутов Московской области"</t>
  </si>
  <si>
    <t>05 6 03 00000</t>
  </si>
  <si>
    <t>Разработка концепции архитектурно-художественной подсветки зданий и сооружений</t>
  </si>
  <si>
    <t>05 6 03 00001</t>
  </si>
  <si>
    <t>Основное мероприятие "Обеспечение схемы установки пешеходной навигации в городском округе Реутов Московской области"</t>
  </si>
  <si>
    <t>05 6 04 00000</t>
  </si>
  <si>
    <t>Разработка схемы установки пешеходной навигации</t>
  </si>
  <si>
    <t>05 6 04 00001</t>
  </si>
  <si>
    <t>Основное мероприятие "Совершенствование мотивации муниципальных служащих"</t>
  </si>
  <si>
    <t>05 3 04 00000</t>
  </si>
  <si>
    <t>Организация выплаты пенсии за выслугу лет лицам, замещающим муниципальные должности и должности муниципальной службы, в связи с выходом на пенсию</t>
  </si>
  <si>
    <t>05 3 04 00001</t>
  </si>
  <si>
    <t>Подпрограмма "Управление муниципальными финансами на 2018-2022 годы"</t>
  </si>
  <si>
    <t>Основное мероприятие "Качественное  управление  муниципальным  долгом"</t>
  </si>
  <si>
    <t>Подпрограмма "Развитие имущественного комплекса городского округа Реутов на 2018-2022 годы"</t>
  </si>
  <si>
    <t>Основное мероприятие "Увеличение поступлений средств в бюджет городского округа Реутов от использования и распоряжения имуществом находящимся в собственности городского округа Реутов"</t>
  </si>
  <si>
    <t>05 1 01 00001</t>
  </si>
  <si>
    <t>Основное мероприятие "Повышение эффективности использования имущества и оптимизация структуры собственности городского округа Реутов"</t>
  </si>
  <si>
    <t>05 1 02 00000</t>
  </si>
  <si>
    <t>05 1 02 00002</t>
  </si>
  <si>
    <t>05 1 02 00001</t>
  </si>
  <si>
    <t>Основное мероприятие "Создание условий для привлечения инвестиций, в том числе путем предоставления возможности выбора наиболее эффективных видов разрешенного использования земельных участков и объектов капитального строительства"</t>
  </si>
  <si>
    <t>05 1 03 00000</t>
  </si>
  <si>
    <t xml:space="preserve">Выполнение работ по описанию местоположения границ территориальных зон и внесению сведений в государственный кадастр недвижимости о границах территориальных зон, расположенных в границах города Реутов Московской области, установленных Правилами землепользования и застройки территории города Реутов Московской области </t>
  </si>
  <si>
    <t>05 1 03 00001</t>
  </si>
  <si>
    <t>Наименование показателя</t>
  </si>
  <si>
    <t>Основное мероприятие "Безопасность дорожного движения"</t>
  </si>
  <si>
    <t>Основное мероприятие "Капитальный ремонт и (или) ремонт автомобильных дорог общего пользования местного значения"</t>
  </si>
  <si>
    <t>Основное мероприятие "Обеспечение надлежащего состояния  автомобильных дорог и дворовых территорий""</t>
  </si>
  <si>
    <t>07 3 03 00000</t>
  </si>
  <si>
    <t>07 3 03 00001</t>
  </si>
  <si>
    <t>Подпрограмма "Создание условий для обеспечения комфортного проживания жителей в многоквартирных домах на территории городского округа Реутов"</t>
  </si>
  <si>
    <t>08 В 00 00000</t>
  </si>
  <si>
    <t>Основное мероприятие "Создание благоприятных условий для проживания граждан в многоквартирных домах, расположенных на территории городского округа Реутов"</t>
  </si>
  <si>
    <t>08 В 01 00000</t>
  </si>
  <si>
    <t>08 В 01 00001</t>
  </si>
  <si>
    <t>08 В 01 00002</t>
  </si>
  <si>
    <t xml:space="preserve">Муниципальная программа городского округа Реутов "Развитие инженерной инфраструктуры и энергоэффективности"  на 2018-2022 годы"
</t>
  </si>
  <si>
    <t>Подпрограмма "Создание условий для обеспечения качественными жилищно-коммунальными услугами"</t>
  </si>
  <si>
    <t>09 1 00 00000</t>
  </si>
  <si>
    <t>Основное мероприятие "Обеспечение учета всего объема потребляемых энергетических ресурсов"</t>
  </si>
  <si>
    <t>09 1 01 00000</t>
  </si>
  <si>
    <t>Софинансирование работ по установке общедомовых приборов учета (пропорционально доли муниципальной собственности)</t>
  </si>
  <si>
    <t>09 1 01 00001</t>
  </si>
  <si>
    <t>Установка индивидуальных приборов учета в муниципальных квартирах (ГВС, ХВС)</t>
  </si>
  <si>
    <t>09 1 01 00002</t>
  </si>
  <si>
    <t>Ежегодная актуализация схем теплоснабжения, водоснабжения, водоотведения города</t>
  </si>
  <si>
    <t>09 1 01 00003</t>
  </si>
  <si>
    <t>Подпрограмма "Благоустройство территории городского округа Реутов"</t>
  </si>
  <si>
    <t>08 Б 00 00000</t>
  </si>
  <si>
    <t>Основное мероприятие "Создание условий для благоустройства территорий городского округа Реутов"</t>
  </si>
  <si>
    <t>08 Б 01 00000</t>
  </si>
  <si>
    <t>08 Б 01 00059</t>
  </si>
  <si>
    <t>Содержание детских, спортивных площадок, площадок для выгула собак</t>
  </si>
  <si>
    <t>08 Б 01 00002</t>
  </si>
  <si>
    <t>Основное мероприятие "Формирование комфортной городской световой среды"</t>
  </si>
  <si>
    <t>08 Б 02 00000</t>
  </si>
  <si>
    <t>Расходы на оплату электроэнергии систем уличного освещения</t>
  </si>
  <si>
    <t>08 Б 02 00001</t>
  </si>
  <si>
    <t>Муниципальная программа городского округа Реутов "Развитие инженерной инфраструктуры и энергоэффективности"  на 2018-2022 годы"</t>
  </si>
  <si>
    <t>Подпрограмма "Энергосбережение и повышение энергетической эффективности"</t>
  </si>
  <si>
    <t>09 2 00 00000</t>
  </si>
  <si>
    <t>Основное мероприятие "Расширение практики применения энергосберегающих технологий при модернизации, реконструкции и капитальном ремонте основных фондов"</t>
  </si>
  <si>
    <t>09 2 01 00000</t>
  </si>
  <si>
    <t>09 2 01 00001</t>
  </si>
  <si>
    <t>Другие вопросы в области жилищно-коммунального хозяйства</t>
  </si>
  <si>
    <t>09 3 00 00000</t>
  </si>
  <si>
    <t>Основное мероприятие "Создание условий для реализации полномочий органов государственной власти Московской области и государственных органов Московской области"</t>
  </si>
  <si>
    <t>09 3 01 00000</t>
  </si>
  <si>
    <t>Создание административных комиссий, уполномоченных рассматривать дела об административных правонарушениях в сфере благоустройства</t>
  </si>
  <si>
    <t>09 3 01 62670</t>
  </si>
  <si>
    <t>Основное мероприятие "Организация деятельности МФЦ"</t>
  </si>
  <si>
    <t>Реализация мероприятий по созданию в дошкольных образовательных, общеобразовательных организациях, образовательных организациях дополнительного образования (в том числе в организациях, осуществляющих образовательную деятельность по адаптированным основным общеобразовательным программам) условий для получения детьми-инвалидами качественного образования</t>
  </si>
  <si>
    <t>11 3 01 L0272</t>
  </si>
  <si>
    <t>Основное мероприятие "Профилактика наркомании и токсикомании, проведение ежегодных медицинских осмотров школьников с целью раннего выявления незаконного потребления наркотических средств и психотропных веществ"</t>
  </si>
  <si>
    <t>Основное мероприятие "Информирование населения муниципального образования посредством наружной рекламы"</t>
  </si>
  <si>
    <t>13 0 02 00002</t>
  </si>
  <si>
    <t>13 0 02 00003</t>
  </si>
  <si>
    <t xml:space="preserve">                 Приложение № 5 </t>
  </si>
  <si>
    <t xml:space="preserve">                 от ___________  № _________</t>
  </si>
  <si>
    <t>Основное мероприятие "Оказание государственной поддержки в решении жилищной проблемы детей-сирот и детей, оставшихся без попечения родителей, лиц из их числа"</t>
  </si>
  <si>
    <t>Приобретение жилых помещений на первичном и вторичном рынках в муниципальную собственность для обеспечения детей-сирот и детей, оставшихся без попечения родителей, лиц из их числа по договорам найма специализированных жилых помещений за счет средств местного бюджета</t>
  </si>
  <si>
    <t>10 2 01 00001</t>
  </si>
  <si>
    <t>Реализация мероприятий по обеспечению жильем молодых семей</t>
  </si>
  <si>
    <t>10 1 01 L4970</t>
  </si>
  <si>
    <t>Основное мероприятие "Увеличение общего количества посетителей муниципальных музеев"</t>
  </si>
  <si>
    <t>Основное мероприятие "Обеспечение роста числа посетителей библиотек городского округа Реутов"</t>
  </si>
  <si>
    <t>Основное мероприятие "Организация культурно-досуговой работы в городском округе Реутов"</t>
  </si>
  <si>
    <t>Оказание муниципальных  услуг по организации деятельности культурно-досуговых учреждений и клубных формирований самодеятельного народного творчества</t>
  </si>
  <si>
    <t>13 0 01 00004</t>
  </si>
  <si>
    <t>Обеспечение деятельности общественных организаций правоохранительной направленности</t>
  </si>
  <si>
    <t>03 1 03 00003</t>
  </si>
  <si>
    <t>Основное мероприятие "Социальная поддержка медицинских работников, повышение престижа профессии врача и среднего медицинского работника"</t>
  </si>
  <si>
    <t>11 5 02 00000</t>
  </si>
  <si>
    <t>Предоставление компенсационных выплат иногородним врачам для оплаты найма жилого помещения</t>
  </si>
  <si>
    <t>11 5 02 00001</t>
  </si>
  <si>
    <t>Ремонт ливневой канализации</t>
  </si>
  <si>
    <t>Основное мероприятие "Увеличение парковочного пространства"</t>
  </si>
  <si>
    <t>Комплексное благоустройство парковочного пространства</t>
  </si>
  <si>
    <t>07 3 01 00001</t>
  </si>
  <si>
    <t>07 3 02 00000</t>
  </si>
  <si>
    <t xml:space="preserve">07 3 02 00003 </t>
  </si>
  <si>
    <t>Социальные выплаты гражданам, кроме публичных нормативных социальных выплат</t>
  </si>
  <si>
    <t>320</t>
  </si>
  <si>
    <t>Публичные нормативные социальные выплаты гражданам</t>
  </si>
  <si>
    <t>310</t>
  </si>
  <si>
    <t>Софинансирование на закупку оборудования для дошкольных образовательных организаций - победителей областного конкурса на присвоение статуса Региональной инновационной площадки Московской области</t>
  </si>
  <si>
    <t>12 1 03 S2130</t>
  </si>
  <si>
    <t>Основное мероприятие "Реализация механизмов для выявления и развития талантов детей"</t>
  </si>
  <si>
    <t>12 2 06 00000</t>
  </si>
  <si>
    <t>12 2 06 00259</t>
  </si>
  <si>
    <t>Подпрограмма "Повышение инвестиционной привлекательности"</t>
  </si>
  <si>
    <t>01 2 00 00000</t>
  </si>
  <si>
    <t>01 2 02 00000</t>
  </si>
  <si>
    <t>Осуществление мероприятий по реализации стратегии социально-экономического развития наукоградов Российской Федерации, способствующих развитию научно-производственного комплекса наукоградов Российской Федерации, а также сохранению и развитию инфраструктуры наукоградов Российской Федерации</t>
  </si>
  <si>
    <t>01 2 02 L5250</t>
  </si>
  <si>
    <t>Основное мероприятие "Развитие и обеспечение функционирования базовой информационно-технологической инфраструктуры ОМСУ муниципального образования Московской области"</t>
  </si>
  <si>
    <t>Основное мероприятие "Создание, развитие и обеспечение функционирования единой информационно-технологической и телекоммуникационной инфраструктуры ОМСУ муниципального образования Московской области"</t>
  </si>
  <si>
    <t>Основное мероприятие "Обеспечение защиты информационно-технологической и телекоммуникационной инфраструктуры и информации в ИС, используемых ОМСУ муниципального образования Московской области"</t>
  </si>
  <si>
    <t>Основное мероприятие "Обеспечение подключения к региональным межведомственным информационным системам и сопровождение пользователей ОМСУ муниципального образования Московской области"</t>
  </si>
  <si>
    <t>Муниципальная программа городского округа Реутов "Формирование комфортной городской среды"  на 2018-2022 годы"</t>
  </si>
  <si>
    <t>Основное мероприятие "Проведение мероприятий по увеличению рабочих мест на территории городского округа Реутов"</t>
  </si>
  <si>
    <t>Основное мероприятие "Обеспечение эффективного выполнения полномочий Отдела культуры и молодежной политики Администрации города Реутов"</t>
  </si>
  <si>
    <t>04 И 01 00101</t>
  </si>
  <si>
    <t>Основное мероприятие "Увеличение количества жителей города Реутов, вовлеченных в систематические занятия физической культурой и спортом"</t>
  </si>
  <si>
    <t>Основное мероприятие "Повышение эффективности управления муниципальными финансами и использования муниципального имущества при реализации муниципальной программы"</t>
  </si>
  <si>
    <t>Информирование населения муниципального образования Московской области об основных событиях социально-экономического развития, общественно-политической жизни, освещение деятельности органов местного самоуправления муниципального образования Московской области в печатных СМИ, выходящих на территории муниципального образования</t>
  </si>
  <si>
    <t>Информирование населения муниципального образования Московской области о деятельности органов местного самоуправления путем изготовления и распространения (вещания) на территории муниципального образования Московской области телепередач</t>
  </si>
  <si>
    <t>Информирование населения муниципального образования Московской области о деятельности органов местного самоуправления муниципального образования Московской области путем размещения материалов в электронных СМИ, распространяемых в сети Интернет (сетевых изданиях). Ведение информационных ресурсов и баз данных муниципального образования Московской области</t>
  </si>
  <si>
    <t>Информирование населения муниципального образования путем изготовления и распространения полиграфической продукции о социально значимых вопросах в деятельности органов местного самоуправления муниципального образования Московской области</t>
  </si>
  <si>
    <t>Приведение в соответствие количества и фактического расположения рекламных конструкций на территории муниципального образования Московской области согласованной Правительством Московской области схеме размещения рекламных конструкций</t>
  </si>
  <si>
    <t xml:space="preserve">Распределение бюджетных ассигнований по разделам, подразделам, целевым статьям (муниципальным программам городского округа Реутов и непрограммным направлениям деятельности), группам и подгруппам видов расходов классификации расходов бюджета городского округа Реутов Московской области на плановый период 2020 и 2021 годов </t>
  </si>
</sst>
</file>

<file path=xl/styles.xml><?xml version="1.0" encoding="utf-8"?>
<styleSheet xmlns="http://schemas.openxmlformats.org/spreadsheetml/2006/main">
  <numFmts count="1">
    <numFmt numFmtId="164" formatCode="0.0"/>
  </numFmts>
  <fonts count="20">
    <font>
      <sz val="9"/>
      <color theme="1"/>
      <name val="Arial"/>
      <family val="2"/>
      <charset val="204"/>
    </font>
    <font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name val="Times New Roman Cyr"/>
      <charset val="204"/>
    </font>
    <font>
      <sz val="12"/>
      <color rgb="FFFF0000"/>
      <name val="Times New Roman"/>
      <family val="1"/>
      <charset val="204"/>
    </font>
    <font>
      <sz val="12"/>
      <name val="Times New Roman Cyr"/>
      <family val="1"/>
      <charset val="204"/>
    </font>
    <font>
      <b/>
      <sz val="12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0"/>
      <name val="Arial Cyr"/>
      <charset val="204"/>
    </font>
    <font>
      <sz val="12"/>
      <name val="Times New Roman"/>
      <family val="1"/>
    </font>
    <font>
      <sz val="12"/>
      <color rgb="FFFF0000"/>
      <name val="Times New Roman Cyr"/>
      <family val="1"/>
      <charset val="204"/>
    </font>
    <font>
      <b/>
      <sz val="12"/>
      <name val="Times New Roman Cyr"/>
      <family val="1"/>
      <charset val="204"/>
    </font>
    <font>
      <sz val="10"/>
      <name val="Times New Roman"/>
      <family val="1"/>
      <charset val="204"/>
    </font>
    <font>
      <sz val="10"/>
      <name val="Times New Roman"/>
      <family val="1"/>
    </font>
    <font>
      <sz val="12"/>
      <color indexed="17"/>
      <name val="Times New Roman"/>
      <family val="1"/>
      <charset val="204"/>
    </font>
    <font>
      <b/>
      <sz val="12"/>
      <color indexed="17"/>
      <name val="Times New Roman"/>
      <family val="1"/>
      <charset val="204"/>
    </font>
    <font>
      <sz val="9"/>
      <name val="Arial"/>
      <family val="2"/>
      <charset val="204"/>
    </font>
    <font>
      <b/>
      <sz val="12"/>
      <name val="Times New Roman Cyr"/>
      <charset val="204"/>
    </font>
    <font>
      <b/>
      <sz val="12"/>
      <color rgb="FFFF0000"/>
      <name val="Times New Roman Cyr"/>
      <family val="1"/>
      <charset val="204"/>
    </font>
    <font>
      <sz val="12"/>
      <color rgb="FF00000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8" fillId="0" borderId="0"/>
  </cellStyleXfs>
  <cellXfs count="130">
    <xf numFmtId="0" fontId="0" fillId="0" borderId="0" xfId="0"/>
    <xf numFmtId="0" fontId="1" fillId="0" borderId="0" xfId="0" applyFont="1" applyFill="1" applyBorder="1" applyAlignment="1">
      <alignment wrapText="1"/>
    </xf>
    <xf numFmtId="0" fontId="2" fillId="0" borderId="0" xfId="0" applyFont="1" applyAlignment="1">
      <alignment wrapText="1"/>
    </xf>
    <xf numFmtId="0" fontId="3" fillId="0" borderId="0" xfId="0" applyFont="1" applyFill="1" applyBorder="1" applyAlignment="1">
      <alignment wrapText="1"/>
    </xf>
    <xf numFmtId="0" fontId="4" fillId="0" borderId="0" xfId="0" applyFont="1"/>
    <xf numFmtId="49" fontId="2" fillId="0" borderId="0" xfId="0" applyNumberFormat="1" applyFont="1" applyAlignment="1">
      <alignment horizontal="right"/>
    </xf>
    <xf numFmtId="0" fontId="1" fillId="0" borderId="0" xfId="0" applyFont="1" applyAlignment="1">
      <alignment wrapText="1"/>
    </xf>
    <xf numFmtId="0" fontId="5" fillId="0" borderId="0" xfId="0" applyFont="1" applyBorder="1" applyAlignment="1">
      <alignment horizontal="right"/>
    </xf>
    <xf numFmtId="49" fontId="1" fillId="0" borderId="0" xfId="0" applyNumberFormat="1" applyFont="1" applyAlignment="1">
      <alignment horizontal="right"/>
    </xf>
    <xf numFmtId="0" fontId="5" fillId="0" borderId="0" xfId="0" applyFont="1" applyBorder="1" applyAlignment="1">
      <alignment horizontal="left" wrapText="1"/>
    </xf>
    <xf numFmtId="0" fontId="1" fillId="0" borderId="0" xfId="0" applyNumberFormat="1" applyFont="1" applyFill="1" applyAlignment="1">
      <alignment wrapText="1"/>
    </xf>
    <xf numFmtId="0" fontId="1" fillId="0" borderId="0" xfId="0" applyFont="1" applyFill="1" applyBorder="1" applyAlignment="1">
      <alignment horizontal="left" wrapText="1"/>
    </xf>
    <xf numFmtId="0" fontId="1" fillId="0" borderId="0" xfId="0" applyNumberFormat="1" applyFont="1" applyAlignment="1">
      <alignment wrapText="1"/>
    </xf>
    <xf numFmtId="0" fontId="5" fillId="0" borderId="0" xfId="0" applyFont="1" applyBorder="1" applyAlignment="1">
      <alignment wrapText="1"/>
    </xf>
    <xf numFmtId="0" fontId="1" fillId="0" borderId="0" xfId="0" applyFont="1" applyFill="1" applyAlignment="1">
      <alignment wrapText="1"/>
    </xf>
    <xf numFmtId="0" fontId="5" fillId="0" borderId="0" xfId="0" applyFont="1" applyFill="1" applyAlignment="1">
      <alignment horizontal="right"/>
    </xf>
    <xf numFmtId="0" fontId="5" fillId="0" borderId="0" xfId="0" applyFont="1" applyFill="1" applyBorder="1" applyAlignment="1">
      <alignment wrapText="1"/>
    </xf>
    <xf numFmtId="0" fontId="9" fillId="0" borderId="0" xfId="0" applyFont="1" applyAlignment="1">
      <alignment wrapText="1"/>
    </xf>
    <xf numFmtId="0" fontId="5" fillId="0" borderId="0" xfId="0" applyFont="1" applyFill="1" applyAlignment="1">
      <alignment horizontal="left" wrapText="1"/>
    </xf>
    <xf numFmtId="0" fontId="5" fillId="0" borderId="0" xfId="0" applyFont="1" applyAlignment="1">
      <alignment horizontal="left" wrapText="1"/>
    </xf>
    <xf numFmtId="0" fontId="1" fillId="0" borderId="0" xfId="0" applyFont="1"/>
    <xf numFmtId="0" fontId="10" fillId="0" borderId="0" xfId="0" quotePrefix="1" applyFont="1" applyBorder="1" applyAlignment="1">
      <alignment horizontal="right"/>
    </xf>
    <xf numFmtId="0" fontId="10" fillId="0" borderId="0" xfId="0" applyFont="1" applyBorder="1" applyAlignment="1">
      <alignment horizontal="right"/>
    </xf>
    <xf numFmtId="0" fontId="1" fillId="0" borderId="0" xfId="0" applyFont="1" applyBorder="1" applyAlignment="1">
      <alignment wrapText="1"/>
    </xf>
    <xf numFmtId="0" fontId="14" fillId="0" borderId="0" xfId="0" applyFont="1"/>
    <xf numFmtId="0" fontId="15" fillId="0" borderId="0" xfId="0" applyFont="1" applyAlignment="1">
      <alignment wrapText="1"/>
    </xf>
    <xf numFmtId="0" fontId="6" fillId="0" borderId="0" xfId="0" applyFont="1" applyBorder="1" applyAlignment="1">
      <alignment horizontal="center" vertical="center" wrapText="1"/>
    </xf>
    <xf numFmtId="0" fontId="13" fillId="0" borderId="0" xfId="0" applyFont="1" applyAlignment="1">
      <alignment horizontal="right"/>
    </xf>
    <xf numFmtId="0" fontId="12" fillId="0" borderId="1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13" fillId="0" borderId="0" xfId="0" applyFont="1" applyBorder="1" applyAlignment="1">
      <alignment horizontal="center" vertical="center" wrapText="1"/>
    </xf>
    <xf numFmtId="0" fontId="3" fillId="0" borderId="0" xfId="0" quotePrefix="1" applyFont="1" applyAlignment="1">
      <alignment horizontal="right"/>
    </xf>
    <xf numFmtId="0" fontId="9" fillId="0" borderId="0" xfId="0" applyFont="1" applyAlignment="1">
      <alignment horizontal="center" wrapText="1"/>
    </xf>
    <xf numFmtId="2" fontId="1" fillId="0" borderId="0" xfId="0" applyNumberFormat="1" applyFont="1" applyAlignment="1">
      <alignment horizontal="right"/>
    </xf>
    <xf numFmtId="0" fontId="5" fillId="0" borderId="0" xfId="0" quotePrefix="1" applyFont="1" applyAlignment="1">
      <alignment horizontal="right"/>
    </xf>
    <xf numFmtId="0" fontId="5" fillId="0" borderId="0" xfId="0" applyFont="1" applyAlignment="1">
      <alignment horizontal="right"/>
    </xf>
    <xf numFmtId="0" fontId="3" fillId="0" borderId="0" xfId="0" applyFont="1" applyAlignment="1">
      <alignment horizontal="right"/>
    </xf>
    <xf numFmtId="0" fontId="5" fillId="0" borderId="0" xfId="0" quotePrefix="1" applyFont="1" applyBorder="1" applyAlignment="1">
      <alignment horizontal="right"/>
    </xf>
    <xf numFmtId="2" fontId="1" fillId="0" borderId="0" xfId="0" applyNumberFormat="1" applyFont="1" applyAlignment="1">
      <alignment horizontal="right" wrapText="1"/>
    </xf>
    <xf numFmtId="49" fontId="5" fillId="0" borderId="0" xfId="0" applyNumberFormat="1" applyFont="1" applyAlignment="1">
      <alignment horizontal="right"/>
    </xf>
    <xf numFmtId="0" fontId="5" fillId="0" borderId="0" xfId="0" quotePrefix="1" applyFont="1" applyFill="1" applyAlignment="1">
      <alignment horizontal="right"/>
    </xf>
    <xf numFmtId="2" fontId="1" fillId="0" borderId="0" xfId="0" applyNumberFormat="1" applyFont="1"/>
    <xf numFmtId="2" fontId="1" fillId="0" borderId="0" xfId="0" quotePrefix="1" applyNumberFormat="1" applyFont="1" applyBorder="1" applyAlignment="1">
      <alignment horizontal="right"/>
    </xf>
    <xf numFmtId="0" fontId="5" fillId="0" borderId="0" xfId="0" quotePrefix="1" applyFont="1" applyFill="1" applyBorder="1" applyAlignment="1">
      <alignment horizontal="right"/>
    </xf>
    <xf numFmtId="0" fontId="3" fillId="0" borderId="0" xfId="0" quotePrefix="1" applyFont="1" applyBorder="1" applyAlignment="1">
      <alignment horizontal="right"/>
    </xf>
    <xf numFmtId="0" fontId="8" fillId="0" borderId="0" xfId="0" applyFont="1"/>
    <xf numFmtId="0" fontId="5" fillId="0" borderId="0" xfId="0" quotePrefix="1" applyFont="1" applyFill="1" applyAlignment="1">
      <alignment horizontal="left" wrapText="1"/>
    </xf>
    <xf numFmtId="49" fontId="1" fillId="0" borderId="0" xfId="0" applyNumberFormat="1" applyFont="1" applyAlignment="1">
      <alignment wrapText="1"/>
    </xf>
    <xf numFmtId="2" fontId="5" fillId="0" borderId="0" xfId="0" applyNumberFormat="1" applyFont="1" applyBorder="1" applyAlignment="1">
      <alignment horizontal="right"/>
    </xf>
    <xf numFmtId="49" fontId="3" fillId="0" borderId="0" xfId="0" applyNumberFormat="1" applyFont="1" applyAlignment="1">
      <alignment horizontal="right"/>
    </xf>
    <xf numFmtId="0" fontId="1" fillId="0" borderId="0" xfId="0" applyNumberFormat="1" applyFont="1" applyBorder="1" applyAlignment="1">
      <alignment wrapText="1"/>
    </xf>
    <xf numFmtId="49" fontId="5" fillId="0" borderId="0" xfId="0" applyNumberFormat="1" applyFont="1" applyBorder="1" applyAlignment="1">
      <alignment horizontal="right"/>
    </xf>
    <xf numFmtId="49" fontId="7" fillId="0" borderId="0" xfId="0" applyNumberFormat="1" applyFont="1" applyAlignment="1">
      <alignment horizontal="right"/>
    </xf>
    <xf numFmtId="0" fontId="3" fillId="0" borderId="0" xfId="0" applyFont="1" applyFill="1" applyAlignment="1">
      <alignment horizontal="right"/>
    </xf>
    <xf numFmtId="2" fontId="5" fillId="0" borderId="0" xfId="0" quotePrefix="1" applyNumberFormat="1" applyFont="1" applyBorder="1" applyAlignment="1">
      <alignment horizontal="right"/>
    </xf>
    <xf numFmtId="0" fontId="0" fillId="0" borderId="0" xfId="0" applyFont="1"/>
    <xf numFmtId="0" fontId="1" fillId="0" borderId="0" xfId="0" applyFont="1" applyAlignment="1"/>
    <xf numFmtId="0" fontId="10" fillId="0" borderId="0" xfId="0" applyFont="1" applyAlignment="1">
      <alignment horizontal="right"/>
    </xf>
    <xf numFmtId="0" fontId="5" fillId="0" borderId="0" xfId="0" applyFont="1" applyAlignment="1">
      <alignment wrapText="1"/>
    </xf>
    <xf numFmtId="0" fontId="0" fillId="0" borderId="0" xfId="0" applyBorder="1"/>
    <xf numFmtId="0" fontId="11" fillId="0" borderId="0" xfId="0" applyFont="1" applyAlignment="1">
      <alignment wrapText="1"/>
    </xf>
    <xf numFmtId="0" fontId="11" fillId="0" borderId="0" xfId="0" applyFont="1" applyAlignment="1">
      <alignment horizontal="right"/>
    </xf>
    <xf numFmtId="0" fontId="3" fillId="0" borderId="0" xfId="0" applyFont="1" applyAlignment="1">
      <alignment horizontal="left" wrapText="1" indent="4"/>
    </xf>
    <xf numFmtId="49" fontId="4" fillId="0" borderId="0" xfId="0" applyNumberFormat="1" applyFont="1"/>
    <xf numFmtId="0" fontId="3" fillId="0" borderId="0" xfId="0" applyFont="1" applyAlignment="1">
      <alignment horizontal="left" wrapText="1"/>
    </xf>
    <xf numFmtId="0" fontId="3" fillId="0" borderId="0" xfId="0" applyFont="1" applyFill="1" applyAlignment="1">
      <alignment horizontal="left" wrapText="1"/>
    </xf>
    <xf numFmtId="49" fontId="2" fillId="0" borderId="0" xfId="0" applyNumberFormat="1" applyFont="1" applyAlignment="1">
      <alignment horizontal="right"/>
    </xf>
    <xf numFmtId="0" fontId="0" fillId="0" borderId="0" xfId="0"/>
    <xf numFmtId="49" fontId="5" fillId="0" borderId="0" xfId="0" applyNumberFormat="1" applyFont="1" applyBorder="1" applyAlignment="1">
      <alignment wrapText="1"/>
    </xf>
    <xf numFmtId="0" fontId="5" fillId="0" borderId="0" xfId="0" quotePrefix="1" applyFont="1" applyAlignment="1">
      <alignment horizontal="left" wrapText="1"/>
    </xf>
    <xf numFmtId="0" fontId="0" fillId="0" borderId="0" xfId="0" applyAlignment="1"/>
    <xf numFmtId="0" fontId="9" fillId="0" borderId="0" xfId="0" applyNumberFormat="1" applyFont="1" applyAlignment="1">
      <alignment wrapText="1"/>
    </xf>
    <xf numFmtId="0" fontId="5" fillId="0" borderId="0" xfId="0" applyFont="1" applyBorder="1" applyAlignment="1">
      <alignment wrapText="1"/>
    </xf>
    <xf numFmtId="0" fontId="3" fillId="0" borderId="0" xfId="0" quotePrefix="1" applyFont="1" applyFill="1" applyAlignment="1">
      <alignment horizontal="right"/>
    </xf>
    <xf numFmtId="49" fontId="1" fillId="0" borderId="0" xfId="0" applyNumberFormat="1" applyFont="1" applyFill="1" applyAlignment="1">
      <alignment horizontal="right"/>
    </xf>
    <xf numFmtId="2" fontId="1" fillId="0" borderId="0" xfId="0" applyNumberFormat="1" applyFont="1" applyFill="1" applyAlignment="1">
      <alignment horizontal="right"/>
    </xf>
    <xf numFmtId="2" fontId="1" fillId="0" borderId="0" xfId="0" applyNumberFormat="1" applyFont="1" applyFill="1"/>
    <xf numFmtId="0" fontId="16" fillId="0" borderId="0" xfId="0" applyFont="1" applyAlignment="1"/>
    <xf numFmtId="0" fontId="16" fillId="0" borderId="0" xfId="0" applyFont="1"/>
    <xf numFmtId="0" fontId="1" fillId="0" borderId="1" xfId="0" applyFont="1" applyBorder="1" applyAlignment="1">
      <alignment horizontal="center" vertical="center" wrapText="1"/>
    </xf>
    <xf numFmtId="0" fontId="6" fillId="0" borderId="0" xfId="0" applyNumberFormat="1" applyFont="1" applyFill="1" applyAlignment="1">
      <alignment wrapText="1"/>
    </xf>
    <xf numFmtId="0" fontId="11" fillId="0" borderId="0" xfId="0" applyFont="1" applyAlignment="1">
      <alignment horizontal="right" wrapText="1"/>
    </xf>
    <xf numFmtId="0" fontId="11" fillId="0" borderId="0" xfId="0" quotePrefix="1" applyFont="1" applyAlignment="1">
      <alignment horizontal="right"/>
    </xf>
    <xf numFmtId="2" fontId="6" fillId="0" borderId="0" xfId="0" applyNumberFormat="1" applyFont="1" applyAlignment="1">
      <alignment horizontal="right"/>
    </xf>
    <xf numFmtId="0" fontId="6" fillId="0" borderId="0" xfId="0" applyFont="1" applyAlignment="1">
      <alignment wrapText="1"/>
    </xf>
    <xf numFmtId="0" fontId="17" fillId="0" borderId="0" xfId="0" quotePrefix="1" applyFont="1" applyBorder="1" applyAlignment="1">
      <alignment horizontal="right"/>
    </xf>
    <xf numFmtId="0" fontId="17" fillId="0" borderId="0" xfId="0" applyFont="1" applyAlignment="1">
      <alignment horizontal="right"/>
    </xf>
    <xf numFmtId="0" fontId="11" fillId="0" borderId="0" xfId="0" applyFont="1" applyFill="1" applyAlignment="1">
      <alignment horizontal="right"/>
    </xf>
    <xf numFmtId="0" fontId="17" fillId="0" borderId="0" xfId="0" applyFont="1" applyFill="1" applyBorder="1" applyAlignment="1">
      <alignment wrapText="1"/>
    </xf>
    <xf numFmtId="0" fontId="17" fillId="0" borderId="0" xfId="0" quotePrefix="1" applyFont="1" applyAlignment="1">
      <alignment horizontal="right"/>
    </xf>
    <xf numFmtId="0" fontId="11" fillId="0" borderId="0" xfId="0" quotePrefix="1" applyFont="1" applyBorder="1" applyAlignment="1">
      <alignment horizontal="right"/>
    </xf>
    <xf numFmtId="0" fontId="11" fillId="0" borderId="0" xfId="0" applyFont="1" applyBorder="1" applyAlignment="1">
      <alignment horizontal="right"/>
    </xf>
    <xf numFmtId="0" fontId="6" fillId="0" borderId="0" xfId="0" applyNumberFormat="1" applyFont="1" applyAlignment="1">
      <alignment wrapText="1"/>
    </xf>
    <xf numFmtId="0" fontId="18" fillId="0" borderId="0" xfId="0" quotePrefix="1" applyFont="1" applyAlignment="1">
      <alignment horizontal="right"/>
    </xf>
    <xf numFmtId="0" fontId="18" fillId="0" borderId="0" xfId="0" applyFont="1" applyBorder="1" applyAlignment="1">
      <alignment horizontal="right"/>
    </xf>
    <xf numFmtId="0" fontId="18" fillId="0" borderId="0" xfId="0" quotePrefix="1" applyFont="1" applyFill="1" applyAlignment="1">
      <alignment horizontal="right"/>
    </xf>
    <xf numFmtId="49" fontId="11" fillId="0" borderId="0" xfId="0" applyNumberFormat="1" applyFont="1" applyAlignment="1">
      <alignment horizontal="right"/>
    </xf>
    <xf numFmtId="0" fontId="6" fillId="0" borderId="0" xfId="0" applyFont="1" applyFill="1" applyBorder="1" applyAlignment="1">
      <alignment wrapText="1"/>
    </xf>
    <xf numFmtId="0" fontId="11" fillId="0" borderId="0" xfId="0" applyFont="1" applyBorder="1" applyAlignment="1">
      <alignment wrapText="1"/>
    </xf>
    <xf numFmtId="49" fontId="17" fillId="0" borderId="0" xfId="0" applyNumberFormat="1" applyFont="1" applyAlignment="1">
      <alignment horizontal="right"/>
    </xf>
    <xf numFmtId="49" fontId="6" fillId="0" borderId="0" xfId="0" applyNumberFormat="1" applyFont="1" applyAlignment="1">
      <alignment horizontal="right"/>
    </xf>
    <xf numFmtId="0" fontId="6" fillId="0" borderId="0" xfId="0" applyFont="1"/>
    <xf numFmtId="0" fontId="1" fillId="0" borderId="0" xfId="0" applyFont="1" applyAlignment="1">
      <alignment horizontal="left" vertical="top" wrapText="1"/>
    </xf>
    <xf numFmtId="0" fontId="19" fillId="0" borderId="0" xfId="0" applyFont="1" applyAlignment="1">
      <alignment wrapText="1"/>
    </xf>
    <xf numFmtId="0" fontId="11" fillId="0" borderId="0" xfId="0" quotePrefix="1" applyFont="1" applyFill="1" applyAlignment="1">
      <alignment horizontal="right"/>
    </xf>
    <xf numFmtId="0" fontId="5" fillId="0" borderId="0" xfId="0" applyFont="1" applyFill="1" applyBorder="1" applyAlignment="1">
      <alignment vertical="top" wrapText="1"/>
    </xf>
    <xf numFmtId="0" fontId="1" fillId="0" borderId="0" xfId="0" applyFont="1" applyAlignment="1">
      <alignment vertical="top" wrapText="1"/>
    </xf>
    <xf numFmtId="0" fontId="5" fillId="0" borderId="0" xfId="0" applyFont="1" applyBorder="1" applyAlignment="1">
      <alignment vertical="top" wrapText="1"/>
    </xf>
    <xf numFmtId="0" fontId="16" fillId="0" borderId="0" xfId="0" applyFont="1" applyFill="1"/>
    <xf numFmtId="0" fontId="16" fillId="0" borderId="0" xfId="0" applyFont="1" applyFill="1" applyAlignment="1">
      <alignment horizontal="right" vertical="top"/>
    </xf>
    <xf numFmtId="164" fontId="11" fillId="0" borderId="0" xfId="0" applyNumberFormat="1" applyFont="1" applyFill="1" applyAlignment="1">
      <alignment horizontal="right"/>
    </xf>
    <xf numFmtId="0" fontId="0" fillId="0" borderId="0" xfId="0" applyFill="1"/>
    <xf numFmtId="4" fontId="6" fillId="0" borderId="0" xfId="0" applyNumberFormat="1" applyFont="1" applyFill="1" applyAlignment="1">
      <alignment horizontal="right"/>
    </xf>
    <xf numFmtId="0" fontId="8" fillId="0" borderId="0" xfId="0" applyFont="1" applyFill="1"/>
    <xf numFmtId="0" fontId="1" fillId="0" borderId="0" xfId="0" applyNumberFormat="1" applyFont="1" applyFill="1" applyAlignment="1">
      <alignment vertical="top" wrapText="1"/>
    </xf>
    <xf numFmtId="0" fontId="2" fillId="0" borderId="0" xfId="0" applyFont="1" applyAlignment="1">
      <alignment vertical="top" wrapText="1"/>
    </xf>
    <xf numFmtId="2" fontId="4" fillId="0" borderId="0" xfId="0" applyNumberFormat="1" applyFont="1" applyAlignment="1">
      <alignment horizontal="right"/>
    </xf>
    <xf numFmtId="0" fontId="1" fillId="0" borderId="0" xfId="0" applyNumberFormat="1" applyFont="1" applyAlignment="1">
      <alignment vertical="top" wrapText="1"/>
    </xf>
    <xf numFmtId="0" fontId="3" fillId="0" borderId="0" xfId="0" applyFont="1" applyBorder="1" applyAlignment="1">
      <alignment vertical="top" wrapText="1"/>
    </xf>
    <xf numFmtId="0" fontId="1" fillId="0" borderId="0" xfId="0" applyFont="1" applyFill="1" applyBorder="1" applyAlignment="1">
      <alignment horizontal="left" vertical="top" wrapText="1"/>
    </xf>
    <xf numFmtId="49" fontId="2" fillId="0" borderId="0" xfId="0" applyNumberFormat="1" applyFont="1" applyFill="1" applyAlignment="1">
      <alignment horizontal="right"/>
    </xf>
    <xf numFmtId="0" fontId="1" fillId="0" borderId="0" xfId="0" applyFont="1" applyBorder="1" applyAlignment="1">
      <alignment horizontal="justify" vertical="top" wrapText="1"/>
    </xf>
    <xf numFmtId="0" fontId="6" fillId="0" borderId="0" xfId="0" applyFont="1" applyAlignment="1">
      <alignment horizontal="center" wrapText="1"/>
    </xf>
    <xf numFmtId="0" fontId="8" fillId="0" borderId="0" xfId="0" applyFont="1" applyAlignment="1">
      <alignment wrapText="1"/>
    </xf>
    <xf numFmtId="0" fontId="16" fillId="0" borderId="0" xfId="0" applyFont="1" applyAlignment="1"/>
    <xf numFmtId="0" fontId="13" fillId="0" borderId="0" xfId="0" applyFont="1" applyAlignment="1">
      <alignment horizontal="left"/>
    </xf>
    <xf numFmtId="0" fontId="0" fillId="0" borderId="0" xfId="0" applyAlignment="1"/>
    <xf numFmtId="0" fontId="12" fillId="0" borderId="0" xfId="0" applyFont="1" applyAlignment="1"/>
    <xf numFmtId="0" fontId="12" fillId="0" borderId="0" xfId="0" applyFont="1" applyAlignment="1">
      <alignment horizontal="left"/>
    </xf>
    <xf numFmtId="0" fontId="0" fillId="0" borderId="0" xfId="0" applyFont="1" applyAlignment="1"/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088"/>
  <sheetViews>
    <sheetView tabSelected="1" topLeftCell="A22" zoomScaleNormal="100" workbookViewId="0">
      <selection activeCell="M11" sqref="M11"/>
    </sheetView>
  </sheetViews>
  <sheetFormatPr defaultRowHeight="12"/>
  <cols>
    <col min="1" max="1" width="65.5703125" customWidth="1"/>
    <col min="2" max="3" width="5.42578125" customWidth="1"/>
    <col min="4" max="4" width="15.7109375" customWidth="1"/>
    <col min="5" max="5" width="6.28515625" customWidth="1"/>
    <col min="6" max="6" width="13.5703125" style="78" customWidth="1"/>
    <col min="7" max="7" width="13.85546875" style="78" customWidth="1"/>
    <col min="8" max="8" width="9.7109375" customWidth="1"/>
    <col min="9" max="9" width="9.85546875" customWidth="1"/>
    <col min="256" max="256" width="65.5703125" customWidth="1"/>
    <col min="257" max="257" width="6.140625" customWidth="1"/>
    <col min="258" max="258" width="5.7109375" customWidth="1"/>
    <col min="259" max="259" width="6.5703125" customWidth="1"/>
    <col min="260" max="260" width="14.7109375" customWidth="1"/>
    <col min="261" max="261" width="7.140625" customWidth="1"/>
    <col min="262" max="262" width="15.140625" customWidth="1"/>
    <col min="263" max="264" width="10.7109375" customWidth="1"/>
    <col min="265" max="265" width="9.85546875" customWidth="1"/>
    <col min="512" max="512" width="65.5703125" customWidth="1"/>
    <col min="513" max="513" width="6.140625" customWidth="1"/>
    <col min="514" max="514" width="5.7109375" customWidth="1"/>
    <col min="515" max="515" width="6.5703125" customWidth="1"/>
    <col min="516" max="516" width="14.7109375" customWidth="1"/>
    <col min="517" max="517" width="7.140625" customWidth="1"/>
    <col min="518" max="518" width="15.140625" customWidth="1"/>
    <col min="519" max="520" width="10.7109375" customWidth="1"/>
    <col min="521" max="521" width="9.85546875" customWidth="1"/>
    <col min="768" max="768" width="65.5703125" customWidth="1"/>
    <col min="769" max="769" width="6.140625" customWidth="1"/>
    <col min="770" max="770" width="5.7109375" customWidth="1"/>
    <col min="771" max="771" width="6.5703125" customWidth="1"/>
    <col min="772" max="772" width="14.7109375" customWidth="1"/>
    <col min="773" max="773" width="7.140625" customWidth="1"/>
    <col min="774" max="774" width="15.140625" customWidth="1"/>
    <col min="775" max="776" width="10.7109375" customWidth="1"/>
    <col min="777" max="777" width="9.85546875" customWidth="1"/>
    <col min="1024" max="1024" width="65.5703125" customWidth="1"/>
    <col min="1025" max="1025" width="6.140625" customWidth="1"/>
    <col min="1026" max="1026" width="5.7109375" customWidth="1"/>
    <col min="1027" max="1027" width="6.5703125" customWidth="1"/>
    <col min="1028" max="1028" width="14.7109375" customWidth="1"/>
    <col min="1029" max="1029" width="7.140625" customWidth="1"/>
    <col min="1030" max="1030" width="15.140625" customWidth="1"/>
    <col min="1031" max="1032" width="10.7109375" customWidth="1"/>
    <col min="1033" max="1033" width="9.85546875" customWidth="1"/>
    <col min="1280" max="1280" width="65.5703125" customWidth="1"/>
    <col min="1281" max="1281" width="6.140625" customWidth="1"/>
    <col min="1282" max="1282" width="5.7109375" customWidth="1"/>
    <col min="1283" max="1283" width="6.5703125" customWidth="1"/>
    <col min="1284" max="1284" width="14.7109375" customWidth="1"/>
    <col min="1285" max="1285" width="7.140625" customWidth="1"/>
    <col min="1286" max="1286" width="15.140625" customWidth="1"/>
    <col min="1287" max="1288" width="10.7109375" customWidth="1"/>
    <col min="1289" max="1289" width="9.85546875" customWidth="1"/>
    <col min="1536" max="1536" width="65.5703125" customWidth="1"/>
    <col min="1537" max="1537" width="6.140625" customWidth="1"/>
    <col min="1538" max="1538" width="5.7109375" customWidth="1"/>
    <col min="1539" max="1539" width="6.5703125" customWidth="1"/>
    <col min="1540" max="1540" width="14.7109375" customWidth="1"/>
    <col min="1541" max="1541" width="7.140625" customWidth="1"/>
    <col min="1542" max="1542" width="15.140625" customWidth="1"/>
    <col min="1543" max="1544" width="10.7109375" customWidth="1"/>
    <col min="1545" max="1545" width="9.85546875" customWidth="1"/>
    <col min="1792" max="1792" width="65.5703125" customWidth="1"/>
    <col min="1793" max="1793" width="6.140625" customWidth="1"/>
    <col min="1794" max="1794" width="5.7109375" customWidth="1"/>
    <col min="1795" max="1795" width="6.5703125" customWidth="1"/>
    <col min="1796" max="1796" width="14.7109375" customWidth="1"/>
    <col min="1797" max="1797" width="7.140625" customWidth="1"/>
    <col min="1798" max="1798" width="15.140625" customWidth="1"/>
    <col min="1799" max="1800" width="10.7109375" customWidth="1"/>
    <col min="1801" max="1801" width="9.85546875" customWidth="1"/>
    <col min="2048" max="2048" width="65.5703125" customWidth="1"/>
    <col min="2049" max="2049" width="6.140625" customWidth="1"/>
    <col min="2050" max="2050" width="5.7109375" customWidth="1"/>
    <col min="2051" max="2051" width="6.5703125" customWidth="1"/>
    <col min="2052" max="2052" width="14.7109375" customWidth="1"/>
    <col min="2053" max="2053" width="7.140625" customWidth="1"/>
    <col min="2054" max="2054" width="15.140625" customWidth="1"/>
    <col min="2055" max="2056" width="10.7109375" customWidth="1"/>
    <col min="2057" max="2057" width="9.85546875" customWidth="1"/>
    <col min="2304" max="2304" width="65.5703125" customWidth="1"/>
    <col min="2305" max="2305" width="6.140625" customWidth="1"/>
    <col min="2306" max="2306" width="5.7109375" customWidth="1"/>
    <col min="2307" max="2307" width="6.5703125" customWidth="1"/>
    <col min="2308" max="2308" width="14.7109375" customWidth="1"/>
    <col min="2309" max="2309" width="7.140625" customWidth="1"/>
    <col min="2310" max="2310" width="15.140625" customWidth="1"/>
    <col min="2311" max="2312" width="10.7109375" customWidth="1"/>
    <col min="2313" max="2313" width="9.85546875" customWidth="1"/>
    <col min="2560" max="2560" width="65.5703125" customWidth="1"/>
    <col min="2561" max="2561" width="6.140625" customWidth="1"/>
    <col min="2562" max="2562" width="5.7109375" customWidth="1"/>
    <col min="2563" max="2563" width="6.5703125" customWidth="1"/>
    <col min="2564" max="2564" width="14.7109375" customWidth="1"/>
    <col min="2565" max="2565" width="7.140625" customWidth="1"/>
    <col min="2566" max="2566" width="15.140625" customWidth="1"/>
    <col min="2567" max="2568" width="10.7109375" customWidth="1"/>
    <col min="2569" max="2569" width="9.85546875" customWidth="1"/>
    <col min="2816" max="2816" width="65.5703125" customWidth="1"/>
    <col min="2817" max="2817" width="6.140625" customWidth="1"/>
    <col min="2818" max="2818" width="5.7109375" customWidth="1"/>
    <col min="2819" max="2819" width="6.5703125" customWidth="1"/>
    <col min="2820" max="2820" width="14.7109375" customWidth="1"/>
    <col min="2821" max="2821" width="7.140625" customWidth="1"/>
    <col min="2822" max="2822" width="15.140625" customWidth="1"/>
    <col min="2823" max="2824" width="10.7109375" customWidth="1"/>
    <col min="2825" max="2825" width="9.85546875" customWidth="1"/>
    <col min="3072" max="3072" width="65.5703125" customWidth="1"/>
    <col min="3073" max="3073" width="6.140625" customWidth="1"/>
    <col min="3074" max="3074" width="5.7109375" customWidth="1"/>
    <col min="3075" max="3075" width="6.5703125" customWidth="1"/>
    <col min="3076" max="3076" width="14.7109375" customWidth="1"/>
    <col min="3077" max="3077" width="7.140625" customWidth="1"/>
    <col min="3078" max="3078" width="15.140625" customWidth="1"/>
    <col min="3079" max="3080" width="10.7109375" customWidth="1"/>
    <col min="3081" max="3081" width="9.85546875" customWidth="1"/>
    <col min="3328" max="3328" width="65.5703125" customWidth="1"/>
    <col min="3329" max="3329" width="6.140625" customWidth="1"/>
    <col min="3330" max="3330" width="5.7109375" customWidth="1"/>
    <col min="3331" max="3331" width="6.5703125" customWidth="1"/>
    <col min="3332" max="3332" width="14.7109375" customWidth="1"/>
    <col min="3333" max="3333" width="7.140625" customWidth="1"/>
    <col min="3334" max="3334" width="15.140625" customWidth="1"/>
    <col min="3335" max="3336" width="10.7109375" customWidth="1"/>
    <col min="3337" max="3337" width="9.85546875" customWidth="1"/>
    <col min="3584" max="3584" width="65.5703125" customWidth="1"/>
    <col min="3585" max="3585" width="6.140625" customWidth="1"/>
    <col min="3586" max="3586" width="5.7109375" customWidth="1"/>
    <col min="3587" max="3587" width="6.5703125" customWidth="1"/>
    <col min="3588" max="3588" width="14.7109375" customWidth="1"/>
    <col min="3589" max="3589" width="7.140625" customWidth="1"/>
    <col min="3590" max="3590" width="15.140625" customWidth="1"/>
    <col min="3591" max="3592" width="10.7109375" customWidth="1"/>
    <col min="3593" max="3593" width="9.85546875" customWidth="1"/>
    <col min="3840" max="3840" width="65.5703125" customWidth="1"/>
    <col min="3841" max="3841" width="6.140625" customWidth="1"/>
    <col min="3842" max="3842" width="5.7109375" customWidth="1"/>
    <col min="3843" max="3843" width="6.5703125" customWidth="1"/>
    <col min="3844" max="3844" width="14.7109375" customWidth="1"/>
    <col min="3845" max="3845" width="7.140625" customWidth="1"/>
    <col min="3846" max="3846" width="15.140625" customWidth="1"/>
    <col min="3847" max="3848" width="10.7109375" customWidth="1"/>
    <col min="3849" max="3849" width="9.85546875" customWidth="1"/>
    <col min="4096" max="4096" width="65.5703125" customWidth="1"/>
    <col min="4097" max="4097" width="6.140625" customWidth="1"/>
    <col min="4098" max="4098" width="5.7109375" customWidth="1"/>
    <col min="4099" max="4099" width="6.5703125" customWidth="1"/>
    <col min="4100" max="4100" width="14.7109375" customWidth="1"/>
    <col min="4101" max="4101" width="7.140625" customWidth="1"/>
    <col min="4102" max="4102" width="15.140625" customWidth="1"/>
    <col min="4103" max="4104" width="10.7109375" customWidth="1"/>
    <col min="4105" max="4105" width="9.85546875" customWidth="1"/>
    <col min="4352" max="4352" width="65.5703125" customWidth="1"/>
    <col min="4353" max="4353" width="6.140625" customWidth="1"/>
    <col min="4354" max="4354" width="5.7109375" customWidth="1"/>
    <col min="4355" max="4355" width="6.5703125" customWidth="1"/>
    <col min="4356" max="4356" width="14.7109375" customWidth="1"/>
    <col min="4357" max="4357" width="7.140625" customWidth="1"/>
    <col min="4358" max="4358" width="15.140625" customWidth="1"/>
    <col min="4359" max="4360" width="10.7109375" customWidth="1"/>
    <col min="4361" max="4361" width="9.85546875" customWidth="1"/>
    <col min="4608" max="4608" width="65.5703125" customWidth="1"/>
    <col min="4609" max="4609" width="6.140625" customWidth="1"/>
    <col min="4610" max="4610" width="5.7109375" customWidth="1"/>
    <col min="4611" max="4611" width="6.5703125" customWidth="1"/>
    <col min="4612" max="4612" width="14.7109375" customWidth="1"/>
    <col min="4613" max="4613" width="7.140625" customWidth="1"/>
    <col min="4614" max="4614" width="15.140625" customWidth="1"/>
    <col min="4615" max="4616" width="10.7109375" customWidth="1"/>
    <col min="4617" max="4617" width="9.85546875" customWidth="1"/>
    <col min="4864" max="4864" width="65.5703125" customWidth="1"/>
    <col min="4865" max="4865" width="6.140625" customWidth="1"/>
    <col min="4866" max="4866" width="5.7109375" customWidth="1"/>
    <col min="4867" max="4867" width="6.5703125" customWidth="1"/>
    <col min="4868" max="4868" width="14.7109375" customWidth="1"/>
    <col min="4869" max="4869" width="7.140625" customWidth="1"/>
    <col min="4870" max="4870" width="15.140625" customWidth="1"/>
    <col min="4871" max="4872" width="10.7109375" customWidth="1"/>
    <col min="4873" max="4873" width="9.85546875" customWidth="1"/>
    <col min="5120" max="5120" width="65.5703125" customWidth="1"/>
    <col min="5121" max="5121" width="6.140625" customWidth="1"/>
    <col min="5122" max="5122" width="5.7109375" customWidth="1"/>
    <col min="5123" max="5123" width="6.5703125" customWidth="1"/>
    <col min="5124" max="5124" width="14.7109375" customWidth="1"/>
    <col min="5125" max="5125" width="7.140625" customWidth="1"/>
    <col min="5126" max="5126" width="15.140625" customWidth="1"/>
    <col min="5127" max="5128" width="10.7109375" customWidth="1"/>
    <col min="5129" max="5129" width="9.85546875" customWidth="1"/>
    <col min="5376" max="5376" width="65.5703125" customWidth="1"/>
    <col min="5377" max="5377" width="6.140625" customWidth="1"/>
    <col min="5378" max="5378" width="5.7109375" customWidth="1"/>
    <col min="5379" max="5379" width="6.5703125" customWidth="1"/>
    <col min="5380" max="5380" width="14.7109375" customWidth="1"/>
    <col min="5381" max="5381" width="7.140625" customWidth="1"/>
    <col min="5382" max="5382" width="15.140625" customWidth="1"/>
    <col min="5383" max="5384" width="10.7109375" customWidth="1"/>
    <col min="5385" max="5385" width="9.85546875" customWidth="1"/>
    <col min="5632" max="5632" width="65.5703125" customWidth="1"/>
    <col min="5633" max="5633" width="6.140625" customWidth="1"/>
    <col min="5634" max="5634" width="5.7109375" customWidth="1"/>
    <col min="5635" max="5635" width="6.5703125" customWidth="1"/>
    <col min="5636" max="5636" width="14.7109375" customWidth="1"/>
    <col min="5637" max="5637" width="7.140625" customWidth="1"/>
    <col min="5638" max="5638" width="15.140625" customWidth="1"/>
    <col min="5639" max="5640" width="10.7109375" customWidth="1"/>
    <col min="5641" max="5641" width="9.85546875" customWidth="1"/>
    <col min="5888" max="5888" width="65.5703125" customWidth="1"/>
    <col min="5889" max="5889" width="6.140625" customWidth="1"/>
    <col min="5890" max="5890" width="5.7109375" customWidth="1"/>
    <col min="5891" max="5891" width="6.5703125" customWidth="1"/>
    <col min="5892" max="5892" width="14.7109375" customWidth="1"/>
    <col min="5893" max="5893" width="7.140625" customWidth="1"/>
    <col min="5894" max="5894" width="15.140625" customWidth="1"/>
    <col min="5895" max="5896" width="10.7109375" customWidth="1"/>
    <col min="5897" max="5897" width="9.85546875" customWidth="1"/>
    <col min="6144" max="6144" width="65.5703125" customWidth="1"/>
    <col min="6145" max="6145" width="6.140625" customWidth="1"/>
    <col min="6146" max="6146" width="5.7109375" customWidth="1"/>
    <col min="6147" max="6147" width="6.5703125" customWidth="1"/>
    <col min="6148" max="6148" width="14.7109375" customWidth="1"/>
    <col min="6149" max="6149" width="7.140625" customWidth="1"/>
    <col min="6150" max="6150" width="15.140625" customWidth="1"/>
    <col min="6151" max="6152" width="10.7109375" customWidth="1"/>
    <col min="6153" max="6153" width="9.85546875" customWidth="1"/>
    <col min="6400" max="6400" width="65.5703125" customWidth="1"/>
    <col min="6401" max="6401" width="6.140625" customWidth="1"/>
    <col min="6402" max="6402" width="5.7109375" customWidth="1"/>
    <col min="6403" max="6403" width="6.5703125" customWidth="1"/>
    <col min="6404" max="6404" width="14.7109375" customWidth="1"/>
    <col min="6405" max="6405" width="7.140625" customWidth="1"/>
    <col min="6406" max="6406" width="15.140625" customWidth="1"/>
    <col min="6407" max="6408" width="10.7109375" customWidth="1"/>
    <col min="6409" max="6409" width="9.85546875" customWidth="1"/>
    <col min="6656" max="6656" width="65.5703125" customWidth="1"/>
    <col min="6657" max="6657" width="6.140625" customWidth="1"/>
    <col min="6658" max="6658" width="5.7109375" customWidth="1"/>
    <col min="6659" max="6659" width="6.5703125" customWidth="1"/>
    <col min="6660" max="6660" width="14.7109375" customWidth="1"/>
    <col min="6661" max="6661" width="7.140625" customWidth="1"/>
    <col min="6662" max="6662" width="15.140625" customWidth="1"/>
    <col min="6663" max="6664" width="10.7109375" customWidth="1"/>
    <col min="6665" max="6665" width="9.85546875" customWidth="1"/>
    <col min="6912" max="6912" width="65.5703125" customWidth="1"/>
    <col min="6913" max="6913" width="6.140625" customWidth="1"/>
    <col min="6914" max="6914" width="5.7109375" customWidth="1"/>
    <col min="6915" max="6915" width="6.5703125" customWidth="1"/>
    <col min="6916" max="6916" width="14.7109375" customWidth="1"/>
    <col min="6917" max="6917" width="7.140625" customWidth="1"/>
    <col min="6918" max="6918" width="15.140625" customWidth="1"/>
    <col min="6919" max="6920" width="10.7109375" customWidth="1"/>
    <col min="6921" max="6921" width="9.85546875" customWidth="1"/>
    <col min="7168" max="7168" width="65.5703125" customWidth="1"/>
    <col min="7169" max="7169" width="6.140625" customWidth="1"/>
    <col min="7170" max="7170" width="5.7109375" customWidth="1"/>
    <col min="7171" max="7171" width="6.5703125" customWidth="1"/>
    <col min="7172" max="7172" width="14.7109375" customWidth="1"/>
    <col min="7173" max="7173" width="7.140625" customWidth="1"/>
    <col min="7174" max="7174" width="15.140625" customWidth="1"/>
    <col min="7175" max="7176" width="10.7109375" customWidth="1"/>
    <col min="7177" max="7177" width="9.85546875" customWidth="1"/>
    <col min="7424" max="7424" width="65.5703125" customWidth="1"/>
    <col min="7425" max="7425" width="6.140625" customWidth="1"/>
    <col min="7426" max="7426" width="5.7109375" customWidth="1"/>
    <col min="7427" max="7427" width="6.5703125" customWidth="1"/>
    <col min="7428" max="7428" width="14.7109375" customWidth="1"/>
    <col min="7429" max="7429" width="7.140625" customWidth="1"/>
    <col min="7430" max="7430" width="15.140625" customWidth="1"/>
    <col min="7431" max="7432" width="10.7109375" customWidth="1"/>
    <col min="7433" max="7433" width="9.85546875" customWidth="1"/>
    <col min="7680" max="7680" width="65.5703125" customWidth="1"/>
    <col min="7681" max="7681" width="6.140625" customWidth="1"/>
    <col min="7682" max="7682" width="5.7109375" customWidth="1"/>
    <col min="7683" max="7683" width="6.5703125" customWidth="1"/>
    <col min="7684" max="7684" width="14.7109375" customWidth="1"/>
    <col min="7685" max="7685" width="7.140625" customWidth="1"/>
    <col min="7686" max="7686" width="15.140625" customWidth="1"/>
    <col min="7687" max="7688" width="10.7109375" customWidth="1"/>
    <col min="7689" max="7689" width="9.85546875" customWidth="1"/>
    <col min="7936" max="7936" width="65.5703125" customWidth="1"/>
    <col min="7937" max="7937" width="6.140625" customWidth="1"/>
    <col min="7938" max="7938" width="5.7109375" customWidth="1"/>
    <col min="7939" max="7939" width="6.5703125" customWidth="1"/>
    <col min="7940" max="7940" width="14.7109375" customWidth="1"/>
    <col min="7941" max="7941" width="7.140625" customWidth="1"/>
    <col min="7942" max="7942" width="15.140625" customWidth="1"/>
    <col min="7943" max="7944" width="10.7109375" customWidth="1"/>
    <col min="7945" max="7945" width="9.85546875" customWidth="1"/>
    <col min="8192" max="8192" width="65.5703125" customWidth="1"/>
    <col min="8193" max="8193" width="6.140625" customWidth="1"/>
    <col min="8194" max="8194" width="5.7109375" customWidth="1"/>
    <col min="8195" max="8195" width="6.5703125" customWidth="1"/>
    <col min="8196" max="8196" width="14.7109375" customWidth="1"/>
    <col min="8197" max="8197" width="7.140625" customWidth="1"/>
    <col min="8198" max="8198" width="15.140625" customWidth="1"/>
    <col min="8199" max="8200" width="10.7109375" customWidth="1"/>
    <col min="8201" max="8201" width="9.85546875" customWidth="1"/>
    <col min="8448" max="8448" width="65.5703125" customWidth="1"/>
    <col min="8449" max="8449" width="6.140625" customWidth="1"/>
    <col min="8450" max="8450" width="5.7109375" customWidth="1"/>
    <col min="8451" max="8451" width="6.5703125" customWidth="1"/>
    <col min="8452" max="8452" width="14.7109375" customWidth="1"/>
    <col min="8453" max="8453" width="7.140625" customWidth="1"/>
    <col min="8454" max="8454" width="15.140625" customWidth="1"/>
    <col min="8455" max="8456" width="10.7109375" customWidth="1"/>
    <col min="8457" max="8457" width="9.85546875" customWidth="1"/>
    <col min="8704" max="8704" width="65.5703125" customWidth="1"/>
    <col min="8705" max="8705" width="6.140625" customWidth="1"/>
    <col min="8706" max="8706" width="5.7109375" customWidth="1"/>
    <col min="8707" max="8707" width="6.5703125" customWidth="1"/>
    <col min="8708" max="8708" width="14.7109375" customWidth="1"/>
    <col min="8709" max="8709" width="7.140625" customWidth="1"/>
    <col min="8710" max="8710" width="15.140625" customWidth="1"/>
    <col min="8711" max="8712" width="10.7109375" customWidth="1"/>
    <col min="8713" max="8713" width="9.85546875" customWidth="1"/>
    <col min="8960" max="8960" width="65.5703125" customWidth="1"/>
    <col min="8961" max="8961" width="6.140625" customWidth="1"/>
    <col min="8962" max="8962" width="5.7109375" customWidth="1"/>
    <col min="8963" max="8963" width="6.5703125" customWidth="1"/>
    <col min="8964" max="8964" width="14.7109375" customWidth="1"/>
    <col min="8965" max="8965" width="7.140625" customWidth="1"/>
    <col min="8966" max="8966" width="15.140625" customWidth="1"/>
    <col min="8967" max="8968" width="10.7109375" customWidth="1"/>
    <col min="8969" max="8969" width="9.85546875" customWidth="1"/>
    <col min="9216" max="9216" width="65.5703125" customWidth="1"/>
    <col min="9217" max="9217" width="6.140625" customWidth="1"/>
    <col min="9218" max="9218" width="5.7109375" customWidth="1"/>
    <col min="9219" max="9219" width="6.5703125" customWidth="1"/>
    <col min="9220" max="9220" width="14.7109375" customWidth="1"/>
    <col min="9221" max="9221" width="7.140625" customWidth="1"/>
    <col min="9222" max="9222" width="15.140625" customWidth="1"/>
    <col min="9223" max="9224" width="10.7109375" customWidth="1"/>
    <col min="9225" max="9225" width="9.85546875" customWidth="1"/>
    <col min="9472" max="9472" width="65.5703125" customWidth="1"/>
    <col min="9473" max="9473" width="6.140625" customWidth="1"/>
    <col min="9474" max="9474" width="5.7109375" customWidth="1"/>
    <col min="9475" max="9475" width="6.5703125" customWidth="1"/>
    <col min="9476" max="9476" width="14.7109375" customWidth="1"/>
    <col min="9477" max="9477" width="7.140625" customWidth="1"/>
    <col min="9478" max="9478" width="15.140625" customWidth="1"/>
    <col min="9479" max="9480" width="10.7109375" customWidth="1"/>
    <col min="9481" max="9481" width="9.85546875" customWidth="1"/>
    <col min="9728" max="9728" width="65.5703125" customWidth="1"/>
    <col min="9729" max="9729" width="6.140625" customWidth="1"/>
    <col min="9730" max="9730" width="5.7109375" customWidth="1"/>
    <col min="9731" max="9731" width="6.5703125" customWidth="1"/>
    <col min="9732" max="9732" width="14.7109375" customWidth="1"/>
    <col min="9733" max="9733" width="7.140625" customWidth="1"/>
    <col min="9734" max="9734" width="15.140625" customWidth="1"/>
    <col min="9735" max="9736" width="10.7109375" customWidth="1"/>
    <col min="9737" max="9737" width="9.85546875" customWidth="1"/>
    <col min="9984" max="9984" width="65.5703125" customWidth="1"/>
    <col min="9985" max="9985" width="6.140625" customWidth="1"/>
    <col min="9986" max="9986" width="5.7109375" customWidth="1"/>
    <col min="9987" max="9987" width="6.5703125" customWidth="1"/>
    <col min="9988" max="9988" width="14.7109375" customWidth="1"/>
    <col min="9989" max="9989" width="7.140625" customWidth="1"/>
    <col min="9990" max="9990" width="15.140625" customWidth="1"/>
    <col min="9991" max="9992" width="10.7109375" customWidth="1"/>
    <col min="9993" max="9993" width="9.85546875" customWidth="1"/>
    <col min="10240" max="10240" width="65.5703125" customWidth="1"/>
    <col min="10241" max="10241" width="6.140625" customWidth="1"/>
    <col min="10242" max="10242" width="5.7109375" customWidth="1"/>
    <col min="10243" max="10243" width="6.5703125" customWidth="1"/>
    <col min="10244" max="10244" width="14.7109375" customWidth="1"/>
    <col min="10245" max="10245" width="7.140625" customWidth="1"/>
    <col min="10246" max="10246" width="15.140625" customWidth="1"/>
    <col min="10247" max="10248" width="10.7109375" customWidth="1"/>
    <col min="10249" max="10249" width="9.85546875" customWidth="1"/>
    <col min="10496" max="10496" width="65.5703125" customWidth="1"/>
    <col min="10497" max="10497" width="6.140625" customWidth="1"/>
    <col min="10498" max="10498" width="5.7109375" customWidth="1"/>
    <col min="10499" max="10499" width="6.5703125" customWidth="1"/>
    <col min="10500" max="10500" width="14.7109375" customWidth="1"/>
    <col min="10501" max="10501" width="7.140625" customWidth="1"/>
    <col min="10502" max="10502" width="15.140625" customWidth="1"/>
    <col min="10503" max="10504" width="10.7109375" customWidth="1"/>
    <col min="10505" max="10505" width="9.85546875" customWidth="1"/>
    <col min="10752" max="10752" width="65.5703125" customWidth="1"/>
    <col min="10753" max="10753" width="6.140625" customWidth="1"/>
    <col min="10754" max="10754" width="5.7109375" customWidth="1"/>
    <col min="10755" max="10755" width="6.5703125" customWidth="1"/>
    <col min="10756" max="10756" width="14.7109375" customWidth="1"/>
    <col min="10757" max="10757" width="7.140625" customWidth="1"/>
    <col min="10758" max="10758" width="15.140625" customWidth="1"/>
    <col min="10759" max="10760" width="10.7109375" customWidth="1"/>
    <col min="10761" max="10761" width="9.85546875" customWidth="1"/>
    <col min="11008" max="11008" width="65.5703125" customWidth="1"/>
    <col min="11009" max="11009" width="6.140625" customWidth="1"/>
    <col min="11010" max="11010" width="5.7109375" customWidth="1"/>
    <col min="11011" max="11011" width="6.5703125" customWidth="1"/>
    <col min="11012" max="11012" width="14.7109375" customWidth="1"/>
    <col min="11013" max="11013" width="7.140625" customWidth="1"/>
    <col min="11014" max="11014" width="15.140625" customWidth="1"/>
    <col min="11015" max="11016" width="10.7109375" customWidth="1"/>
    <col min="11017" max="11017" width="9.85546875" customWidth="1"/>
    <col min="11264" max="11264" width="65.5703125" customWidth="1"/>
    <col min="11265" max="11265" width="6.140625" customWidth="1"/>
    <col min="11266" max="11266" width="5.7109375" customWidth="1"/>
    <col min="11267" max="11267" width="6.5703125" customWidth="1"/>
    <col min="11268" max="11268" width="14.7109375" customWidth="1"/>
    <col min="11269" max="11269" width="7.140625" customWidth="1"/>
    <col min="11270" max="11270" width="15.140625" customWidth="1"/>
    <col min="11271" max="11272" width="10.7109375" customWidth="1"/>
    <col min="11273" max="11273" width="9.85546875" customWidth="1"/>
    <col min="11520" max="11520" width="65.5703125" customWidth="1"/>
    <col min="11521" max="11521" width="6.140625" customWidth="1"/>
    <col min="11522" max="11522" width="5.7109375" customWidth="1"/>
    <col min="11523" max="11523" width="6.5703125" customWidth="1"/>
    <col min="11524" max="11524" width="14.7109375" customWidth="1"/>
    <col min="11525" max="11525" width="7.140625" customWidth="1"/>
    <col min="11526" max="11526" width="15.140625" customWidth="1"/>
    <col min="11527" max="11528" width="10.7109375" customWidth="1"/>
    <col min="11529" max="11529" width="9.85546875" customWidth="1"/>
    <col min="11776" max="11776" width="65.5703125" customWidth="1"/>
    <col min="11777" max="11777" width="6.140625" customWidth="1"/>
    <col min="11778" max="11778" width="5.7109375" customWidth="1"/>
    <col min="11779" max="11779" width="6.5703125" customWidth="1"/>
    <col min="11780" max="11780" width="14.7109375" customWidth="1"/>
    <col min="11781" max="11781" width="7.140625" customWidth="1"/>
    <col min="11782" max="11782" width="15.140625" customWidth="1"/>
    <col min="11783" max="11784" width="10.7109375" customWidth="1"/>
    <col min="11785" max="11785" width="9.85546875" customWidth="1"/>
    <col min="12032" max="12032" width="65.5703125" customWidth="1"/>
    <col min="12033" max="12033" width="6.140625" customWidth="1"/>
    <col min="12034" max="12034" width="5.7109375" customWidth="1"/>
    <col min="12035" max="12035" width="6.5703125" customWidth="1"/>
    <col min="12036" max="12036" width="14.7109375" customWidth="1"/>
    <col min="12037" max="12037" width="7.140625" customWidth="1"/>
    <col min="12038" max="12038" width="15.140625" customWidth="1"/>
    <col min="12039" max="12040" width="10.7109375" customWidth="1"/>
    <col min="12041" max="12041" width="9.85546875" customWidth="1"/>
    <col min="12288" max="12288" width="65.5703125" customWidth="1"/>
    <col min="12289" max="12289" width="6.140625" customWidth="1"/>
    <col min="12290" max="12290" width="5.7109375" customWidth="1"/>
    <col min="12291" max="12291" width="6.5703125" customWidth="1"/>
    <col min="12292" max="12292" width="14.7109375" customWidth="1"/>
    <col min="12293" max="12293" width="7.140625" customWidth="1"/>
    <col min="12294" max="12294" width="15.140625" customWidth="1"/>
    <col min="12295" max="12296" width="10.7109375" customWidth="1"/>
    <col min="12297" max="12297" width="9.85546875" customWidth="1"/>
    <col min="12544" max="12544" width="65.5703125" customWidth="1"/>
    <col min="12545" max="12545" width="6.140625" customWidth="1"/>
    <col min="12546" max="12546" width="5.7109375" customWidth="1"/>
    <col min="12547" max="12547" width="6.5703125" customWidth="1"/>
    <col min="12548" max="12548" width="14.7109375" customWidth="1"/>
    <col min="12549" max="12549" width="7.140625" customWidth="1"/>
    <col min="12550" max="12550" width="15.140625" customWidth="1"/>
    <col min="12551" max="12552" width="10.7109375" customWidth="1"/>
    <col min="12553" max="12553" width="9.85546875" customWidth="1"/>
    <col min="12800" max="12800" width="65.5703125" customWidth="1"/>
    <col min="12801" max="12801" width="6.140625" customWidth="1"/>
    <col min="12802" max="12802" width="5.7109375" customWidth="1"/>
    <col min="12803" max="12803" width="6.5703125" customWidth="1"/>
    <col min="12804" max="12804" width="14.7109375" customWidth="1"/>
    <col min="12805" max="12805" width="7.140625" customWidth="1"/>
    <col min="12806" max="12806" width="15.140625" customWidth="1"/>
    <col min="12807" max="12808" width="10.7109375" customWidth="1"/>
    <col min="12809" max="12809" width="9.85546875" customWidth="1"/>
    <col min="13056" max="13056" width="65.5703125" customWidth="1"/>
    <col min="13057" max="13057" width="6.140625" customWidth="1"/>
    <col min="13058" max="13058" width="5.7109375" customWidth="1"/>
    <col min="13059" max="13059" width="6.5703125" customWidth="1"/>
    <col min="13060" max="13060" width="14.7109375" customWidth="1"/>
    <col min="13061" max="13061" width="7.140625" customWidth="1"/>
    <col min="13062" max="13062" width="15.140625" customWidth="1"/>
    <col min="13063" max="13064" width="10.7109375" customWidth="1"/>
    <col min="13065" max="13065" width="9.85546875" customWidth="1"/>
    <col min="13312" max="13312" width="65.5703125" customWidth="1"/>
    <col min="13313" max="13313" width="6.140625" customWidth="1"/>
    <col min="13314" max="13314" width="5.7109375" customWidth="1"/>
    <col min="13315" max="13315" width="6.5703125" customWidth="1"/>
    <col min="13316" max="13316" width="14.7109375" customWidth="1"/>
    <col min="13317" max="13317" width="7.140625" customWidth="1"/>
    <col min="13318" max="13318" width="15.140625" customWidth="1"/>
    <col min="13319" max="13320" width="10.7109375" customWidth="1"/>
    <col min="13321" max="13321" width="9.85546875" customWidth="1"/>
    <col min="13568" max="13568" width="65.5703125" customWidth="1"/>
    <col min="13569" max="13569" width="6.140625" customWidth="1"/>
    <col min="13570" max="13570" width="5.7109375" customWidth="1"/>
    <col min="13571" max="13571" width="6.5703125" customWidth="1"/>
    <col min="13572" max="13572" width="14.7109375" customWidth="1"/>
    <col min="13573" max="13573" width="7.140625" customWidth="1"/>
    <col min="13574" max="13574" width="15.140625" customWidth="1"/>
    <col min="13575" max="13576" width="10.7109375" customWidth="1"/>
    <col min="13577" max="13577" width="9.85546875" customWidth="1"/>
    <col min="13824" max="13824" width="65.5703125" customWidth="1"/>
    <col min="13825" max="13825" width="6.140625" customWidth="1"/>
    <col min="13826" max="13826" width="5.7109375" customWidth="1"/>
    <col min="13827" max="13827" width="6.5703125" customWidth="1"/>
    <col min="13828" max="13828" width="14.7109375" customWidth="1"/>
    <col min="13829" max="13829" width="7.140625" customWidth="1"/>
    <col min="13830" max="13830" width="15.140625" customWidth="1"/>
    <col min="13831" max="13832" width="10.7109375" customWidth="1"/>
    <col min="13833" max="13833" width="9.85546875" customWidth="1"/>
    <col min="14080" max="14080" width="65.5703125" customWidth="1"/>
    <col min="14081" max="14081" width="6.140625" customWidth="1"/>
    <col min="14082" max="14082" width="5.7109375" customWidth="1"/>
    <col min="14083" max="14083" width="6.5703125" customWidth="1"/>
    <col min="14084" max="14084" width="14.7109375" customWidth="1"/>
    <col min="14085" max="14085" width="7.140625" customWidth="1"/>
    <col min="14086" max="14086" width="15.140625" customWidth="1"/>
    <col min="14087" max="14088" width="10.7109375" customWidth="1"/>
    <col min="14089" max="14089" width="9.85546875" customWidth="1"/>
    <col min="14336" max="14336" width="65.5703125" customWidth="1"/>
    <col min="14337" max="14337" width="6.140625" customWidth="1"/>
    <col min="14338" max="14338" width="5.7109375" customWidth="1"/>
    <col min="14339" max="14339" width="6.5703125" customWidth="1"/>
    <col min="14340" max="14340" width="14.7109375" customWidth="1"/>
    <col min="14341" max="14341" width="7.140625" customWidth="1"/>
    <col min="14342" max="14342" width="15.140625" customWidth="1"/>
    <col min="14343" max="14344" width="10.7109375" customWidth="1"/>
    <col min="14345" max="14345" width="9.85546875" customWidth="1"/>
    <col min="14592" max="14592" width="65.5703125" customWidth="1"/>
    <col min="14593" max="14593" width="6.140625" customWidth="1"/>
    <col min="14594" max="14594" width="5.7109375" customWidth="1"/>
    <col min="14595" max="14595" width="6.5703125" customWidth="1"/>
    <col min="14596" max="14596" width="14.7109375" customWidth="1"/>
    <col min="14597" max="14597" width="7.140625" customWidth="1"/>
    <col min="14598" max="14598" width="15.140625" customWidth="1"/>
    <col min="14599" max="14600" width="10.7109375" customWidth="1"/>
    <col min="14601" max="14601" width="9.85546875" customWidth="1"/>
    <col min="14848" max="14848" width="65.5703125" customWidth="1"/>
    <col min="14849" max="14849" width="6.140625" customWidth="1"/>
    <col min="14850" max="14850" width="5.7109375" customWidth="1"/>
    <col min="14851" max="14851" width="6.5703125" customWidth="1"/>
    <col min="14852" max="14852" width="14.7109375" customWidth="1"/>
    <col min="14853" max="14853" width="7.140625" customWidth="1"/>
    <col min="14854" max="14854" width="15.140625" customWidth="1"/>
    <col min="14855" max="14856" width="10.7109375" customWidth="1"/>
    <col min="14857" max="14857" width="9.85546875" customWidth="1"/>
    <col min="15104" max="15104" width="65.5703125" customWidth="1"/>
    <col min="15105" max="15105" width="6.140625" customWidth="1"/>
    <col min="15106" max="15106" width="5.7109375" customWidth="1"/>
    <col min="15107" max="15107" width="6.5703125" customWidth="1"/>
    <col min="15108" max="15108" width="14.7109375" customWidth="1"/>
    <col min="15109" max="15109" width="7.140625" customWidth="1"/>
    <col min="15110" max="15110" width="15.140625" customWidth="1"/>
    <col min="15111" max="15112" width="10.7109375" customWidth="1"/>
    <col min="15113" max="15113" width="9.85546875" customWidth="1"/>
    <col min="15360" max="15360" width="65.5703125" customWidth="1"/>
    <col min="15361" max="15361" width="6.140625" customWidth="1"/>
    <col min="15362" max="15362" width="5.7109375" customWidth="1"/>
    <col min="15363" max="15363" width="6.5703125" customWidth="1"/>
    <col min="15364" max="15364" width="14.7109375" customWidth="1"/>
    <col min="15365" max="15365" width="7.140625" customWidth="1"/>
    <col min="15366" max="15366" width="15.140625" customWidth="1"/>
    <col min="15367" max="15368" width="10.7109375" customWidth="1"/>
    <col min="15369" max="15369" width="9.85546875" customWidth="1"/>
    <col min="15616" max="15616" width="65.5703125" customWidth="1"/>
    <col min="15617" max="15617" width="6.140625" customWidth="1"/>
    <col min="15618" max="15618" width="5.7109375" customWidth="1"/>
    <col min="15619" max="15619" width="6.5703125" customWidth="1"/>
    <col min="15620" max="15620" width="14.7109375" customWidth="1"/>
    <col min="15621" max="15621" width="7.140625" customWidth="1"/>
    <col min="15622" max="15622" width="15.140625" customWidth="1"/>
    <col min="15623" max="15624" width="10.7109375" customWidth="1"/>
    <col min="15625" max="15625" width="9.85546875" customWidth="1"/>
    <col min="15872" max="15872" width="65.5703125" customWidth="1"/>
    <col min="15873" max="15873" width="6.140625" customWidth="1"/>
    <col min="15874" max="15874" width="5.7109375" customWidth="1"/>
    <col min="15875" max="15875" width="6.5703125" customWidth="1"/>
    <col min="15876" max="15876" width="14.7109375" customWidth="1"/>
    <col min="15877" max="15877" width="7.140625" customWidth="1"/>
    <col min="15878" max="15878" width="15.140625" customWidth="1"/>
    <col min="15879" max="15880" width="10.7109375" customWidth="1"/>
    <col min="15881" max="15881" width="9.85546875" customWidth="1"/>
    <col min="16128" max="16128" width="65.5703125" customWidth="1"/>
    <col min="16129" max="16129" width="6.140625" customWidth="1"/>
    <col min="16130" max="16130" width="5.7109375" customWidth="1"/>
    <col min="16131" max="16131" width="6.5703125" customWidth="1"/>
    <col min="16132" max="16132" width="14.7109375" customWidth="1"/>
    <col min="16133" max="16133" width="7.140625" customWidth="1"/>
    <col min="16134" max="16134" width="15.140625" customWidth="1"/>
    <col min="16135" max="16136" width="10.7109375" customWidth="1"/>
    <col min="16137" max="16137" width="9.85546875" customWidth="1"/>
  </cols>
  <sheetData>
    <row r="1" spans="1:7" s="67" customFormat="1" ht="12.75">
      <c r="C1" s="127" t="s">
        <v>643</v>
      </c>
      <c r="D1" s="124"/>
      <c r="E1" s="124"/>
      <c r="F1" s="124"/>
      <c r="G1" s="78"/>
    </row>
    <row r="2" spans="1:7" s="67" customFormat="1" ht="12.75">
      <c r="C2" s="128" t="s">
        <v>215</v>
      </c>
      <c r="D2" s="129"/>
      <c r="E2" s="129"/>
      <c r="F2" s="129"/>
      <c r="G2" s="78"/>
    </row>
    <row r="3" spans="1:7" s="67" customFormat="1" ht="12.75">
      <c r="C3" s="127" t="s">
        <v>216</v>
      </c>
      <c r="D3" s="129"/>
      <c r="E3" s="129"/>
      <c r="F3" s="129"/>
      <c r="G3" s="78"/>
    </row>
    <row r="4" spans="1:7" s="67" customFormat="1" ht="12.75">
      <c r="C4" s="125" t="s">
        <v>644</v>
      </c>
      <c r="D4" s="129"/>
      <c r="E4" s="129"/>
      <c r="F4" s="129"/>
    </row>
    <row r="5" spans="1:7" ht="9.75" customHeight="1">
      <c r="C5" s="125"/>
      <c r="D5" s="126"/>
      <c r="E5" s="126"/>
      <c r="F5" s="77"/>
    </row>
    <row r="6" spans="1:7" ht="63.75" customHeight="1">
      <c r="A6" s="122" t="s">
        <v>696</v>
      </c>
      <c r="B6" s="122"/>
      <c r="C6" s="122"/>
      <c r="D6" s="123"/>
      <c r="E6" s="123"/>
      <c r="F6" s="123"/>
      <c r="G6" s="124"/>
    </row>
    <row r="7" spans="1:7" ht="7.5" customHeight="1">
      <c r="A7" s="24"/>
      <c r="B7" s="25"/>
      <c r="C7" s="25"/>
    </row>
    <row r="8" spans="1:7" ht="15.75">
      <c r="A8" s="26"/>
      <c r="F8" s="27"/>
      <c r="G8" s="27" t="s">
        <v>217</v>
      </c>
    </row>
    <row r="9" spans="1:7" ht="36.75" customHeight="1">
      <c r="A9" s="79" t="s">
        <v>590</v>
      </c>
      <c r="B9" s="79" t="s">
        <v>218</v>
      </c>
      <c r="C9" s="79" t="s">
        <v>219</v>
      </c>
      <c r="D9" s="79" t="s">
        <v>220</v>
      </c>
      <c r="E9" s="79" t="s">
        <v>221</v>
      </c>
      <c r="F9" s="79">
        <v>2020</v>
      </c>
      <c r="G9" s="79">
        <v>2021</v>
      </c>
    </row>
    <row r="10" spans="1:7" ht="12" customHeight="1">
      <c r="A10" s="28">
        <v>1</v>
      </c>
      <c r="B10" s="28">
        <v>2</v>
      </c>
      <c r="C10" s="28">
        <v>3</v>
      </c>
      <c r="D10" s="28">
        <v>4</v>
      </c>
      <c r="E10" s="28">
        <v>5</v>
      </c>
      <c r="F10" s="28">
        <v>6</v>
      </c>
      <c r="G10" s="28">
        <v>7</v>
      </c>
    </row>
    <row r="11" spans="1:7" ht="15" customHeight="1">
      <c r="A11" s="29"/>
      <c r="B11" s="30"/>
      <c r="C11" s="30"/>
      <c r="D11" s="30"/>
      <c r="E11" s="30"/>
      <c r="F11" s="30"/>
    </row>
    <row r="12" spans="1:7" ht="21.75" customHeight="1">
      <c r="A12" s="80" t="s">
        <v>222</v>
      </c>
      <c r="B12" s="81" t="s">
        <v>223</v>
      </c>
      <c r="C12" s="82"/>
      <c r="D12" s="61"/>
      <c r="E12" s="61"/>
      <c r="F12" s="83">
        <f>SUM(F13,F20,F36,F110,F130,F138,F145)</f>
        <v>429565.02999999997</v>
      </c>
      <c r="G12" s="83">
        <f>SUM(G13,G20,G36,G110,G130,G138,G145)</f>
        <v>430551.02999999997</v>
      </c>
    </row>
    <row r="13" spans="1:7" ht="31.5">
      <c r="A13" s="6" t="s">
        <v>224</v>
      </c>
      <c r="B13" s="31" t="s">
        <v>223</v>
      </c>
      <c r="C13" s="31" t="s">
        <v>225</v>
      </c>
      <c r="D13" s="36"/>
      <c r="E13" s="36"/>
      <c r="F13" s="33">
        <f>SUM(F15)</f>
        <v>2388.8200000000002</v>
      </c>
      <c r="G13" s="33">
        <f>SUM(G15)</f>
        <v>2388.8200000000002</v>
      </c>
    </row>
    <row r="14" spans="1:7" ht="47.25">
      <c r="A14" s="6" t="s">
        <v>544</v>
      </c>
      <c r="B14" s="31" t="s">
        <v>223</v>
      </c>
      <c r="C14" s="31" t="s">
        <v>225</v>
      </c>
      <c r="D14" s="8" t="s">
        <v>42</v>
      </c>
      <c r="E14" s="35"/>
      <c r="F14" s="33">
        <f t="shared" ref="F14:G18" si="0">SUM(F15)</f>
        <v>2388.8200000000002</v>
      </c>
      <c r="G14" s="33">
        <f t="shared" si="0"/>
        <v>2388.8200000000002</v>
      </c>
    </row>
    <row r="15" spans="1:7" ht="15.75">
      <c r="A15" s="6" t="s">
        <v>545</v>
      </c>
      <c r="B15" s="34" t="s">
        <v>223</v>
      </c>
      <c r="C15" s="34" t="s">
        <v>225</v>
      </c>
      <c r="D15" s="66" t="s">
        <v>46</v>
      </c>
      <c r="E15" s="35"/>
      <c r="F15" s="33">
        <f t="shared" si="0"/>
        <v>2388.8200000000002</v>
      </c>
      <c r="G15" s="33">
        <f t="shared" si="0"/>
        <v>2388.8200000000002</v>
      </c>
    </row>
    <row r="16" spans="1:7" ht="47.25" customHeight="1">
      <c r="A16" s="6" t="s">
        <v>546</v>
      </c>
      <c r="B16" s="34" t="s">
        <v>223</v>
      </c>
      <c r="C16" s="34" t="s">
        <v>225</v>
      </c>
      <c r="D16" s="66" t="s">
        <v>95</v>
      </c>
      <c r="E16" s="35"/>
      <c r="F16" s="33">
        <f t="shared" si="0"/>
        <v>2388.8200000000002</v>
      </c>
      <c r="G16" s="33">
        <f t="shared" si="0"/>
        <v>2388.8200000000002</v>
      </c>
    </row>
    <row r="17" spans="1:7" ht="15.75">
      <c r="A17" s="6" t="s">
        <v>10</v>
      </c>
      <c r="B17" s="34" t="s">
        <v>223</v>
      </c>
      <c r="C17" s="34" t="s">
        <v>225</v>
      </c>
      <c r="D17" s="66" t="s">
        <v>547</v>
      </c>
      <c r="E17" s="7"/>
      <c r="F17" s="33">
        <f t="shared" si="0"/>
        <v>2388.8200000000002</v>
      </c>
      <c r="G17" s="33">
        <f t="shared" si="0"/>
        <v>2388.8200000000002</v>
      </c>
    </row>
    <row r="18" spans="1:7" ht="65.25" customHeight="1">
      <c r="A18" s="13" t="s">
        <v>226</v>
      </c>
      <c r="B18" s="34" t="s">
        <v>223</v>
      </c>
      <c r="C18" s="34" t="s">
        <v>225</v>
      </c>
      <c r="D18" s="66" t="s">
        <v>547</v>
      </c>
      <c r="E18" s="37">
        <v>100</v>
      </c>
      <c r="F18" s="33">
        <f t="shared" si="0"/>
        <v>2388.8200000000002</v>
      </c>
      <c r="G18" s="33">
        <f t="shared" si="0"/>
        <v>2388.8200000000002</v>
      </c>
    </row>
    <row r="19" spans="1:7" ht="33.75" customHeight="1">
      <c r="A19" s="13" t="s">
        <v>227</v>
      </c>
      <c r="B19" s="34" t="s">
        <v>223</v>
      </c>
      <c r="C19" s="34" t="s">
        <v>225</v>
      </c>
      <c r="D19" s="66" t="s">
        <v>547</v>
      </c>
      <c r="E19" s="37">
        <v>120</v>
      </c>
      <c r="F19" s="38">
        <v>2388.8200000000002</v>
      </c>
      <c r="G19" s="38">
        <v>2388.8200000000002</v>
      </c>
    </row>
    <row r="20" spans="1:7" s="67" customFormat="1" ht="47.25">
      <c r="A20" s="12" t="s">
        <v>292</v>
      </c>
      <c r="B20" s="34" t="s">
        <v>223</v>
      </c>
      <c r="C20" s="34" t="s">
        <v>246</v>
      </c>
      <c r="D20" s="35"/>
      <c r="E20" s="35"/>
      <c r="F20" s="33">
        <f>SUM(F21,F27)</f>
        <v>2948.65</v>
      </c>
      <c r="G20" s="33">
        <f>SUM(G21,G27)</f>
        <v>2948.65</v>
      </c>
    </row>
    <row r="21" spans="1:7" s="67" customFormat="1" ht="47.25">
      <c r="A21" s="6" t="s">
        <v>544</v>
      </c>
      <c r="B21" s="34" t="s">
        <v>223</v>
      </c>
      <c r="C21" s="34" t="s">
        <v>246</v>
      </c>
      <c r="D21" s="8" t="s">
        <v>42</v>
      </c>
      <c r="E21" s="35"/>
      <c r="F21" s="33">
        <f t="shared" ref="F21:G25" si="1">SUM(F22)</f>
        <v>10</v>
      </c>
      <c r="G21" s="33">
        <f t="shared" si="1"/>
        <v>10</v>
      </c>
    </row>
    <row r="22" spans="1:7" s="67" customFormat="1" ht="47.25">
      <c r="A22" s="6" t="s">
        <v>548</v>
      </c>
      <c r="B22" s="34" t="s">
        <v>223</v>
      </c>
      <c r="C22" s="34" t="s">
        <v>246</v>
      </c>
      <c r="D22" s="66" t="s">
        <v>44</v>
      </c>
      <c r="E22" s="39"/>
      <c r="F22" s="33">
        <f t="shared" si="1"/>
        <v>10</v>
      </c>
      <c r="G22" s="33">
        <f t="shared" si="1"/>
        <v>10</v>
      </c>
    </row>
    <row r="23" spans="1:7" s="67" customFormat="1" ht="47.25">
      <c r="A23" s="11" t="s">
        <v>549</v>
      </c>
      <c r="B23" s="34" t="s">
        <v>223</v>
      </c>
      <c r="C23" s="34" t="s">
        <v>246</v>
      </c>
      <c r="D23" s="66" t="s">
        <v>550</v>
      </c>
      <c r="E23" s="39"/>
      <c r="F23" s="33">
        <f t="shared" si="1"/>
        <v>10</v>
      </c>
      <c r="G23" s="33">
        <f t="shared" si="1"/>
        <v>10</v>
      </c>
    </row>
    <row r="24" spans="1:7" s="67" customFormat="1" ht="31.5">
      <c r="A24" s="6" t="s">
        <v>551</v>
      </c>
      <c r="B24" s="34" t="s">
        <v>223</v>
      </c>
      <c r="C24" s="34" t="s">
        <v>246</v>
      </c>
      <c r="D24" s="66" t="s">
        <v>552</v>
      </c>
      <c r="E24" s="7"/>
      <c r="F24" s="33">
        <f t="shared" si="1"/>
        <v>10</v>
      </c>
      <c r="G24" s="33">
        <f t="shared" si="1"/>
        <v>10</v>
      </c>
    </row>
    <row r="25" spans="1:7" s="67" customFormat="1" ht="31.5">
      <c r="A25" s="72" t="s">
        <v>314</v>
      </c>
      <c r="B25" s="34" t="s">
        <v>223</v>
      </c>
      <c r="C25" s="34" t="s">
        <v>246</v>
      </c>
      <c r="D25" s="66" t="s">
        <v>552</v>
      </c>
      <c r="E25" s="37">
        <v>200</v>
      </c>
      <c r="F25" s="33">
        <f t="shared" si="1"/>
        <v>10</v>
      </c>
      <c r="G25" s="33">
        <f t="shared" si="1"/>
        <v>10</v>
      </c>
    </row>
    <row r="26" spans="1:7" s="67" customFormat="1" ht="34.5" customHeight="1">
      <c r="A26" s="72" t="s">
        <v>230</v>
      </c>
      <c r="B26" s="34" t="s">
        <v>223</v>
      </c>
      <c r="C26" s="34" t="s">
        <v>246</v>
      </c>
      <c r="D26" s="66" t="s">
        <v>552</v>
      </c>
      <c r="E26" s="37">
        <v>240</v>
      </c>
      <c r="F26" s="33">
        <v>10</v>
      </c>
      <c r="G26" s="33">
        <v>10</v>
      </c>
    </row>
    <row r="27" spans="1:7" s="67" customFormat="1" ht="31.5">
      <c r="A27" s="72" t="s">
        <v>117</v>
      </c>
      <c r="B27" s="34" t="s">
        <v>223</v>
      </c>
      <c r="C27" s="34" t="s">
        <v>246</v>
      </c>
      <c r="D27" s="8" t="s">
        <v>118</v>
      </c>
      <c r="E27" s="7"/>
      <c r="F27" s="33">
        <f>SUM(F28,F33,)</f>
        <v>2938.65</v>
      </c>
      <c r="G27" s="33">
        <f>SUM(G28,G33,)</f>
        <v>2938.65</v>
      </c>
    </row>
    <row r="28" spans="1:7" s="67" customFormat="1" ht="15.75">
      <c r="A28" s="12" t="s">
        <v>293</v>
      </c>
      <c r="B28" s="34" t="s">
        <v>223</v>
      </c>
      <c r="C28" s="34" t="s">
        <v>246</v>
      </c>
      <c r="D28" s="8" t="s">
        <v>294</v>
      </c>
      <c r="E28" s="7"/>
      <c r="F28" s="33">
        <f>SUM(F29,F31)</f>
        <v>922.2</v>
      </c>
      <c r="G28" s="33">
        <f>SUM(G29,G31)</f>
        <v>922.2</v>
      </c>
    </row>
    <row r="29" spans="1:7" s="67" customFormat="1" ht="31.5">
      <c r="A29" s="72" t="s">
        <v>314</v>
      </c>
      <c r="B29" s="34" t="s">
        <v>223</v>
      </c>
      <c r="C29" s="34" t="s">
        <v>246</v>
      </c>
      <c r="D29" s="8" t="s">
        <v>294</v>
      </c>
      <c r="E29" s="37">
        <v>200</v>
      </c>
      <c r="F29" s="33">
        <f>SUM(F30)</f>
        <v>916.2</v>
      </c>
      <c r="G29" s="33">
        <f>SUM(G30)</f>
        <v>916.2</v>
      </c>
    </row>
    <row r="30" spans="1:7" s="67" customFormat="1" ht="33" customHeight="1">
      <c r="A30" s="72" t="s">
        <v>230</v>
      </c>
      <c r="B30" s="34" t="s">
        <v>223</v>
      </c>
      <c r="C30" s="34" t="s">
        <v>246</v>
      </c>
      <c r="D30" s="8" t="s">
        <v>294</v>
      </c>
      <c r="E30" s="37">
        <v>240</v>
      </c>
      <c r="F30" s="33">
        <v>916.2</v>
      </c>
      <c r="G30" s="33">
        <v>916.2</v>
      </c>
    </row>
    <row r="31" spans="1:7" s="67" customFormat="1" ht="15.75">
      <c r="A31" s="72" t="s">
        <v>231</v>
      </c>
      <c r="B31" s="34" t="s">
        <v>223</v>
      </c>
      <c r="C31" s="34" t="s">
        <v>246</v>
      </c>
      <c r="D31" s="8" t="s">
        <v>294</v>
      </c>
      <c r="E31" s="37">
        <v>800</v>
      </c>
      <c r="F31" s="33">
        <f>SUM(F32)</f>
        <v>6</v>
      </c>
      <c r="G31" s="33">
        <f>SUM(G32)</f>
        <v>6</v>
      </c>
    </row>
    <row r="32" spans="1:7" s="67" customFormat="1" ht="15.75">
      <c r="A32" s="72" t="s">
        <v>232</v>
      </c>
      <c r="B32" s="34" t="s">
        <v>223</v>
      </c>
      <c r="C32" s="34" t="s">
        <v>246</v>
      </c>
      <c r="D32" s="8" t="s">
        <v>294</v>
      </c>
      <c r="E32" s="37">
        <v>850</v>
      </c>
      <c r="F32" s="33">
        <v>6</v>
      </c>
      <c r="G32" s="33">
        <v>6</v>
      </c>
    </row>
    <row r="33" spans="1:7" s="67" customFormat="1" ht="31.5">
      <c r="A33" s="72" t="s">
        <v>295</v>
      </c>
      <c r="B33" s="34" t="s">
        <v>223</v>
      </c>
      <c r="C33" s="34" t="s">
        <v>246</v>
      </c>
      <c r="D33" s="8" t="s">
        <v>296</v>
      </c>
      <c r="E33" s="37"/>
      <c r="F33" s="33">
        <f>SUM(F34)</f>
        <v>2016.45</v>
      </c>
      <c r="G33" s="33">
        <f>SUM(G34)</f>
        <v>2016.45</v>
      </c>
    </row>
    <row r="34" spans="1:7" s="67" customFormat="1" ht="66" customHeight="1">
      <c r="A34" s="72" t="s">
        <v>226</v>
      </c>
      <c r="B34" s="34" t="s">
        <v>223</v>
      </c>
      <c r="C34" s="34" t="s">
        <v>246</v>
      </c>
      <c r="D34" s="8" t="s">
        <v>296</v>
      </c>
      <c r="E34" s="37">
        <v>100</v>
      </c>
      <c r="F34" s="33">
        <f>SUM(F35)</f>
        <v>2016.45</v>
      </c>
      <c r="G34" s="33">
        <f>SUM(G35)</f>
        <v>2016.45</v>
      </c>
    </row>
    <row r="35" spans="1:7" s="67" customFormat="1" ht="33" customHeight="1">
      <c r="A35" s="72" t="s">
        <v>227</v>
      </c>
      <c r="B35" s="34" t="s">
        <v>223</v>
      </c>
      <c r="C35" s="34" t="s">
        <v>246</v>
      </c>
      <c r="D35" s="8" t="s">
        <v>296</v>
      </c>
      <c r="E35" s="37">
        <v>120</v>
      </c>
      <c r="F35" s="33">
        <v>2016.45</v>
      </c>
      <c r="G35" s="33">
        <v>2016.45</v>
      </c>
    </row>
    <row r="36" spans="1:7" ht="50.45" customHeight="1">
      <c r="A36" s="12" t="s">
        <v>228</v>
      </c>
      <c r="B36" s="34" t="s">
        <v>223</v>
      </c>
      <c r="C36" s="34" t="s">
        <v>229</v>
      </c>
      <c r="D36" s="35"/>
      <c r="E36" s="35"/>
      <c r="F36" s="33">
        <f>SUM(F37,F47,F69,F79,F89)</f>
        <v>179412.28</v>
      </c>
      <c r="G36" s="33">
        <f>SUM(G37,G47,G69,G79,G89)</f>
        <v>180350.28</v>
      </c>
    </row>
    <row r="37" spans="1:7" s="67" customFormat="1" ht="31.5">
      <c r="A37" s="6" t="s">
        <v>320</v>
      </c>
      <c r="B37" s="34" t="s">
        <v>223</v>
      </c>
      <c r="C37" s="34" t="s">
        <v>229</v>
      </c>
      <c r="D37" s="8" t="s">
        <v>41</v>
      </c>
      <c r="E37" s="35"/>
      <c r="F37" s="33">
        <f t="shared" ref="F37:G37" si="2">SUM(F38)</f>
        <v>2214</v>
      </c>
      <c r="G37" s="33">
        <f t="shared" si="2"/>
        <v>2252</v>
      </c>
    </row>
    <row r="38" spans="1:7" s="67" customFormat="1" ht="31.5">
      <c r="A38" s="16" t="s">
        <v>483</v>
      </c>
      <c r="B38" s="34" t="s">
        <v>223</v>
      </c>
      <c r="C38" s="34" t="s">
        <v>229</v>
      </c>
      <c r="D38" s="8" t="s">
        <v>484</v>
      </c>
      <c r="E38" s="40"/>
      <c r="F38" s="33">
        <f>SUM(F39)</f>
        <v>2214</v>
      </c>
      <c r="G38" s="33">
        <f>SUM(G39)</f>
        <v>2252</v>
      </c>
    </row>
    <row r="39" spans="1:7" s="67" customFormat="1" ht="63">
      <c r="A39" s="6" t="s">
        <v>485</v>
      </c>
      <c r="B39" s="34" t="s">
        <v>223</v>
      </c>
      <c r="C39" s="34" t="s">
        <v>229</v>
      </c>
      <c r="D39" s="66" t="s">
        <v>486</v>
      </c>
      <c r="E39" s="35"/>
      <c r="F39" s="33">
        <f>SUM(F40)</f>
        <v>2214</v>
      </c>
      <c r="G39" s="33">
        <f>SUM(G40)</f>
        <v>2252</v>
      </c>
    </row>
    <row r="40" spans="1:7" s="67" customFormat="1" ht="81.75" customHeight="1">
      <c r="A40" s="9" t="s">
        <v>184</v>
      </c>
      <c r="B40" s="34" t="s">
        <v>223</v>
      </c>
      <c r="C40" s="34" t="s">
        <v>229</v>
      </c>
      <c r="D40" s="66" t="s">
        <v>487</v>
      </c>
      <c r="E40" s="37"/>
      <c r="F40" s="33">
        <f>SUM(F42,F44)</f>
        <v>2214</v>
      </c>
      <c r="G40" s="33">
        <f>SUM(G42,G44)</f>
        <v>2252</v>
      </c>
    </row>
    <row r="41" spans="1:7" s="67" customFormat="1" ht="66.75" customHeight="1">
      <c r="A41" s="72" t="s">
        <v>226</v>
      </c>
      <c r="B41" s="34" t="s">
        <v>223</v>
      </c>
      <c r="C41" s="34" t="s">
        <v>229</v>
      </c>
      <c r="D41" s="66" t="s">
        <v>487</v>
      </c>
      <c r="E41" s="37">
        <v>100</v>
      </c>
      <c r="F41" s="33">
        <f>SUM(F42)</f>
        <v>2028.68</v>
      </c>
      <c r="G41" s="33">
        <f>SUM(G42)</f>
        <v>2028.68</v>
      </c>
    </row>
    <row r="42" spans="1:7" s="67" customFormat="1" ht="33" customHeight="1">
      <c r="A42" s="72" t="s">
        <v>227</v>
      </c>
      <c r="B42" s="34" t="s">
        <v>223</v>
      </c>
      <c r="C42" s="34" t="s">
        <v>229</v>
      </c>
      <c r="D42" s="66" t="s">
        <v>487</v>
      </c>
      <c r="E42" s="37">
        <v>120</v>
      </c>
      <c r="F42" s="33">
        <v>2028.68</v>
      </c>
      <c r="G42" s="33">
        <v>2028.68</v>
      </c>
    </row>
    <row r="43" spans="1:7" s="67" customFormat="1" ht="15.75">
      <c r="A43" s="6" t="s">
        <v>234</v>
      </c>
      <c r="B43" s="34" t="s">
        <v>223</v>
      </c>
      <c r="C43" s="34" t="s">
        <v>229</v>
      </c>
      <c r="D43" s="66" t="s">
        <v>487</v>
      </c>
      <c r="E43" s="37">
        <v>120</v>
      </c>
      <c r="F43" s="33">
        <v>2028.68</v>
      </c>
      <c r="G43" s="33">
        <v>2028.68</v>
      </c>
    </row>
    <row r="44" spans="1:7" s="67" customFormat="1" ht="31.5">
      <c r="A44" s="72" t="s">
        <v>314</v>
      </c>
      <c r="B44" s="34" t="s">
        <v>223</v>
      </c>
      <c r="C44" s="34" t="s">
        <v>229</v>
      </c>
      <c r="D44" s="66" t="s">
        <v>487</v>
      </c>
      <c r="E44" s="37">
        <v>200</v>
      </c>
      <c r="F44" s="33">
        <f>SUM(F45)</f>
        <v>185.32</v>
      </c>
      <c r="G44" s="33">
        <f>SUM(G45)</f>
        <v>223.32</v>
      </c>
    </row>
    <row r="45" spans="1:7" s="67" customFormat="1" ht="33" customHeight="1">
      <c r="A45" s="72" t="s">
        <v>230</v>
      </c>
      <c r="B45" s="34" t="s">
        <v>223</v>
      </c>
      <c r="C45" s="34" t="s">
        <v>229</v>
      </c>
      <c r="D45" s="66" t="s">
        <v>487</v>
      </c>
      <c r="E45" s="37">
        <v>240</v>
      </c>
      <c r="F45" s="33">
        <v>185.32</v>
      </c>
      <c r="G45" s="33">
        <v>223.32</v>
      </c>
    </row>
    <row r="46" spans="1:7" s="67" customFormat="1" ht="15.75">
      <c r="A46" s="72" t="s">
        <v>233</v>
      </c>
      <c r="B46" s="34" t="s">
        <v>223</v>
      </c>
      <c r="C46" s="34" t="s">
        <v>229</v>
      </c>
      <c r="D46" s="66" t="s">
        <v>487</v>
      </c>
      <c r="E46" s="37">
        <v>240</v>
      </c>
      <c r="F46" s="33">
        <v>185.32</v>
      </c>
      <c r="G46" s="33">
        <v>223.32</v>
      </c>
    </row>
    <row r="47" spans="1:7" s="67" customFormat="1" ht="47.25">
      <c r="A47" s="6" t="s">
        <v>544</v>
      </c>
      <c r="B47" s="34" t="s">
        <v>223</v>
      </c>
      <c r="C47" s="34" t="s">
        <v>229</v>
      </c>
      <c r="D47" s="8" t="s">
        <v>42</v>
      </c>
      <c r="E47" s="35"/>
      <c r="F47" s="33">
        <f>SUM(F48,F53)</f>
        <v>150380.15</v>
      </c>
      <c r="G47" s="33">
        <f>SUM(G48,G53)</f>
        <v>150162.15</v>
      </c>
    </row>
    <row r="48" spans="1:7" s="67" customFormat="1" ht="47.25">
      <c r="A48" s="6" t="s">
        <v>548</v>
      </c>
      <c r="B48" s="34" t="s">
        <v>223</v>
      </c>
      <c r="C48" s="34" t="s">
        <v>229</v>
      </c>
      <c r="D48" s="66" t="s">
        <v>44</v>
      </c>
      <c r="E48" s="39"/>
      <c r="F48" s="33">
        <f t="shared" ref="F48:G51" si="3">SUM(F49)</f>
        <v>80</v>
      </c>
      <c r="G48" s="33">
        <f t="shared" si="3"/>
        <v>80</v>
      </c>
    </row>
    <row r="49" spans="1:7" s="67" customFormat="1" ht="47.25">
      <c r="A49" s="11" t="s">
        <v>549</v>
      </c>
      <c r="B49" s="34" t="s">
        <v>223</v>
      </c>
      <c r="C49" s="34" t="s">
        <v>229</v>
      </c>
      <c r="D49" s="66" t="s">
        <v>550</v>
      </c>
      <c r="E49" s="39"/>
      <c r="F49" s="33">
        <f t="shared" si="3"/>
        <v>80</v>
      </c>
      <c r="G49" s="33">
        <f t="shared" si="3"/>
        <v>80</v>
      </c>
    </row>
    <row r="50" spans="1:7" s="67" customFormat="1" ht="31.5">
      <c r="A50" s="6" t="s">
        <v>551</v>
      </c>
      <c r="B50" s="34" t="s">
        <v>223</v>
      </c>
      <c r="C50" s="34" t="s">
        <v>229</v>
      </c>
      <c r="D50" s="66" t="s">
        <v>552</v>
      </c>
      <c r="E50" s="7"/>
      <c r="F50" s="33">
        <f t="shared" si="3"/>
        <v>80</v>
      </c>
      <c r="G50" s="33">
        <f t="shared" si="3"/>
        <v>80</v>
      </c>
    </row>
    <row r="51" spans="1:7" s="67" customFormat="1" ht="31.5">
      <c r="A51" s="72" t="s">
        <v>314</v>
      </c>
      <c r="B51" s="34" t="s">
        <v>223</v>
      </c>
      <c r="C51" s="34" t="s">
        <v>229</v>
      </c>
      <c r="D51" s="66" t="s">
        <v>552</v>
      </c>
      <c r="E51" s="37">
        <v>200</v>
      </c>
      <c r="F51" s="33">
        <f t="shared" si="3"/>
        <v>80</v>
      </c>
      <c r="G51" s="33">
        <f t="shared" si="3"/>
        <v>80</v>
      </c>
    </row>
    <row r="52" spans="1:7" s="67" customFormat="1" ht="33" customHeight="1">
      <c r="A52" s="72" t="s">
        <v>230</v>
      </c>
      <c r="B52" s="34" t="s">
        <v>223</v>
      </c>
      <c r="C52" s="34" t="s">
        <v>229</v>
      </c>
      <c r="D52" s="66" t="s">
        <v>552</v>
      </c>
      <c r="E52" s="37">
        <v>240</v>
      </c>
      <c r="F52" s="33">
        <v>80</v>
      </c>
      <c r="G52" s="33">
        <v>80</v>
      </c>
    </row>
    <row r="53" spans="1:7" ht="15.75">
      <c r="A53" s="6" t="s">
        <v>545</v>
      </c>
      <c r="B53" s="34" t="s">
        <v>223</v>
      </c>
      <c r="C53" s="34" t="s">
        <v>229</v>
      </c>
      <c r="D53" s="66" t="s">
        <v>46</v>
      </c>
      <c r="E53" s="35"/>
      <c r="F53" s="33">
        <f>SUM(F54)</f>
        <v>150300.15</v>
      </c>
      <c r="G53" s="33">
        <f>SUM(G54)</f>
        <v>150082.15</v>
      </c>
    </row>
    <row r="54" spans="1:7" ht="50.25" customHeight="1">
      <c r="A54" s="6" t="s">
        <v>546</v>
      </c>
      <c r="B54" s="34" t="s">
        <v>223</v>
      </c>
      <c r="C54" s="34" t="s">
        <v>229</v>
      </c>
      <c r="D54" s="66" t="s">
        <v>95</v>
      </c>
      <c r="E54" s="35"/>
      <c r="F54" s="33">
        <f>SUM(F55,F62)</f>
        <v>150300.15</v>
      </c>
      <c r="G54" s="33">
        <f>SUM(G55,G62)</f>
        <v>150082.15</v>
      </c>
    </row>
    <row r="55" spans="1:7" ht="15.75">
      <c r="A55" s="6" t="s">
        <v>10</v>
      </c>
      <c r="B55" s="34" t="s">
        <v>223</v>
      </c>
      <c r="C55" s="34" t="s">
        <v>229</v>
      </c>
      <c r="D55" s="66" t="s">
        <v>547</v>
      </c>
      <c r="E55" s="7"/>
      <c r="F55" s="33">
        <f>SUM(F56,F58,F60)</f>
        <v>150082.15</v>
      </c>
      <c r="G55" s="33">
        <f>SUM(G56,G58,G60)</f>
        <v>150082.15</v>
      </c>
    </row>
    <row r="56" spans="1:7" ht="65.25" customHeight="1">
      <c r="A56" s="13" t="s">
        <v>226</v>
      </c>
      <c r="B56" s="34" t="s">
        <v>223</v>
      </c>
      <c r="C56" s="34" t="s">
        <v>229</v>
      </c>
      <c r="D56" s="66" t="s">
        <v>547</v>
      </c>
      <c r="E56" s="37">
        <v>100</v>
      </c>
      <c r="F56" s="33">
        <f>SUM(F57)</f>
        <v>119171.23</v>
      </c>
      <c r="G56" s="33">
        <f>SUM(G57)</f>
        <v>119171.23</v>
      </c>
    </row>
    <row r="57" spans="1:7" ht="31.5">
      <c r="A57" s="13" t="s">
        <v>227</v>
      </c>
      <c r="B57" s="34" t="s">
        <v>223</v>
      </c>
      <c r="C57" s="34" t="s">
        <v>229</v>
      </c>
      <c r="D57" s="66" t="s">
        <v>547</v>
      </c>
      <c r="E57" s="37">
        <v>120</v>
      </c>
      <c r="F57" s="33">
        <v>119171.23</v>
      </c>
      <c r="G57" s="33">
        <v>119171.23</v>
      </c>
    </row>
    <row r="58" spans="1:7" ht="31.5">
      <c r="A58" s="13" t="s">
        <v>314</v>
      </c>
      <c r="B58" s="34" t="s">
        <v>223</v>
      </c>
      <c r="C58" s="34" t="s">
        <v>229</v>
      </c>
      <c r="D58" s="66" t="s">
        <v>547</v>
      </c>
      <c r="E58" s="37">
        <v>200</v>
      </c>
      <c r="F58" s="33">
        <f>SUM(F59)</f>
        <v>30090.92</v>
      </c>
      <c r="G58" s="33">
        <f>SUM(G59)</f>
        <v>30090.92</v>
      </c>
    </row>
    <row r="59" spans="1:7" ht="33.75" customHeight="1">
      <c r="A59" s="13" t="s">
        <v>230</v>
      </c>
      <c r="B59" s="34" t="s">
        <v>223</v>
      </c>
      <c r="C59" s="34" t="s">
        <v>229</v>
      </c>
      <c r="D59" s="66" t="s">
        <v>547</v>
      </c>
      <c r="E59" s="37">
        <v>240</v>
      </c>
      <c r="F59" s="75">
        <v>30090.92</v>
      </c>
      <c r="G59" s="75">
        <v>30090.92</v>
      </c>
    </row>
    <row r="60" spans="1:7" ht="15.75">
      <c r="A60" s="13" t="s">
        <v>231</v>
      </c>
      <c r="B60" s="34" t="s">
        <v>223</v>
      </c>
      <c r="C60" s="34" t="s">
        <v>229</v>
      </c>
      <c r="D60" s="66" t="s">
        <v>547</v>
      </c>
      <c r="E60" s="37">
        <v>800</v>
      </c>
      <c r="F60" s="33">
        <f>SUM(F61)</f>
        <v>820</v>
      </c>
      <c r="G60" s="33">
        <f>SUM(G61)</f>
        <v>820</v>
      </c>
    </row>
    <row r="61" spans="1:7" ht="15.75">
      <c r="A61" s="13" t="s">
        <v>232</v>
      </c>
      <c r="B61" s="34" t="s">
        <v>223</v>
      </c>
      <c r="C61" s="34" t="s">
        <v>229</v>
      </c>
      <c r="D61" s="66" t="s">
        <v>547</v>
      </c>
      <c r="E61" s="37">
        <v>850</v>
      </c>
      <c r="F61" s="75">
        <v>820</v>
      </c>
      <c r="G61" s="75">
        <v>820</v>
      </c>
    </row>
    <row r="62" spans="1:7" ht="97.9" customHeight="1">
      <c r="A62" s="13" t="s">
        <v>213</v>
      </c>
      <c r="B62" s="34" t="s">
        <v>223</v>
      </c>
      <c r="C62" s="34" t="s">
        <v>229</v>
      </c>
      <c r="D62" s="8" t="s">
        <v>553</v>
      </c>
      <c r="E62" s="37"/>
      <c r="F62" s="33">
        <f>SUM(F63,F66)</f>
        <v>218</v>
      </c>
      <c r="G62" s="116"/>
    </row>
    <row r="63" spans="1:7" ht="66.75" customHeight="1">
      <c r="A63" s="13" t="s">
        <v>226</v>
      </c>
      <c r="B63" s="34" t="s">
        <v>223</v>
      </c>
      <c r="C63" s="34" t="s">
        <v>229</v>
      </c>
      <c r="D63" s="8" t="s">
        <v>553</v>
      </c>
      <c r="E63" s="37">
        <v>100</v>
      </c>
      <c r="F63" s="33">
        <f>SUM(F64)</f>
        <v>167.5</v>
      </c>
      <c r="G63" s="33"/>
    </row>
    <row r="64" spans="1:7" ht="31.5">
      <c r="A64" s="13" t="s">
        <v>227</v>
      </c>
      <c r="B64" s="34" t="s">
        <v>223</v>
      </c>
      <c r="C64" s="34" t="s">
        <v>229</v>
      </c>
      <c r="D64" s="8" t="s">
        <v>553</v>
      </c>
      <c r="E64" s="37">
        <v>120</v>
      </c>
      <c r="F64" s="33">
        <v>167.5</v>
      </c>
      <c r="G64" s="33"/>
    </row>
    <row r="65" spans="1:7" ht="15.75">
      <c r="A65" s="13" t="s">
        <v>233</v>
      </c>
      <c r="B65" s="34" t="s">
        <v>223</v>
      </c>
      <c r="C65" s="34" t="s">
        <v>229</v>
      </c>
      <c r="D65" s="8" t="s">
        <v>553</v>
      </c>
      <c r="E65" s="37">
        <v>120</v>
      </c>
      <c r="F65" s="33">
        <v>167.5</v>
      </c>
      <c r="G65" s="33"/>
    </row>
    <row r="66" spans="1:7" ht="31.5">
      <c r="A66" s="13" t="s">
        <v>314</v>
      </c>
      <c r="B66" s="34" t="s">
        <v>223</v>
      </c>
      <c r="C66" s="34" t="s">
        <v>229</v>
      </c>
      <c r="D66" s="8" t="s">
        <v>553</v>
      </c>
      <c r="E66" s="37">
        <v>200</v>
      </c>
      <c r="F66" s="33">
        <f>SUM(F67)</f>
        <v>50.5</v>
      </c>
      <c r="G66" s="33"/>
    </row>
    <row r="67" spans="1:7" ht="34.5" customHeight="1">
      <c r="A67" s="13" t="s">
        <v>230</v>
      </c>
      <c r="B67" s="34" t="s">
        <v>223</v>
      </c>
      <c r="C67" s="34" t="s">
        <v>229</v>
      </c>
      <c r="D67" s="8" t="s">
        <v>553</v>
      </c>
      <c r="E67" s="37">
        <v>240</v>
      </c>
      <c r="F67" s="33">
        <v>50.5</v>
      </c>
      <c r="G67" s="33"/>
    </row>
    <row r="68" spans="1:7" ht="15.75">
      <c r="A68" s="13" t="s">
        <v>233</v>
      </c>
      <c r="B68" s="34" t="s">
        <v>223</v>
      </c>
      <c r="C68" s="34" t="s">
        <v>229</v>
      </c>
      <c r="D68" s="8" t="s">
        <v>553</v>
      </c>
      <c r="E68" s="37">
        <v>240</v>
      </c>
      <c r="F68" s="33">
        <v>50.5</v>
      </c>
      <c r="G68" s="33"/>
    </row>
    <row r="69" spans="1:7" ht="31.5">
      <c r="A69" s="6" t="s">
        <v>323</v>
      </c>
      <c r="B69" s="34" t="s">
        <v>223</v>
      </c>
      <c r="C69" s="34" t="s">
        <v>229</v>
      </c>
      <c r="D69" s="8" t="s">
        <v>53</v>
      </c>
      <c r="E69" s="40"/>
      <c r="F69" s="33">
        <f t="shared" ref="F69:G71" si="4">SUM(F70)</f>
        <v>2809</v>
      </c>
      <c r="G69" s="33">
        <f t="shared" si="4"/>
        <v>2840</v>
      </c>
    </row>
    <row r="70" spans="1:7" ht="47.25">
      <c r="A70" s="6" t="s">
        <v>23</v>
      </c>
      <c r="B70" s="34" t="s">
        <v>223</v>
      </c>
      <c r="C70" s="34" t="s">
        <v>229</v>
      </c>
      <c r="D70" s="5" t="s">
        <v>57</v>
      </c>
      <c r="E70" s="37"/>
      <c r="F70" s="41">
        <f t="shared" si="4"/>
        <v>2809</v>
      </c>
      <c r="G70" s="41">
        <f t="shared" si="4"/>
        <v>2840</v>
      </c>
    </row>
    <row r="71" spans="1:7" ht="65.25" customHeight="1">
      <c r="A71" s="6" t="s">
        <v>529</v>
      </c>
      <c r="B71" s="34" t="s">
        <v>223</v>
      </c>
      <c r="C71" s="34" t="s">
        <v>229</v>
      </c>
      <c r="D71" s="5" t="s">
        <v>105</v>
      </c>
      <c r="E71" s="37"/>
      <c r="F71" s="41">
        <f t="shared" si="4"/>
        <v>2809</v>
      </c>
      <c r="G71" s="41">
        <f t="shared" si="4"/>
        <v>2840</v>
      </c>
    </row>
    <row r="72" spans="1:7" ht="31.5">
      <c r="A72" s="11" t="s">
        <v>11</v>
      </c>
      <c r="B72" s="34" t="s">
        <v>223</v>
      </c>
      <c r="C72" s="34" t="s">
        <v>229</v>
      </c>
      <c r="D72" s="5" t="s">
        <v>197</v>
      </c>
      <c r="E72" s="37"/>
      <c r="F72" s="33">
        <f>SUM(F73,F76)</f>
        <v>2809</v>
      </c>
      <c r="G72" s="33">
        <f>SUM(G73,G76)</f>
        <v>2840</v>
      </c>
    </row>
    <row r="73" spans="1:7" ht="66.75" customHeight="1">
      <c r="A73" s="13" t="s">
        <v>226</v>
      </c>
      <c r="B73" s="34" t="s">
        <v>223</v>
      </c>
      <c r="C73" s="34" t="s">
        <v>229</v>
      </c>
      <c r="D73" s="5" t="s">
        <v>197</v>
      </c>
      <c r="E73" s="37">
        <v>100</v>
      </c>
      <c r="F73" s="41">
        <f>SUM(F74)</f>
        <v>2010.1</v>
      </c>
      <c r="G73" s="41">
        <f>SUM(G74)</f>
        <v>2010.1</v>
      </c>
    </row>
    <row r="74" spans="1:7" ht="31.5">
      <c r="A74" s="13" t="s">
        <v>227</v>
      </c>
      <c r="B74" s="34" t="s">
        <v>223</v>
      </c>
      <c r="C74" s="34" t="s">
        <v>229</v>
      </c>
      <c r="D74" s="5" t="s">
        <v>197</v>
      </c>
      <c r="E74" s="37">
        <v>120</v>
      </c>
      <c r="F74" s="41">
        <v>2010.1</v>
      </c>
      <c r="G74" s="41">
        <v>2010.1</v>
      </c>
    </row>
    <row r="75" spans="1:7" ht="15.75">
      <c r="A75" s="6" t="s">
        <v>234</v>
      </c>
      <c r="B75" s="34" t="s">
        <v>223</v>
      </c>
      <c r="C75" s="34" t="s">
        <v>229</v>
      </c>
      <c r="D75" s="5" t="s">
        <v>197</v>
      </c>
      <c r="E75" s="37">
        <v>120</v>
      </c>
      <c r="F75" s="41">
        <v>2010.1</v>
      </c>
      <c r="G75" s="41">
        <v>2010.1</v>
      </c>
    </row>
    <row r="76" spans="1:7" ht="31.5">
      <c r="A76" s="13" t="s">
        <v>314</v>
      </c>
      <c r="B76" s="34" t="s">
        <v>223</v>
      </c>
      <c r="C76" s="34" t="s">
        <v>229</v>
      </c>
      <c r="D76" s="5" t="s">
        <v>197</v>
      </c>
      <c r="E76" s="37">
        <v>200</v>
      </c>
      <c r="F76" s="41">
        <f>SUM(F77)</f>
        <v>798.9</v>
      </c>
      <c r="G76" s="41">
        <f>SUM(G77)</f>
        <v>829.9</v>
      </c>
    </row>
    <row r="77" spans="1:7" ht="35.25" customHeight="1">
      <c r="A77" s="13" t="s">
        <v>230</v>
      </c>
      <c r="B77" s="34" t="s">
        <v>223</v>
      </c>
      <c r="C77" s="34" t="s">
        <v>229</v>
      </c>
      <c r="D77" s="5" t="s">
        <v>197</v>
      </c>
      <c r="E77" s="37">
        <v>240</v>
      </c>
      <c r="F77" s="41">
        <v>798.9</v>
      </c>
      <c r="G77" s="41">
        <v>829.9</v>
      </c>
    </row>
    <row r="78" spans="1:7" ht="15.75">
      <c r="A78" s="6" t="s">
        <v>234</v>
      </c>
      <c r="B78" s="34" t="s">
        <v>223</v>
      </c>
      <c r="C78" s="34" t="s">
        <v>229</v>
      </c>
      <c r="D78" s="5" t="s">
        <v>197</v>
      </c>
      <c r="E78" s="37">
        <v>240</v>
      </c>
      <c r="F78" s="41">
        <v>798.9</v>
      </c>
      <c r="G78" s="41">
        <v>829.9</v>
      </c>
    </row>
    <row r="79" spans="1:7" ht="31.5">
      <c r="A79" s="6" t="s">
        <v>324</v>
      </c>
      <c r="B79" s="34" t="s">
        <v>223</v>
      </c>
      <c r="C79" s="34" t="s">
        <v>229</v>
      </c>
      <c r="D79" s="8" t="s">
        <v>122</v>
      </c>
      <c r="E79" s="37"/>
      <c r="F79" s="33">
        <f t="shared" ref="F79:G81" si="5">SUM(F80)</f>
        <v>3506</v>
      </c>
      <c r="G79" s="33">
        <f t="shared" si="5"/>
        <v>4593</v>
      </c>
    </row>
    <row r="80" spans="1:7" ht="15.75">
      <c r="A80" s="6" t="s">
        <v>7</v>
      </c>
      <c r="B80" s="34" t="s">
        <v>223</v>
      </c>
      <c r="C80" s="34" t="s">
        <v>229</v>
      </c>
      <c r="D80" s="5" t="s">
        <v>130</v>
      </c>
      <c r="E80" s="37"/>
      <c r="F80" s="33">
        <f t="shared" si="5"/>
        <v>3506</v>
      </c>
      <c r="G80" s="33">
        <f t="shared" si="5"/>
        <v>4593</v>
      </c>
    </row>
    <row r="81" spans="1:7" ht="83.25" customHeight="1">
      <c r="A81" s="10" t="s">
        <v>530</v>
      </c>
      <c r="B81" s="34" t="s">
        <v>223</v>
      </c>
      <c r="C81" s="34" t="s">
        <v>229</v>
      </c>
      <c r="D81" s="5" t="s">
        <v>142</v>
      </c>
      <c r="E81" s="37"/>
      <c r="F81" s="33">
        <f t="shared" si="5"/>
        <v>3506</v>
      </c>
      <c r="G81" s="33">
        <f t="shared" si="5"/>
        <v>4593</v>
      </c>
    </row>
    <row r="82" spans="1:7" ht="65.25" customHeight="1">
      <c r="A82" s="9" t="s">
        <v>531</v>
      </c>
      <c r="B82" s="34" t="s">
        <v>223</v>
      </c>
      <c r="C82" s="34" t="s">
        <v>229</v>
      </c>
      <c r="D82" s="5" t="s">
        <v>204</v>
      </c>
      <c r="E82" s="37"/>
      <c r="F82" s="33">
        <f>SUM(F83,F86)</f>
        <v>3506</v>
      </c>
      <c r="G82" s="33">
        <f>SUM(G83,G86)</f>
        <v>4593</v>
      </c>
    </row>
    <row r="83" spans="1:7" s="67" customFormat="1" ht="66.75" customHeight="1">
      <c r="A83" s="13" t="s">
        <v>226</v>
      </c>
      <c r="B83" s="34" t="s">
        <v>223</v>
      </c>
      <c r="C83" s="34" t="s">
        <v>229</v>
      </c>
      <c r="D83" s="66" t="s">
        <v>204</v>
      </c>
      <c r="E83" s="37">
        <v>100</v>
      </c>
      <c r="F83" s="33">
        <f>SUM(F84)</f>
        <v>3327.97</v>
      </c>
      <c r="G83" s="33">
        <f>SUM(G84)</f>
        <v>3327.97</v>
      </c>
    </row>
    <row r="84" spans="1:7" s="67" customFormat="1" ht="31.5">
      <c r="A84" s="13" t="s">
        <v>227</v>
      </c>
      <c r="B84" s="34" t="s">
        <v>223</v>
      </c>
      <c r="C84" s="34" t="s">
        <v>229</v>
      </c>
      <c r="D84" s="66" t="s">
        <v>204</v>
      </c>
      <c r="E84" s="37">
        <v>120</v>
      </c>
      <c r="F84" s="33">
        <v>3327.97</v>
      </c>
      <c r="G84" s="33">
        <v>3327.97</v>
      </c>
    </row>
    <row r="85" spans="1:7" s="67" customFormat="1" ht="15.75">
      <c r="A85" s="6" t="s">
        <v>234</v>
      </c>
      <c r="B85" s="34" t="s">
        <v>223</v>
      </c>
      <c r="C85" s="34" t="s">
        <v>229</v>
      </c>
      <c r="D85" s="66" t="s">
        <v>204</v>
      </c>
      <c r="E85" s="37">
        <v>120</v>
      </c>
      <c r="F85" s="33">
        <v>3327.97</v>
      </c>
      <c r="G85" s="33">
        <v>3327.97</v>
      </c>
    </row>
    <row r="86" spans="1:7" s="67" customFormat="1" ht="31.5">
      <c r="A86" s="13" t="s">
        <v>314</v>
      </c>
      <c r="B86" s="34" t="s">
        <v>223</v>
      </c>
      <c r="C86" s="34" t="s">
        <v>229</v>
      </c>
      <c r="D86" s="66" t="s">
        <v>204</v>
      </c>
      <c r="E86" s="37">
        <v>200</v>
      </c>
      <c r="F86" s="41">
        <f>SUM(F87)</f>
        <v>178.03</v>
      </c>
      <c r="G86" s="41">
        <f>SUM(G87)</f>
        <v>1265.03</v>
      </c>
    </row>
    <row r="87" spans="1:7" s="67" customFormat="1" ht="33.75" customHeight="1">
      <c r="A87" s="13" t="s">
        <v>230</v>
      </c>
      <c r="B87" s="34" t="s">
        <v>223</v>
      </c>
      <c r="C87" s="34" t="s">
        <v>229</v>
      </c>
      <c r="D87" s="66" t="s">
        <v>204</v>
      </c>
      <c r="E87" s="37">
        <v>240</v>
      </c>
      <c r="F87" s="41">
        <v>178.03</v>
      </c>
      <c r="G87" s="41">
        <v>1265.03</v>
      </c>
    </row>
    <row r="88" spans="1:7" s="67" customFormat="1" ht="15.75">
      <c r="A88" s="6" t="s">
        <v>234</v>
      </c>
      <c r="B88" s="34" t="s">
        <v>223</v>
      </c>
      <c r="C88" s="34" t="s">
        <v>229</v>
      </c>
      <c r="D88" s="66" t="s">
        <v>204</v>
      </c>
      <c r="E88" s="37">
        <v>240</v>
      </c>
      <c r="F88" s="41">
        <v>178.03</v>
      </c>
      <c r="G88" s="41">
        <v>1265.03</v>
      </c>
    </row>
    <row r="89" spans="1:7" ht="64.900000000000006" customHeight="1">
      <c r="A89" s="6" t="s">
        <v>325</v>
      </c>
      <c r="B89" s="34" t="s">
        <v>223</v>
      </c>
      <c r="C89" s="34" t="s">
        <v>229</v>
      </c>
      <c r="D89" s="8" t="s">
        <v>211</v>
      </c>
      <c r="E89" s="37"/>
      <c r="F89" s="33">
        <f>SUM(F90,F100,)</f>
        <v>20503.13</v>
      </c>
      <c r="G89" s="33">
        <f>SUM(G90,G100,)</f>
        <v>20503.13</v>
      </c>
    </row>
    <row r="90" spans="1:7" s="67" customFormat="1" ht="101.25" customHeight="1">
      <c r="A90" s="115" t="s">
        <v>346</v>
      </c>
      <c r="B90" s="34" t="s">
        <v>223</v>
      </c>
      <c r="C90" s="34" t="s">
        <v>229</v>
      </c>
      <c r="D90" s="66" t="s">
        <v>368</v>
      </c>
      <c r="E90" s="37"/>
      <c r="F90" s="33">
        <f>SUM(F91,F94,F97,)</f>
        <v>18848.900000000001</v>
      </c>
      <c r="G90" s="33">
        <f>SUM(G91,G94,G97,)</f>
        <v>18848.900000000001</v>
      </c>
    </row>
    <row r="91" spans="1:7" s="67" customFormat="1" ht="83.25" customHeight="1">
      <c r="A91" s="2" t="s">
        <v>692</v>
      </c>
      <c r="B91" s="37" t="s">
        <v>223</v>
      </c>
      <c r="C91" s="34" t="s">
        <v>229</v>
      </c>
      <c r="D91" s="66" t="s">
        <v>370</v>
      </c>
      <c r="E91" s="40"/>
      <c r="F91" s="33">
        <f>SUM(F92)</f>
        <v>18000</v>
      </c>
      <c r="G91" s="33">
        <f>SUM(G92)</f>
        <v>18000</v>
      </c>
    </row>
    <row r="92" spans="1:7" s="67" customFormat="1" ht="31.5">
      <c r="A92" s="107" t="s">
        <v>314</v>
      </c>
      <c r="B92" s="37" t="s">
        <v>223</v>
      </c>
      <c r="C92" s="34" t="s">
        <v>229</v>
      </c>
      <c r="D92" s="66" t="s">
        <v>370</v>
      </c>
      <c r="E92" s="37">
        <v>200</v>
      </c>
      <c r="F92" s="33">
        <f>SUM(F93)</f>
        <v>18000</v>
      </c>
      <c r="G92" s="33">
        <f>SUM(G93)</f>
        <v>18000</v>
      </c>
    </row>
    <row r="93" spans="1:7" s="67" customFormat="1" ht="36" customHeight="1">
      <c r="A93" s="107" t="s">
        <v>230</v>
      </c>
      <c r="B93" s="37" t="s">
        <v>223</v>
      </c>
      <c r="C93" s="34" t="s">
        <v>229</v>
      </c>
      <c r="D93" s="66" t="s">
        <v>370</v>
      </c>
      <c r="E93" s="37">
        <v>240</v>
      </c>
      <c r="F93" s="33">
        <v>18000</v>
      </c>
      <c r="G93" s="33">
        <v>18000</v>
      </c>
    </row>
    <row r="94" spans="1:7" s="67" customFormat="1" ht="117" customHeight="1">
      <c r="A94" s="72" t="s">
        <v>693</v>
      </c>
      <c r="B94" s="37" t="s">
        <v>223</v>
      </c>
      <c r="C94" s="34" t="s">
        <v>229</v>
      </c>
      <c r="D94" s="66" t="s">
        <v>654</v>
      </c>
      <c r="E94" s="37"/>
      <c r="F94" s="33">
        <f>SUM(F95)</f>
        <v>40</v>
      </c>
      <c r="G94" s="33">
        <f>SUM(G95)</f>
        <v>40</v>
      </c>
    </row>
    <row r="95" spans="1:7" s="67" customFormat="1" ht="31.5">
      <c r="A95" s="107" t="s">
        <v>314</v>
      </c>
      <c r="B95" s="37" t="s">
        <v>223</v>
      </c>
      <c r="C95" s="34" t="s">
        <v>229</v>
      </c>
      <c r="D95" s="66" t="s">
        <v>654</v>
      </c>
      <c r="E95" s="37">
        <v>200</v>
      </c>
      <c r="F95" s="33">
        <f>SUM(F96)</f>
        <v>40</v>
      </c>
      <c r="G95" s="33">
        <f>SUM(G96)</f>
        <v>40</v>
      </c>
    </row>
    <row r="96" spans="1:7" s="67" customFormat="1" ht="33.75" customHeight="1">
      <c r="A96" s="107" t="s">
        <v>230</v>
      </c>
      <c r="B96" s="37" t="s">
        <v>223</v>
      </c>
      <c r="C96" s="34" t="s">
        <v>229</v>
      </c>
      <c r="D96" s="66" t="s">
        <v>654</v>
      </c>
      <c r="E96" s="37">
        <v>240</v>
      </c>
      <c r="F96" s="33">
        <v>40</v>
      </c>
      <c r="G96" s="33">
        <v>40</v>
      </c>
    </row>
    <row r="97" spans="1:9" s="67" customFormat="1" ht="51" customHeight="1">
      <c r="A97" s="115" t="s">
        <v>347</v>
      </c>
      <c r="B97" s="34" t="s">
        <v>223</v>
      </c>
      <c r="C97" s="34" t="s">
        <v>229</v>
      </c>
      <c r="D97" s="66" t="s">
        <v>371</v>
      </c>
      <c r="E97" s="37"/>
      <c r="F97" s="33">
        <f>SUM(F98)</f>
        <v>808.9</v>
      </c>
      <c r="G97" s="33">
        <f>SUM(G98)</f>
        <v>808.9</v>
      </c>
    </row>
    <row r="98" spans="1:9" s="67" customFormat="1" ht="31.5">
      <c r="A98" s="107" t="s">
        <v>314</v>
      </c>
      <c r="B98" s="34" t="s">
        <v>223</v>
      </c>
      <c r="C98" s="34" t="s">
        <v>229</v>
      </c>
      <c r="D98" s="66" t="s">
        <v>371</v>
      </c>
      <c r="E98" s="37">
        <v>200</v>
      </c>
      <c r="F98" s="33">
        <f>SUM(F99)</f>
        <v>808.9</v>
      </c>
      <c r="G98" s="33">
        <f>SUM(G99)</f>
        <v>808.9</v>
      </c>
    </row>
    <row r="99" spans="1:9" s="67" customFormat="1" ht="33.75" customHeight="1">
      <c r="A99" s="107" t="s">
        <v>230</v>
      </c>
      <c r="B99" s="34" t="s">
        <v>223</v>
      </c>
      <c r="C99" s="34" t="s">
        <v>229</v>
      </c>
      <c r="D99" s="66" t="s">
        <v>371</v>
      </c>
      <c r="E99" s="37">
        <v>240</v>
      </c>
      <c r="F99" s="33">
        <v>808.9</v>
      </c>
      <c r="G99" s="33">
        <v>808.9</v>
      </c>
    </row>
    <row r="100" spans="1:9" s="67" customFormat="1" ht="31.5">
      <c r="A100" s="106" t="s">
        <v>640</v>
      </c>
      <c r="B100" s="34" t="s">
        <v>223</v>
      </c>
      <c r="C100" s="34" t="s">
        <v>229</v>
      </c>
      <c r="D100" s="66" t="s">
        <v>372</v>
      </c>
      <c r="E100" s="37"/>
      <c r="F100" s="33">
        <f>SUM(F101,F104,F107)</f>
        <v>1654.23</v>
      </c>
      <c r="G100" s="33">
        <f>SUM(G101,G104,G107)</f>
        <v>1654.23</v>
      </c>
    </row>
    <row r="101" spans="1:9" s="67" customFormat="1" ht="82.5" customHeight="1">
      <c r="A101" s="115" t="s">
        <v>695</v>
      </c>
      <c r="B101" s="34" t="s">
        <v>223</v>
      </c>
      <c r="C101" s="34" t="s">
        <v>229</v>
      </c>
      <c r="D101" s="66" t="s">
        <v>373</v>
      </c>
      <c r="E101" s="37"/>
      <c r="F101" s="33">
        <f>SUM(F102)</f>
        <v>200</v>
      </c>
      <c r="G101" s="33">
        <f>SUM(G102)</f>
        <v>200</v>
      </c>
    </row>
    <row r="102" spans="1:9" s="67" customFormat="1" ht="31.5">
      <c r="A102" s="107" t="s">
        <v>314</v>
      </c>
      <c r="B102" s="34" t="s">
        <v>223</v>
      </c>
      <c r="C102" s="34" t="s">
        <v>229</v>
      </c>
      <c r="D102" s="66" t="s">
        <v>373</v>
      </c>
      <c r="E102" s="37">
        <v>200</v>
      </c>
      <c r="F102" s="33">
        <f>SUM(F103)</f>
        <v>200</v>
      </c>
      <c r="G102" s="33">
        <f>SUM(G103)</f>
        <v>200</v>
      </c>
    </row>
    <row r="103" spans="1:9" s="67" customFormat="1" ht="33" customHeight="1">
      <c r="A103" s="107" t="s">
        <v>230</v>
      </c>
      <c r="B103" s="34" t="s">
        <v>223</v>
      </c>
      <c r="C103" s="34" t="s">
        <v>229</v>
      </c>
      <c r="D103" s="66" t="s">
        <v>373</v>
      </c>
      <c r="E103" s="37">
        <v>240</v>
      </c>
      <c r="F103" s="33">
        <v>200</v>
      </c>
      <c r="G103" s="33">
        <v>200</v>
      </c>
    </row>
    <row r="104" spans="1:9" s="67" customFormat="1" ht="117.75" customHeight="1">
      <c r="A104" s="2" t="s">
        <v>375</v>
      </c>
      <c r="B104" s="34" t="s">
        <v>223</v>
      </c>
      <c r="C104" s="34" t="s">
        <v>229</v>
      </c>
      <c r="D104" s="66" t="s">
        <v>641</v>
      </c>
      <c r="E104" s="37"/>
      <c r="F104" s="33">
        <f>SUM(F105)</f>
        <v>805.23</v>
      </c>
      <c r="G104" s="33">
        <f>SUM(G105)</f>
        <v>805.23</v>
      </c>
    </row>
    <row r="105" spans="1:9" s="67" customFormat="1" ht="31.5">
      <c r="A105" s="107" t="s">
        <v>314</v>
      </c>
      <c r="B105" s="34" t="s">
        <v>223</v>
      </c>
      <c r="C105" s="34" t="s">
        <v>229</v>
      </c>
      <c r="D105" s="66" t="s">
        <v>641</v>
      </c>
      <c r="E105" s="37">
        <v>200</v>
      </c>
      <c r="F105" s="33">
        <f>SUM(F106)</f>
        <v>805.23</v>
      </c>
      <c r="G105" s="33">
        <f>SUM(G106)</f>
        <v>805.23</v>
      </c>
    </row>
    <row r="106" spans="1:9" s="67" customFormat="1" ht="36" customHeight="1">
      <c r="A106" s="107" t="s">
        <v>230</v>
      </c>
      <c r="B106" s="34" t="s">
        <v>223</v>
      </c>
      <c r="C106" s="34" t="s">
        <v>229</v>
      </c>
      <c r="D106" s="66" t="s">
        <v>641</v>
      </c>
      <c r="E106" s="37">
        <v>240</v>
      </c>
      <c r="F106" s="75">
        <v>805.23</v>
      </c>
      <c r="G106" s="75">
        <v>805.23</v>
      </c>
    </row>
    <row r="107" spans="1:9" s="67" customFormat="1" ht="63">
      <c r="A107" s="115" t="s">
        <v>348</v>
      </c>
      <c r="B107" s="34" t="s">
        <v>223</v>
      </c>
      <c r="C107" s="34" t="s">
        <v>229</v>
      </c>
      <c r="D107" s="66" t="s">
        <v>642</v>
      </c>
      <c r="E107" s="37"/>
      <c r="F107" s="33">
        <f>SUM(F108)</f>
        <v>649</v>
      </c>
      <c r="G107" s="33">
        <f>SUM(G108)</f>
        <v>649</v>
      </c>
    </row>
    <row r="108" spans="1:9" s="67" customFormat="1" ht="31.5">
      <c r="A108" s="107" t="s">
        <v>314</v>
      </c>
      <c r="B108" s="34" t="s">
        <v>223</v>
      </c>
      <c r="C108" s="34" t="s">
        <v>229</v>
      </c>
      <c r="D108" s="66" t="s">
        <v>642</v>
      </c>
      <c r="E108" s="37">
        <v>200</v>
      </c>
      <c r="F108" s="33">
        <f>SUM(F109)</f>
        <v>649</v>
      </c>
      <c r="G108" s="33">
        <f>SUM(G109)</f>
        <v>649</v>
      </c>
    </row>
    <row r="109" spans="1:9" s="67" customFormat="1" ht="36" customHeight="1">
      <c r="A109" s="107" t="s">
        <v>230</v>
      </c>
      <c r="B109" s="34" t="s">
        <v>223</v>
      </c>
      <c r="C109" s="34" t="s">
        <v>229</v>
      </c>
      <c r="D109" s="66" t="s">
        <v>642</v>
      </c>
      <c r="E109" s="37">
        <v>240</v>
      </c>
      <c r="F109" s="33">
        <v>649</v>
      </c>
      <c r="G109" s="33">
        <v>649</v>
      </c>
    </row>
    <row r="110" spans="1:9" s="67" customFormat="1" ht="48.75" customHeight="1">
      <c r="A110" s="6" t="s">
        <v>304</v>
      </c>
      <c r="B110" s="34" t="s">
        <v>223</v>
      </c>
      <c r="C110" s="34" t="s">
        <v>269</v>
      </c>
      <c r="D110" s="37"/>
      <c r="E110" s="37"/>
      <c r="F110" s="54">
        <f>SUM(F111,F124)</f>
        <v>27223.77</v>
      </c>
      <c r="G110" s="54">
        <f>SUM(G111,G124)</f>
        <v>27223.77</v>
      </c>
      <c r="I110" s="59"/>
    </row>
    <row r="111" spans="1:9" s="67" customFormat="1" ht="47.25">
      <c r="A111" s="6" t="s">
        <v>544</v>
      </c>
      <c r="B111" s="34" t="s">
        <v>223</v>
      </c>
      <c r="C111" s="34" t="s">
        <v>269</v>
      </c>
      <c r="D111" s="8" t="s">
        <v>42</v>
      </c>
      <c r="E111" s="37"/>
      <c r="F111" s="41">
        <f>SUM(F112,F117)</f>
        <v>21855.72</v>
      </c>
      <c r="G111" s="41">
        <f>SUM(G112,G117)</f>
        <v>21855.72</v>
      </c>
    </row>
    <row r="112" spans="1:9" s="67" customFormat="1" ht="47.25">
      <c r="A112" s="6" t="s">
        <v>548</v>
      </c>
      <c r="B112" s="31" t="s">
        <v>223</v>
      </c>
      <c r="C112" s="31" t="s">
        <v>269</v>
      </c>
      <c r="D112" s="66" t="s">
        <v>44</v>
      </c>
      <c r="E112" s="39"/>
      <c r="F112" s="33">
        <f t="shared" ref="F112:G115" si="6">SUM(F113)</f>
        <v>15</v>
      </c>
      <c r="G112" s="33">
        <f t="shared" si="6"/>
        <v>15</v>
      </c>
    </row>
    <row r="113" spans="1:7" s="67" customFormat="1" ht="47.25">
      <c r="A113" s="11" t="s">
        <v>549</v>
      </c>
      <c r="B113" s="31" t="s">
        <v>223</v>
      </c>
      <c r="C113" s="31" t="s">
        <v>269</v>
      </c>
      <c r="D113" s="66" t="s">
        <v>550</v>
      </c>
      <c r="E113" s="39"/>
      <c r="F113" s="33">
        <f t="shared" si="6"/>
        <v>15</v>
      </c>
      <c r="G113" s="33">
        <f t="shared" si="6"/>
        <v>15</v>
      </c>
    </row>
    <row r="114" spans="1:7" s="67" customFormat="1" ht="31.5">
      <c r="A114" s="6" t="s">
        <v>551</v>
      </c>
      <c r="B114" s="31" t="s">
        <v>223</v>
      </c>
      <c r="C114" s="31" t="s">
        <v>269</v>
      </c>
      <c r="D114" s="66" t="s">
        <v>552</v>
      </c>
      <c r="E114" s="7"/>
      <c r="F114" s="33">
        <f t="shared" si="6"/>
        <v>15</v>
      </c>
      <c r="G114" s="33">
        <f t="shared" si="6"/>
        <v>15</v>
      </c>
    </row>
    <row r="115" spans="1:7" s="67" customFormat="1" ht="31.5">
      <c r="A115" s="72" t="s">
        <v>314</v>
      </c>
      <c r="B115" s="31" t="s">
        <v>223</v>
      </c>
      <c r="C115" s="31" t="s">
        <v>269</v>
      </c>
      <c r="D115" s="66" t="s">
        <v>552</v>
      </c>
      <c r="E115" s="37">
        <v>200</v>
      </c>
      <c r="F115" s="33">
        <f t="shared" si="6"/>
        <v>15</v>
      </c>
      <c r="G115" s="33">
        <f t="shared" si="6"/>
        <v>15</v>
      </c>
    </row>
    <row r="116" spans="1:7" s="67" customFormat="1" ht="33" customHeight="1">
      <c r="A116" s="72" t="s">
        <v>230</v>
      </c>
      <c r="B116" s="31" t="s">
        <v>223</v>
      </c>
      <c r="C116" s="31" t="s">
        <v>269</v>
      </c>
      <c r="D116" s="66" t="s">
        <v>552</v>
      </c>
      <c r="E116" s="37">
        <v>240</v>
      </c>
      <c r="F116" s="33">
        <v>15</v>
      </c>
      <c r="G116" s="33">
        <v>15</v>
      </c>
    </row>
    <row r="117" spans="1:7" s="67" customFormat="1" ht="15.75">
      <c r="A117" s="6" t="s">
        <v>545</v>
      </c>
      <c r="B117" s="34" t="s">
        <v>223</v>
      </c>
      <c r="C117" s="34" t="s">
        <v>269</v>
      </c>
      <c r="D117" s="66" t="s">
        <v>46</v>
      </c>
      <c r="E117" s="37"/>
      <c r="F117" s="41">
        <f>SUM(F118)</f>
        <v>21840.720000000001</v>
      </c>
      <c r="G117" s="41">
        <f>SUM(G118)</f>
        <v>21840.720000000001</v>
      </c>
    </row>
    <row r="118" spans="1:7" s="67" customFormat="1" ht="52.5" customHeight="1">
      <c r="A118" s="6" t="s">
        <v>546</v>
      </c>
      <c r="B118" s="34" t="s">
        <v>223</v>
      </c>
      <c r="C118" s="34" t="s">
        <v>269</v>
      </c>
      <c r="D118" s="66" t="s">
        <v>95</v>
      </c>
      <c r="E118" s="37"/>
      <c r="F118" s="41">
        <f>SUM(F119)</f>
        <v>21840.720000000001</v>
      </c>
      <c r="G118" s="41">
        <f>SUM(G119)</f>
        <v>21840.720000000001</v>
      </c>
    </row>
    <row r="119" spans="1:7" s="67" customFormat="1" ht="15.75">
      <c r="A119" s="6" t="s">
        <v>10</v>
      </c>
      <c r="B119" s="34" t="s">
        <v>223</v>
      </c>
      <c r="C119" s="34" t="s">
        <v>269</v>
      </c>
      <c r="D119" s="66" t="s">
        <v>547</v>
      </c>
      <c r="E119" s="7"/>
      <c r="F119" s="41">
        <f>SUM(F120,F122,)</f>
        <v>21840.720000000001</v>
      </c>
      <c r="G119" s="41">
        <f>SUM(G120,G122,)</f>
        <v>21840.720000000001</v>
      </c>
    </row>
    <row r="120" spans="1:7" s="67" customFormat="1" ht="66" customHeight="1">
      <c r="A120" s="72" t="s">
        <v>226</v>
      </c>
      <c r="B120" s="31" t="s">
        <v>223</v>
      </c>
      <c r="C120" s="31" t="s">
        <v>269</v>
      </c>
      <c r="D120" s="66" t="s">
        <v>547</v>
      </c>
      <c r="E120" s="37">
        <v>100</v>
      </c>
      <c r="F120" s="41">
        <f>SUM(F121)</f>
        <v>18646.080000000002</v>
      </c>
      <c r="G120" s="41">
        <f>SUM(G121)</f>
        <v>18646.080000000002</v>
      </c>
    </row>
    <row r="121" spans="1:7" s="67" customFormat="1" ht="31.5">
      <c r="A121" s="72" t="s">
        <v>227</v>
      </c>
      <c r="B121" s="31" t="s">
        <v>223</v>
      </c>
      <c r="C121" s="31" t="s">
        <v>269</v>
      </c>
      <c r="D121" s="66" t="s">
        <v>547</v>
      </c>
      <c r="E121" s="37">
        <v>120</v>
      </c>
      <c r="F121" s="54">
        <v>18646.080000000002</v>
      </c>
      <c r="G121" s="54">
        <v>18646.080000000002</v>
      </c>
    </row>
    <row r="122" spans="1:7" s="67" customFormat="1" ht="31.5">
      <c r="A122" s="72" t="s">
        <v>314</v>
      </c>
      <c r="B122" s="31" t="s">
        <v>223</v>
      </c>
      <c r="C122" s="31" t="s">
        <v>269</v>
      </c>
      <c r="D122" s="66" t="s">
        <v>547</v>
      </c>
      <c r="E122" s="37">
        <v>200</v>
      </c>
      <c r="F122" s="41">
        <f>SUM(F123)</f>
        <v>3194.64</v>
      </c>
      <c r="G122" s="41">
        <f>SUM(G123)</f>
        <v>3194.64</v>
      </c>
    </row>
    <row r="123" spans="1:7" s="67" customFormat="1" ht="36" customHeight="1">
      <c r="A123" s="72" t="s">
        <v>230</v>
      </c>
      <c r="B123" s="31" t="s">
        <v>223</v>
      </c>
      <c r="C123" s="31" t="s">
        <v>269</v>
      </c>
      <c r="D123" s="66" t="s">
        <v>547</v>
      </c>
      <c r="E123" s="37">
        <v>240</v>
      </c>
      <c r="F123" s="54">
        <v>3194.64</v>
      </c>
      <c r="G123" s="54">
        <v>3194.64</v>
      </c>
    </row>
    <row r="124" spans="1:7" s="67" customFormat="1" ht="31.5">
      <c r="A124" s="72" t="s">
        <v>117</v>
      </c>
      <c r="B124" s="31" t="s">
        <v>223</v>
      </c>
      <c r="C124" s="31" t="s">
        <v>269</v>
      </c>
      <c r="D124" s="8" t="s">
        <v>118</v>
      </c>
      <c r="E124" s="7"/>
      <c r="F124" s="41">
        <f>SUM(F125)</f>
        <v>5368.05</v>
      </c>
      <c r="G124" s="41">
        <f>SUM(G125)</f>
        <v>5368.05</v>
      </c>
    </row>
    <row r="125" spans="1:7" s="67" customFormat="1" ht="15.75">
      <c r="A125" s="12" t="s">
        <v>293</v>
      </c>
      <c r="B125" s="31" t="s">
        <v>223</v>
      </c>
      <c r="C125" s="31" t="s">
        <v>269</v>
      </c>
      <c r="D125" s="8" t="s">
        <v>294</v>
      </c>
      <c r="E125" s="7"/>
      <c r="F125" s="41">
        <f>SUM(F126,F128)</f>
        <v>5368.05</v>
      </c>
      <c r="G125" s="41">
        <f>SUM(G126,G128)</f>
        <v>5368.05</v>
      </c>
    </row>
    <row r="126" spans="1:7" s="67" customFormat="1" ht="66" customHeight="1">
      <c r="A126" s="72" t="s">
        <v>226</v>
      </c>
      <c r="B126" s="31" t="s">
        <v>223</v>
      </c>
      <c r="C126" s="31" t="s">
        <v>269</v>
      </c>
      <c r="D126" s="8" t="s">
        <v>294</v>
      </c>
      <c r="E126" s="37">
        <v>100</v>
      </c>
      <c r="F126" s="41">
        <f>SUM(F127)</f>
        <v>5116.75</v>
      </c>
      <c r="G126" s="41">
        <f>SUM(G127)</f>
        <v>5116.75</v>
      </c>
    </row>
    <row r="127" spans="1:7" s="67" customFormat="1" ht="31.5">
      <c r="A127" s="72" t="s">
        <v>227</v>
      </c>
      <c r="B127" s="31" t="s">
        <v>223</v>
      </c>
      <c r="C127" s="31" t="s">
        <v>269</v>
      </c>
      <c r="D127" s="8" t="s">
        <v>294</v>
      </c>
      <c r="E127" s="37">
        <v>120</v>
      </c>
      <c r="F127" s="54">
        <v>5116.75</v>
      </c>
      <c r="G127" s="54">
        <v>5116.75</v>
      </c>
    </row>
    <row r="128" spans="1:7" s="67" customFormat="1" ht="31.5">
      <c r="A128" s="72" t="s">
        <v>314</v>
      </c>
      <c r="B128" s="31" t="s">
        <v>223</v>
      </c>
      <c r="C128" s="31" t="s">
        <v>269</v>
      </c>
      <c r="D128" s="8" t="s">
        <v>294</v>
      </c>
      <c r="E128" s="37">
        <v>200</v>
      </c>
      <c r="F128" s="41">
        <f>SUM(F129)</f>
        <v>251.3</v>
      </c>
      <c r="G128" s="41">
        <f>SUM(G129)</f>
        <v>251.3</v>
      </c>
    </row>
    <row r="129" spans="1:7" s="67" customFormat="1" ht="33.75" customHeight="1">
      <c r="A129" s="72" t="s">
        <v>230</v>
      </c>
      <c r="B129" s="31" t="s">
        <v>223</v>
      </c>
      <c r="C129" s="31" t="s">
        <v>269</v>
      </c>
      <c r="D129" s="8" t="s">
        <v>294</v>
      </c>
      <c r="E129" s="37">
        <v>240</v>
      </c>
      <c r="F129" s="54">
        <v>251.3</v>
      </c>
      <c r="G129" s="54">
        <v>251.3</v>
      </c>
    </row>
    <row r="130" spans="1:7" s="67" customFormat="1" ht="15.75">
      <c r="A130" s="23" t="s">
        <v>306</v>
      </c>
      <c r="B130" s="31" t="s">
        <v>223</v>
      </c>
      <c r="C130" s="31" t="s">
        <v>272</v>
      </c>
      <c r="D130" s="37"/>
      <c r="E130" s="37"/>
      <c r="F130" s="33">
        <f>SUM(F131,)</f>
        <v>1959.5900000000001</v>
      </c>
      <c r="G130" s="33">
        <f>SUM(G131,)</f>
        <v>1959.5900000000001</v>
      </c>
    </row>
    <row r="131" spans="1:7" s="67" customFormat="1" ht="31.5">
      <c r="A131" s="72" t="s">
        <v>117</v>
      </c>
      <c r="B131" s="31" t="s">
        <v>223</v>
      </c>
      <c r="C131" s="31" t="s">
        <v>272</v>
      </c>
      <c r="D131" s="8" t="s">
        <v>118</v>
      </c>
      <c r="E131" s="7"/>
      <c r="F131" s="33">
        <f>SUM(F132,F135)</f>
        <v>1959.5900000000001</v>
      </c>
      <c r="G131" s="33">
        <f>SUM(G132,G135)</f>
        <v>1959.5900000000001</v>
      </c>
    </row>
    <row r="132" spans="1:7" s="67" customFormat="1" ht="15.75">
      <c r="A132" s="117" t="s">
        <v>293</v>
      </c>
      <c r="B132" s="31" t="s">
        <v>223</v>
      </c>
      <c r="C132" s="31" t="s">
        <v>272</v>
      </c>
      <c r="D132" s="8" t="s">
        <v>294</v>
      </c>
      <c r="E132" s="7"/>
      <c r="F132" s="41">
        <f>SUM(F133)</f>
        <v>57.2</v>
      </c>
      <c r="G132" s="41">
        <f>SUM(G133)</f>
        <v>57.2</v>
      </c>
    </row>
    <row r="133" spans="1:7" s="67" customFormat="1" ht="31.5">
      <c r="A133" s="107" t="s">
        <v>314</v>
      </c>
      <c r="B133" s="31" t="s">
        <v>223</v>
      </c>
      <c r="C133" s="31" t="s">
        <v>272</v>
      </c>
      <c r="D133" s="8" t="s">
        <v>294</v>
      </c>
      <c r="E133" s="37">
        <v>200</v>
      </c>
      <c r="F133" s="41">
        <f>SUM(F134)</f>
        <v>57.2</v>
      </c>
      <c r="G133" s="41">
        <f>SUM(G134)</f>
        <v>57.2</v>
      </c>
    </row>
    <row r="134" spans="1:7" s="67" customFormat="1" ht="33.75" customHeight="1">
      <c r="A134" s="107" t="s">
        <v>230</v>
      </c>
      <c r="B134" s="31" t="s">
        <v>223</v>
      </c>
      <c r="C134" s="31" t="s">
        <v>272</v>
      </c>
      <c r="D134" s="8" t="s">
        <v>294</v>
      </c>
      <c r="E134" s="37">
        <v>240</v>
      </c>
      <c r="F134" s="54">
        <v>57.2</v>
      </c>
      <c r="G134" s="54">
        <v>57.2</v>
      </c>
    </row>
    <row r="135" spans="1:7" s="67" customFormat="1" ht="15.75">
      <c r="A135" s="72" t="s">
        <v>307</v>
      </c>
      <c r="B135" s="31" t="s">
        <v>223</v>
      </c>
      <c r="C135" s="31" t="s">
        <v>272</v>
      </c>
      <c r="D135" s="8" t="s">
        <v>308</v>
      </c>
      <c r="E135" s="37"/>
      <c r="F135" s="33">
        <f t="shared" ref="F135:G136" si="7">SUM(F136)</f>
        <v>1902.39</v>
      </c>
      <c r="G135" s="33">
        <f t="shared" si="7"/>
        <v>1902.39</v>
      </c>
    </row>
    <row r="136" spans="1:7" s="67" customFormat="1" ht="67.5" customHeight="1">
      <c r="A136" s="16" t="s">
        <v>226</v>
      </c>
      <c r="B136" s="73" t="s">
        <v>223</v>
      </c>
      <c r="C136" s="73" t="s">
        <v>272</v>
      </c>
      <c r="D136" s="74" t="s">
        <v>308</v>
      </c>
      <c r="E136" s="43">
        <v>100</v>
      </c>
      <c r="F136" s="75">
        <f t="shared" si="7"/>
        <v>1902.39</v>
      </c>
      <c r="G136" s="75">
        <f t="shared" si="7"/>
        <v>1902.39</v>
      </c>
    </row>
    <row r="137" spans="1:7" s="67" customFormat="1" ht="31.5">
      <c r="A137" s="72" t="s">
        <v>227</v>
      </c>
      <c r="B137" s="31" t="s">
        <v>223</v>
      </c>
      <c r="C137" s="31" t="s">
        <v>272</v>
      </c>
      <c r="D137" s="8" t="s">
        <v>308</v>
      </c>
      <c r="E137" s="37">
        <v>120</v>
      </c>
      <c r="F137" s="41">
        <v>1902.39</v>
      </c>
      <c r="G137" s="41">
        <v>1902.39</v>
      </c>
    </row>
    <row r="138" spans="1:7" ht="15.75">
      <c r="A138" s="12" t="s">
        <v>235</v>
      </c>
      <c r="B138" s="34" t="s">
        <v>223</v>
      </c>
      <c r="C138" s="34">
        <v>11</v>
      </c>
      <c r="D138" s="34"/>
      <c r="E138" s="34"/>
      <c r="F138" s="33">
        <f t="shared" ref="F138:G143" si="8">SUM(F139)</f>
        <v>32811.800000000003</v>
      </c>
      <c r="G138" s="33">
        <f t="shared" si="8"/>
        <v>32811.800000000003</v>
      </c>
    </row>
    <row r="139" spans="1:7" ht="33.6" customHeight="1">
      <c r="A139" s="6" t="s">
        <v>319</v>
      </c>
      <c r="B139" s="34" t="s">
        <v>223</v>
      </c>
      <c r="C139" s="34">
        <v>11</v>
      </c>
      <c r="D139" s="8" t="s">
        <v>35</v>
      </c>
      <c r="E139" s="34"/>
      <c r="F139" s="33">
        <f t="shared" si="8"/>
        <v>32811.800000000003</v>
      </c>
      <c r="G139" s="33">
        <f t="shared" si="8"/>
        <v>32811.800000000003</v>
      </c>
    </row>
    <row r="140" spans="1:7" ht="50.25" customHeight="1">
      <c r="A140" s="6" t="s">
        <v>328</v>
      </c>
      <c r="B140" s="37" t="s">
        <v>223</v>
      </c>
      <c r="C140" s="37">
        <v>11</v>
      </c>
      <c r="D140" s="8" t="s">
        <v>37</v>
      </c>
      <c r="E140" s="34"/>
      <c r="F140" s="33">
        <f t="shared" si="8"/>
        <v>32811.800000000003</v>
      </c>
      <c r="G140" s="33">
        <f t="shared" si="8"/>
        <v>32811.800000000003</v>
      </c>
    </row>
    <row r="141" spans="1:7" ht="51.75" customHeight="1">
      <c r="A141" s="12" t="s">
        <v>516</v>
      </c>
      <c r="B141" s="37" t="s">
        <v>223</v>
      </c>
      <c r="C141" s="37">
        <v>11</v>
      </c>
      <c r="D141" s="8" t="s">
        <v>333</v>
      </c>
      <c r="E141" s="34"/>
      <c r="F141" s="33">
        <f t="shared" si="8"/>
        <v>32811.800000000003</v>
      </c>
      <c r="G141" s="33">
        <f t="shared" si="8"/>
        <v>32811.800000000003</v>
      </c>
    </row>
    <row r="142" spans="1:7" ht="47.25">
      <c r="A142" s="12" t="s">
        <v>517</v>
      </c>
      <c r="B142" s="37" t="s">
        <v>223</v>
      </c>
      <c r="C142" s="37">
        <v>11</v>
      </c>
      <c r="D142" s="8" t="s">
        <v>417</v>
      </c>
      <c r="E142" s="37"/>
      <c r="F142" s="33">
        <f t="shared" si="8"/>
        <v>32811.800000000003</v>
      </c>
      <c r="G142" s="33">
        <f t="shared" si="8"/>
        <v>32811.800000000003</v>
      </c>
    </row>
    <row r="143" spans="1:7" ht="15.75">
      <c r="A143" s="13" t="s">
        <v>231</v>
      </c>
      <c r="B143" s="37" t="s">
        <v>223</v>
      </c>
      <c r="C143" s="37">
        <v>11</v>
      </c>
      <c r="D143" s="8" t="s">
        <v>417</v>
      </c>
      <c r="E143" s="37">
        <v>800</v>
      </c>
      <c r="F143" s="33">
        <f t="shared" si="8"/>
        <v>32811.800000000003</v>
      </c>
      <c r="G143" s="33">
        <f t="shared" si="8"/>
        <v>32811.800000000003</v>
      </c>
    </row>
    <row r="144" spans="1:7" ht="15.75">
      <c r="A144" s="13" t="s">
        <v>236</v>
      </c>
      <c r="B144" s="37" t="s">
        <v>223</v>
      </c>
      <c r="C144" s="37">
        <v>11</v>
      </c>
      <c r="D144" s="8" t="s">
        <v>417</v>
      </c>
      <c r="E144" s="37">
        <v>870</v>
      </c>
      <c r="F144" s="42">
        <v>32811.800000000003</v>
      </c>
      <c r="G144" s="42">
        <v>32811.800000000003</v>
      </c>
    </row>
    <row r="145" spans="1:7" ht="15.75">
      <c r="A145" s="6" t="s">
        <v>237</v>
      </c>
      <c r="B145" s="31" t="s">
        <v>223</v>
      </c>
      <c r="C145" s="31">
        <v>13</v>
      </c>
      <c r="D145" s="31"/>
      <c r="E145" s="31"/>
      <c r="F145" s="33">
        <f>SUM(F146,F161,F211,F216)</f>
        <v>182820.12</v>
      </c>
      <c r="G145" s="33">
        <f>SUM(G146,G161,G211,G216)</f>
        <v>182868.12</v>
      </c>
    </row>
    <row r="146" spans="1:7" ht="31.15" customHeight="1">
      <c r="A146" s="6" t="s">
        <v>319</v>
      </c>
      <c r="B146" s="31" t="s">
        <v>223</v>
      </c>
      <c r="C146" s="31">
        <v>13</v>
      </c>
      <c r="D146" s="8" t="s">
        <v>35</v>
      </c>
      <c r="E146" s="37"/>
      <c r="F146" s="33">
        <f>SUM(F147,F156)</f>
        <v>1346</v>
      </c>
      <c r="G146" s="33">
        <f>SUM(G147,G156)</f>
        <v>1346</v>
      </c>
    </row>
    <row r="147" spans="1:7" ht="54" customHeight="1">
      <c r="A147" s="6" t="s">
        <v>327</v>
      </c>
      <c r="B147" s="31" t="s">
        <v>223</v>
      </c>
      <c r="C147" s="31">
        <v>13</v>
      </c>
      <c r="D147" s="5" t="s">
        <v>36</v>
      </c>
      <c r="E147" s="37"/>
      <c r="F147" s="33">
        <f>SUM(F148,F152)</f>
        <v>987.2</v>
      </c>
      <c r="G147" s="33">
        <f>SUM(G148,G152)</f>
        <v>987.2</v>
      </c>
    </row>
    <row r="148" spans="1:7" ht="65.25" customHeight="1">
      <c r="A148" s="6" t="s">
        <v>514</v>
      </c>
      <c r="B148" s="31" t="s">
        <v>223</v>
      </c>
      <c r="C148" s="31">
        <v>13</v>
      </c>
      <c r="D148" s="5" t="s">
        <v>75</v>
      </c>
      <c r="E148" s="37"/>
      <c r="F148" s="33">
        <f t="shared" ref="F148:G150" si="9">SUM(F149)</f>
        <v>887.2</v>
      </c>
      <c r="G148" s="33">
        <f t="shared" si="9"/>
        <v>887.2</v>
      </c>
    </row>
    <row r="149" spans="1:7" ht="66.75" customHeight="1">
      <c r="A149" s="2" t="s">
        <v>353</v>
      </c>
      <c r="B149" s="31" t="s">
        <v>223</v>
      </c>
      <c r="C149" s="31">
        <v>13</v>
      </c>
      <c r="D149" s="5" t="s">
        <v>80</v>
      </c>
      <c r="E149" s="37"/>
      <c r="F149" s="33">
        <f t="shared" si="9"/>
        <v>887.2</v>
      </c>
      <c r="G149" s="33">
        <f t="shared" si="9"/>
        <v>887.2</v>
      </c>
    </row>
    <row r="150" spans="1:7" ht="31.5">
      <c r="A150" s="16" t="s">
        <v>238</v>
      </c>
      <c r="B150" s="31" t="s">
        <v>223</v>
      </c>
      <c r="C150" s="31">
        <v>13</v>
      </c>
      <c r="D150" s="5" t="s">
        <v>80</v>
      </c>
      <c r="E150" s="37">
        <v>600</v>
      </c>
      <c r="F150" s="33">
        <f t="shared" si="9"/>
        <v>887.2</v>
      </c>
      <c r="G150" s="33">
        <f t="shared" si="9"/>
        <v>887.2</v>
      </c>
    </row>
    <row r="151" spans="1:7" ht="15.75">
      <c r="A151" s="16" t="s">
        <v>239</v>
      </c>
      <c r="B151" s="31" t="s">
        <v>223</v>
      </c>
      <c r="C151" s="31">
        <v>13</v>
      </c>
      <c r="D151" s="5" t="s">
        <v>80</v>
      </c>
      <c r="E151" s="37">
        <v>610</v>
      </c>
      <c r="F151" s="33">
        <v>887.2</v>
      </c>
      <c r="G151" s="33">
        <v>887.2</v>
      </c>
    </row>
    <row r="152" spans="1:7" s="67" customFormat="1" ht="63">
      <c r="A152" s="1" t="s">
        <v>176</v>
      </c>
      <c r="B152" s="31" t="s">
        <v>223</v>
      </c>
      <c r="C152" s="31">
        <v>13</v>
      </c>
      <c r="D152" s="66" t="s">
        <v>76</v>
      </c>
      <c r="E152" s="40"/>
      <c r="F152" s="33">
        <f t="shared" ref="F152:G154" si="10">SUM(F153)</f>
        <v>100</v>
      </c>
      <c r="G152" s="33">
        <f t="shared" si="10"/>
        <v>100</v>
      </c>
    </row>
    <row r="153" spans="1:7" s="67" customFormat="1" ht="31.5">
      <c r="A153" s="1" t="s">
        <v>78</v>
      </c>
      <c r="B153" s="31" t="s">
        <v>223</v>
      </c>
      <c r="C153" s="31">
        <v>13</v>
      </c>
      <c r="D153" s="66" t="s">
        <v>82</v>
      </c>
      <c r="E153" s="40"/>
      <c r="F153" s="33">
        <f t="shared" si="10"/>
        <v>100</v>
      </c>
      <c r="G153" s="33">
        <f t="shared" si="10"/>
        <v>100</v>
      </c>
    </row>
    <row r="154" spans="1:7" s="67" customFormat="1" ht="31.5">
      <c r="A154" s="16" t="s">
        <v>238</v>
      </c>
      <c r="B154" s="31" t="s">
        <v>223</v>
      </c>
      <c r="C154" s="31">
        <v>13</v>
      </c>
      <c r="D154" s="66" t="s">
        <v>82</v>
      </c>
      <c r="E154" s="43">
        <v>600</v>
      </c>
      <c r="F154" s="33">
        <f t="shared" si="10"/>
        <v>100</v>
      </c>
      <c r="G154" s="33">
        <f t="shared" si="10"/>
        <v>100</v>
      </c>
    </row>
    <row r="155" spans="1:7" s="67" customFormat="1" ht="15.75">
      <c r="A155" s="16" t="s">
        <v>239</v>
      </c>
      <c r="B155" s="31" t="s">
        <v>223</v>
      </c>
      <c r="C155" s="31">
        <v>13</v>
      </c>
      <c r="D155" s="66" t="s">
        <v>82</v>
      </c>
      <c r="E155" s="40">
        <v>610</v>
      </c>
      <c r="F155" s="33">
        <v>100</v>
      </c>
      <c r="G155" s="33">
        <v>100</v>
      </c>
    </row>
    <row r="156" spans="1:7" s="67" customFormat="1" ht="31.5">
      <c r="A156" s="6" t="s">
        <v>336</v>
      </c>
      <c r="B156" s="31" t="s">
        <v>223</v>
      </c>
      <c r="C156" s="31">
        <v>13</v>
      </c>
      <c r="D156" s="8" t="s">
        <v>39</v>
      </c>
      <c r="E156" s="37"/>
      <c r="F156" s="33">
        <f>SUM(F157,)</f>
        <v>358.8</v>
      </c>
      <c r="G156" s="33">
        <f>SUM(G157,)</f>
        <v>358.8</v>
      </c>
    </row>
    <row r="157" spans="1:7" s="67" customFormat="1" ht="31.5">
      <c r="A157" s="16" t="s">
        <v>429</v>
      </c>
      <c r="B157" s="31" t="s">
        <v>223</v>
      </c>
      <c r="C157" s="31">
        <v>13</v>
      </c>
      <c r="D157" s="8" t="s">
        <v>430</v>
      </c>
      <c r="E157" s="32"/>
      <c r="F157" s="33">
        <f t="shared" ref="F157:G159" si="11">SUM(F158)</f>
        <v>358.8</v>
      </c>
      <c r="G157" s="33">
        <f t="shared" si="11"/>
        <v>358.8</v>
      </c>
    </row>
    <row r="158" spans="1:7" s="67" customFormat="1" ht="31.5">
      <c r="A158" s="16" t="s">
        <v>431</v>
      </c>
      <c r="B158" s="31" t="s">
        <v>223</v>
      </c>
      <c r="C158" s="31">
        <v>13</v>
      </c>
      <c r="D158" s="8" t="s">
        <v>432</v>
      </c>
      <c r="E158" s="37"/>
      <c r="F158" s="33">
        <f t="shared" si="11"/>
        <v>358.8</v>
      </c>
      <c r="G158" s="33">
        <f t="shared" si="11"/>
        <v>358.8</v>
      </c>
    </row>
    <row r="159" spans="1:7" s="67" customFormat="1" ht="31.5">
      <c r="A159" s="16" t="s">
        <v>238</v>
      </c>
      <c r="B159" s="31" t="s">
        <v>223</v>
      </c>
      <c r="C159" s="31">
        <v>13</v>
      </c>
      <c r="D159" s="8" t="s">
        <v>432</v>
      </c>
      <c r="E159" s="15">
        <v>600</v>
      </c>
      <c r="F159" s="33">
        <f t="shared" si="11"/>
        <v>358.8</v>
      </c>
      <c r="G159" s="33">
        <f t="shared" si="11"/>
        <v>358.8</v>
      </c>
    </row>
    <row r="160" spans="1:7" s="67" customFormat="1" ht="15.75">
      <c r="A160" s="16" t="s">
        <v>239</v>
      </c>
      <c r="B160" s="31" t="s">
        <v>223</v>
      </c>
      <c r="C160" s="31">
        <v>13</v>
      </c>
      <c r="D160" s="8" t="s">
        <v>432</v>
      </c>
      <c r="E160" s="40">
        <v>610</v>
      </c>
      <c r="F160" s="33">
        <v>358.8</v>
      </c>
      <c r="G160" s="33">
        <v>358.8</v>
      </c>
    </row>
    <row r="161" spans="1:7" ht="31.5">
      <c r="A161" s="6" t="s">
        <v>316</v>
      </c>
      <c r="B161" s="31" t="s">
        <v>223</v>
      </c>
      <c r="C161" s="31">
        <v>13</v>
      </c>
      <c r="D161" s="8" t="s">
        <v>42</v>
      </c>
      <c r="E161" s="31"/>
      <c r="F161" s="33">
        <f>SUM(F162,F171,F193,F198,)</f>
        <v>134464.72</v>
      </c>
      <c r="G161" s="33">
        <f>SUM(G162,G171,G193,G198,)</f>
        <v>134512.72</v>
      </c>
    </row>
    <row r="162" spans="1:7" s="55" customFormat="1" ht="31.5">
      <c r="A162" s="6" t="s">
        <v>579</v>
      </c>
      <c r="B162" s="31" t="s">
        <v>223</v>
      </c>
      <c r="C162" s="31">
        <v>13</v>
      </c>
      <c r="D162" s="66" t="s">
        <v>43</v>
      </c>
      <c r="E162" s="35"/>
      <c r="F162" s="33">
        <f>SUM(F163,F167)</f>
        <v>1970</v>
      </c>
      <c r="G162" s="33">
        <f>SUM(G163,G167)</f>
        <v>1970</v>
      </c>
    </row>
    <row r="163" spans="1:7" s="67" customFormat="1" ht="63">
      <c r="A163" s="6" t="s">
        <v>580</v>
      </c>
      <c r="B163" s="31" t="s">
        <v>223</v>
      </c>
      <c r="C163" s="31">
        <v>13</v>
      </c>
      <c r="D163" s="66" t="s">
        <v>93</v>
      </c>
      <c r="E163" s="34"/>
      <c r="F163" s="33">
        <f>SUM(F164,)</f>
        <v>750</v>
      </c>
      <c r="G163" s="33">
        <f>SUM(G164,)</f>
        <v>750</v>
      </c>
    </row>
    <row r="164" spans="1:7" s="67" customFormat="1" ht="49.5" customHeight="1">
      <c r="A164" s="6" t="s">
        <v>164</v>
      </c>
      <c r="B164" s="31" t="s">
        <v>223</v>
      </c>
      <c r="C164" s="31">
        <v>13</v>
      </c>
      <c r="D164" s="66" t="s">
        <v>581</v>
      </c>
      <c r="E164" s="34"/>
      <c r="F164" s="33">
        <f>SUM(F165,)</f>
        <v>750</v>
      </c>
      <c r="G164" s="33">
        <f>SUM(G165,)</f>
        <v>750</v>
      </c>
    </row>
    <row r="165" spans="1:7" s="67" customFormat="1" ht="31.5">
      <c r="A165" s="72" t="s">
        <v>314</v>
      </c>
      <c r="B165" s="34" t="s">
        <v>223</v>
      </c>
      <c r="C165" s="34">
        <v>13</v>
      </c>
      <c r="D165" s="66" t="s">
        <v>581</v>
      </c>
      <c r="E165" s="37">
        <v>200</v>
      </c>
      <c r="F165" s="33">
        <f>SUM(F166)</f>
        <v>750</v>
      </c>
      <c r="G165" s="33">
        <f>SUM(G166)</f>
        <v>750</v>
      </c>
    </row>
    <row r="166" spans="1:7" s="67" customFormat="1" ht="34.5" customHeight="1">
      <c r="A166" s="72" t="s">
        <v>230</v>
      </c>
      <c r="B166" s="34" t="s">
        <v>223</v>
      </c>
      <c r="C166" s="34">
        <v>13</v>
      </c>
      <c r="D166" s="66" t="s">
        <v>581</v>
      </c>
      <c r="E166" s="37">
        <v>240</v>
      </c>
      <c r="F166" s="33">
        <v>750</v>
      </c>
      <c r="G166" s="33">
        <v>750</v>
      </c>
    </row>
    <row r="167" spans="1:7" s="67" customFormat="1" ht="47.25">
      <c r="A167" s="72" t="s">
        <v>582</v>
      </c>
      <c r="B167" s="34" t="s">
        <v>223</v>
      </c>
      <c r="C167" s="34">
        <v>13</v>
      </c>
      <c r="D167" s="66" t="s">
        <v>583</v>
      </c>
      <c r="E167" s="37"/>
      <c r="F167" s="33">
        <f t="shared" ref="F167:G169" si="12">SUM(F168)</f>
        <v>1220</v>
      </c>
      <c r="G167" s="33">
        <f t="shared" si="12"/>
        <v>1220</v>
      </c>
    </row>
    <row r="168" spans="1:7" s="67" customFormat="1" ht="31.5">
      <c r="A168" s="6" t="s">
        <v>166</v>
      </c>
      <c r="B168" s="34" t="s">
        <v>223</v>
      </c>
      <c r="C168" s="34">
        <v>13</v>
      </c>
      <c r="D168" s="66" t="s">
        <v>584</v>
      </c>
      <c r="E168" s="37"/>
      <c r="F168" s="33">
        <f t="shared" si="12"/>
        <v>1220</v>
      </c>
      <c r="G168" s="33">
        <f t="shared" si="12"/>
        <v>1220</v>
      </c>
    </row>
    <row r="169" spans="1:7" s="67" customFormat="1" ht="31.5">
      <c r="A169" s="72" t="s">
        <v>314</v>
      </c>
      <c r="B169" s="34" t="s">
        <v>223</v>
      </c>
      <c r="C169" s="34">
        <v>13</v>
      </c>
      <c r="D169" s="66" t="s">
        <v>584</v>
      </c>
      <c r="E169" s="37">
        <v>200</v>
      </c>
      <c r="F169" s="33">
        <f t="shared" si="12"/>
        <v>1220</v>
      </c>
      <c r="G169" s="33">
        <f t="shared" si="12"/>
        <v>1220</v>
      </c>
    </row>
    <row r="170" spans="1:7" s="67" customFormat="1" ht="33" customHeight="1">
      <c r="A170" s="72" t="s">
        <v>230</v>
      </c>
      <c r="B170" s="34" t="s">
        <v>223</v>
      </c>
      <c r="C170" s="34">
        <v>13</v>
      </c>
      <c r="D170" s="66" t="s">
        <v>584</v>
      </c>
      <c r="E170" s="37">
        <v>240</v>
      </c>
      <c r="F170" s="33">
        <v>1220</v>
      </c>
      <c r="G170" s="33">
        <v>1220</v>
      </c>
    </row>
    <row r="171" spans="1:7" s="67" customFormat="1" ht="31.5">
      <c r="A171" s="6" t="s">
        <v>554</v>
      </c>
      <c r="B171" s="31" t="s">
        <v>223</v>
      </c>
      <c r="C171" s="31">
        <v>13</v>
      </c>
      <c r="D171" s="8" t="s">
        <v>555</v>
      </c>
      <c r="E171" s="40"/>
      <c r="F171" s="33">
        <f>SUM(F172,F181)</f>
        <v>116150.84</v>
      </c>
      <c r="G171" s="33">
        <f>SUM(G172,G181)</f>
        <v>116198.84</v>
      </c>
    </row>
    <row r="172" spans="1:7" s="67" customFormat="1" ht="31.5">
      <c r="A172" s="6" t="s">
        <v>178</v>
      </c>
      <c r="B172" s="31" t="s">
        <v>223</v>
      </c>
      <c r="C172" s="31">
        <v>13</v>
      </c>
      <c r="D172" s="66" t="s">
        <v>556</v>
      </c>
      <c r="E172" s="40"/>
      <c r="F172" s="33">
        <f>SUM(F173,F178)</f>
        <v>56980.74</v>
      </c>
      <c r="G172" s="33">
        <f>SUM(G173,G178)</f>
        <v>56980.74</v>
      </c>
    </row>
    <row r="173" spans="1:7" s="67" customFormat="1" ht="15.75">
      <c r="A173" s="10" t="s">
        <v>182</v>
      </c>
      <c r="B173" s="31" t="s">
        <v>223</v>
      </c>
      <c r="C173" s="31">
        <v>13</v>
      </c>
      <c r="D173" s="66" t="s">
        <v>557</v>
      </c>
      <c r="E173" s="40"/>
      <c r="F173" s="33">
        <f>SUM(F174,F176,)</f>
        <v>12385</v>
      </c>
      <c r="G173" s="33">
        <f>SUM(G174,G176,)</f>
        <v>12385</v>
      </c>
    </row>
    <row r="174" spans="1:7" s="67" customFormat="1" ht="66" customHeight="1">
      <c r="A174" s="72" t="s">
        <v>226</v>
      </c>
      <c r="B174" s="31" t="s">
        <v>223</v>
      </c>
      <c r="C174" s="31">
        <v>13</v>
      </c>
      <c r="D174" s="66" t="s">
        <v>557</v>
      </c>
      <c r="E174" s="37">
        <v>100</v>
      </c>
      <c r="F174" s="33">
        <f>SUM(F175)</f>
        <v>11922.5</v>
      </c>
      <c r="G174" s="33">
        <f>SUM(G175)</f>
        <v>11922.5</v>
      </c>
    </row>
    <row r="175" spans="1:7" s="67" customFormat="1" ht="15.75">
      <c r="A175" s="72" t="s">
        <v>241</v>
      </c>
      <c r="B175" s="31" t="s">
        <v>223</v>
      </c>
      <c r="C175" s="31">
        <v>13</v>
      </c>
      <c r="D175" s="66" t="s">
        <v>557</v>
      </c>
      <c r="E175" s="37">
        <v>110</v>
      </c>
      <c r="F175" s="33">
        <v>11922.5</v>
      </c>
      <c r="G175" s="33">
        <v>11922.5</v>
      </c>
    </row>
    <row r="176" spans="1:7" s="67" customFormat="1" ht="31.5">
      <c r="A176" s="72" t="s">
        <v>314</v>
      </c>
      <c r="B176" s="31" t="s">
        <v>223</v>
      </c>
      <c r="C176" s="31">
        <v>13</v>
      </c>
      <c r="D176" s="66" t="s">
        <v>557</v>
      </c>
      <c r="E176" s="37">
        <v>200</v>
      </c>
      <c r="F176" s="33">
        <f>SUM(F177)</f>
        <v>462.5</v>
      </c>
      <c r="G176" s="33">
        <f>SUM(G177)</f>
        <v>462.5</v>
      </c>
    </row>
    <row r="177" spans="1:7" s="67" customFormat="1" ht="33.75" customHeight="1">
      <c r="A177" s="72" t="s">
        <v>230</v>
      </c>
      <c r="B177" s="31" t="s">
        <v>223</v>
      </c>
      <c r="C177" s="31">
        <v>13</v>
      </c>
      <c r="D177" s="66" t="s">
        <v>557</v>
      </c>
      <c r="E177" s="37">
        <v>240</v>
      </c>
      <c r="F177" s="33">
        <v>462.5</v>
      </c>
      <c r="G177" s="33">
        <v>462.5</v>
      </c>
    </row>
    <row r="178" spans="1:7" s="67" customFormat="1" ht="31.5">
      <c r="A178" s="10" t="s">
        <v>180</v>
      </c>
      <c r="B178" s="31" t="s">
        <v>223</v>
      </c>
      <c r="C178" s="31">
        <v>13</v>
      </c>
      <c r="D178" s="66" t="s">
        <v>558</v>
      </c>
      <c r="E178" s="37"/>
      <c r="F178" s="33">
        <f>SUM(F179)</f>
        <v>44595.74</v>
      </c>
      <c r="G178" s="33">
        <f>SUM(G179)</f>
        <v>44595.74</v>
      </c>
    </row>
    <row r="179" spans="1:7" s="67" customFormat="1" ht="31.5">
      <c r="A179" s="16" t="s">
        <v>238</v>
      </c>
      <c r="B179" s="31" t="s">
        <v>223</v>
      </c>
      <c r="C179" s="31">
        <v>13</v>
      </c>
      <c r="D179" s="66" t="s">
        <v>558</v>
      </c>
      <c r="E179" s="43">
        <v>600</v>
      </c>
      <c r="F179" s="33">
        <f>SUM(F180)</f>
        <v>44595.74</v>
      </c>
      <c r="G179" s="33">
        <f>SUM(G180)</f>
        <v>44595.74</v>
      </c>
    </row>
    <row r="180" spans="1:7" s="67" customFormat="1" ht="15.75">
      <c r="A180" s="16" t="s">
        <v>239</v>
      </c>
      <c r="B180" s="31" t="s">
        <v>223</v>
      </c>
      <c r="C180" s="31">
        <v>13</v>
      </c>
      <c r="D180" s="66" t="s">
        <v>558</v>
      </c>
      <c r="E180" s="40">
        <v>610</v>
      </c>
      <c r="F180" s="33">
        <v>44595.74</v>
      </c>
      <c r="G180" s="33">
        <v>44595.74</v>
      </c>
    </row>
    <row r="181" spans="1:7" s="67" customFormat="1" ht="63">
      <c r="A181" s="16" t="s">
        <v>559</v>
      </c>
      <c r="B181" s="31" t="s">
        <v>223</v>
      </c>
      <c r="C181" s="31">
        <v>13</v>
      </c>
      <c r="D181" s="66" t="s">
        <v>560</v>
      </c>
      <c r="E181" s="40"/>
      <c r="F181" s="33">
        <f>SUM(F182,F189)</f>
        <v>59170.100000000006</v>
      </c>
      <c r="G181" s="33">
        <f>SUM(G182,G189)</f>
        <v>59218.100000000006</v>
      </c>
    </row>
    <row r="182" spans="1:7" s="67" customFormat="1" ht="47.25">
      <c r="A182" s="10" t="s">
        <v>181</v>
      </c>
      <c r="B182" s="31" t="s">
        <v>223</v>
      </c>
      <c r="C182" s="31">
        <v>13</v>
      </c>
      <c r="D182" s="66" t="s">
        <v>561</v>
      </c>
      <c r="E182" s="37"/>
      <c r="F182" s="33">
        <f>SUM(F183,F185,F187)</f>
        <v>57604.100000000006</v>
      </c>
      <c r="G182" s="33">
        <f>SUM(G183,G185,G187)</f>
        <v>57604.100000000006</v>
      </c>
    </row>
    <row r="183" spans="1:7" s="67" customFormat="1" ht="66" customHeight="1">
      <c r="A183" s="72" t="s">
        <v>226</v>
      </c>
      <c r="B183" s="31" t="s">
        <v>223</v>
      </c>
      <c r="C183" s="31">
        <v>13</v>
      </c>
      <c r="D183" s="66" t="s">
        <v>561</v>
      </c>
      <c r="E183" s="37">
        <v>100</v>
      </c>
      <c r="F183" s="33">
        <f>SUM(F184)</f>
        <v>54427.8</v>
      </c>
      <c r="G183" s="33">
        <f>SUM(G184)</f>
        <v>54427.8</v>
      </c>
    </row>
    <row r="184" spans="1:7" s="67" customFormat="1" ht="15.75">
      <c r="A184" s="72" t="s">
        <v>241</v>
      </c>
      <c r="B184" s="31" t="s">
        <v>223</v>
      </c>
      <c r="C184" s="31">
        <v>13</v>
      </c>
      <c r="D184" s="66" t="s">
        <v>561</v>
      </c>
      <c r="E184" s="37">
        <v>110</v>
      </c>
      <c r="F184" s="33">
        <v>54427.8</v>
      </c>
      <c r="G184" s="33">
        <v>54427.8</v>
      </c>
    </row>
    <row r="185" spans="1:7" s="67" customFormat="1" ht="31.5">
      <c r="A185" s="72" t="s">
        <v>314</v>
      </c>
      <c r="B185" s="31" t="s">
        <v>223</v>
      </c>
      <c r="C185" s="31">
        <v>13</v>
      </c>
      <c r="D185" s="66" t="s">
        <v>561</v>
      </c>
      <c r="E185" s="37">
        <v>200</v>
      </c>
      <c r="F185" s="33">
        <f>SUM(F186)</f>
        <v>3146.3</v>
      </c>
      <c r="G185" s="33">
        <f>SUM(G186)</f>
        <v>3146.3</v>
      </c>
    </row>
    <row r="186" spans="1:7" s="67" customFormat="1" ht="34.5" customHeight="1">
      <c r="A186" s="72" t="s">
        <v>230</v>
      </c>
      <c r="B186" s="31" t="s">
        <v>223</v>
      </c>
      <c r="C186" s="31">
        <v>13</v>
      </c>
      <c r="D186" s="66" t="s">
        <v>561</v>
      </c>
      <c r="E186" s="37">
        <v>240</v>
      </c>
      <c r="F186" s="33">
        <v>3146.3</v>
      </c>
      <c r="G186" s="33">
        <v>3146.3</v>
      </c>
    </row>
    <row r="187" spans="1:7" s="67" customFormat="1" ht="15.75">
      <c r="A187" s="72" t="s">
        <v>231</v>
      </c>
      <c r="B187" s="31" t="s">
        <v>223</v>
      </c>
      <c r="C187" s="31">
        <v>13</v>
      </c>
      <c r="D187" s="66" t="s">
        <v>561</v>
      </c>
      <c r="E187" s="37">
        <v>800</v>
      </c>
      <c r="F187" s="33">
        <f>SUM(F188)</f>
        <v>30</v>
      </c>
      <c r="G187" s="33">
        <f>SUM(G188)</f>
        <v>30</v>
      </c>
    </row>
    <row r="188" spans="1:7" s="67" customFormat="1" ht="15.75">
      <c r="A188" s="72" t="s">
        <v>232</v>
      </c>
      <c r="B188" s="31" t="s">
        <v>223</v>
      </c>
      <c r="C188" s="31">
        <v>13</v>
      </c>
      <c r="D188" s="66" t="s">
        <v>561</v>
      </c>
      <c r="E188" s="37">
        <v>850</v>
      </c>
      <c r="F188" s="41">
        <v>30</v>
      </c>
      <c r="G188" s="41">
        <v>30</v>
      </c>
    </row>
    <row r="189" spans="1:7" s="67" customFormat="1" ht="67.150000000000006" customHeight="1">
      <c r="A189" s="72" t="s">
        <v>20</v>
      </c>
      <c r="B189" s="31" t="s">
        <v>223</v>
      </c>
      <c r="C189" s="31">
        <v>13</v>
      </c>
      <c r="D189" s="66" t="s">
        <v>562</v>
      </c>
      <c r="E189" s="37"/>
      <c r="F189" s="33">
        <f t="shared" ref="F189:G190" si="13">SUM(F190)</f>
        <v>1566</v>
      </c>
      <c r="G189" s="33">
        <f t="shared" si="13"/>
        <v>1614</v>
      </c>
    </row>
    <row r="190" spans="1:7" s="67" customFormat="1" ht="66" customHeight="1">
      <c r="A190" s="6" t="s">
        <v>226</v>
      </c>
      <c r="B190" s="31" t="s">
        <v>223</v>
      </c>
      <c r="C190" s="31">
        <v>13</v>
      </c>
      <c r="D190" s="66" t="s">
        <v>562</v>
      </c>
      <c r="E190" s="34">
        <v>100</v>
      </c>
      <c r="F190" s="33">
        <f t="shared" si="13"/>
        <v>1566</v>
      </c>
      <c r="G190" s="33">
        <f t="shared" si="13"/>
        <v>1614</v>
      </c>
    </row>
    <row r="191" spans="1:7" s="67" customFormat="1" ht="15.75">
      <c r="A191" s="72" t="s">
        <v>241</v>
      </c>
      <c r="B191" s="31" t="s">
        <v>223</v>
      </c>
      <c r="C191" s="31">
        <v>13</v>
      </c>
      <c r="D191" s="66" t="s">
        <v>562</v>
      </c>
      <c r="E191" s="34">
        <v>110</v>
      </c>
      <c r="F191" s="33">
        <v>1566</v>
      </c>
      <c r="G191" s="33">
        <v>1614</v>
      </c>
    </row>
    <row r="192" spans="1:7" s="67" customFormat="1" ht="15.75">
      <c r="A192" s="72" t="s">
        <v>233</v>
      </c>
      <c r="B192" s="31" t="s">
        <v>223</v>
      </c>
      <c r="C192" s="31">
        <v>13</v>
      </c>
      <c r="D192" s="66" t="s">
        <v>562</v>
      </c>
      <c r="E192" s="34">
        <v>110</v>
      </c>
      <c r="F192" s="33">
        <v>1566</v>
      </c>
      <c r="G192" s="33">
        <v>1614</v>
      </c>
    </row>
    <row r="193" spans="1:7" s="67" customFormat="1" ht="47.25">
      <c r="A193" s="6" t="s">
        <v>548</v>
      </c>
      <c r="B193" s="31" t="s">
        <v>223</v>
      </c>
      <c r="C193" s="31">
        <v>13</v>
      </c>
      <c r="D193" s="66" t="s">
        <v>44</v>
      </c>
      <c r="E193" s="39"/>
      <c r="F193" s="33">
        <f t="shared" ref="F193:G196" si="14">SUM(F194)</f>
        <v>50</v>
      </c>
      <c r="G193" s="33">
        <f t="shared" si="14"/>
        <v>50</v>
      </c>
    </row>
    <row r="194" spans="1:7" s="67" customFormat="1" ht="47.25">
      <c r="A194" s="11" t="s">
        <v>549</v>
      </c>
      <c r="B194" s="31" t="s">
        <v>223</v>
      </c>
      <c r="C194" s="31">
        <v>13</v>
      </c>
      <c r="D194" s="66" t="s">
        <v>550</v>
      </c>
      <c r="E194" s="39"/>
      <c r="F194" s="33">
        <f t="shared" si="14"/>
        <v>50</v>
      </c>
      <c r="G194" s="33">
        <f t="shared" si="14"/>
        <v>50</v>
      </c>
    </row>
    <row r="195" spans="1:7" s="67" customFormat="1" ht="31.5">
      <c r="A195" s="6" t="s">
        <v>551</v>
      </c>
      <c r="B195" s="31" t="s">
        <v>223</v>
      </c>
      <c r="C195" s="31">
        <v>13</v>
      </c>
      <c r="D195" s="66" t="s">
        <v>552</v>
      </c>
      <c r="E195" s="7"/>
      <c r="F195" s="33">
        <f t="shared" si="14"/>
        <v>50</v>
      </c>
      <c r="G195" s="33">
        <f t="shared" si="14"/>
        <v>50</v>
      </c>
    </row>
    <row r="196" spans="1:7" s="67" customFormat="1" ht="31.5">
      <c r="A196" s="72" t="s">
        <v>314</v>
      </c>
      <c r="B196" s="31" t="s">
        <v>223</v>
      </c>
      <c r="C196" s="31">
        <v>13</v>
      </c>
      <c r="D196" s="66" t="s">
        <v>552</v>
      </c>
      <c r="E196" s="37">
        <v>200</v>
      </c>
      <c r="F196" s="33">
        <f t="shared" si="14"/>
        <v>50</v>
      </c>
      <c r="G196" s="33">
        <f t="shared" si="14"/>
        <v>50</v>
      </c>
    </row>
    <row r="197" spans="1:7" s="67" customFormat="1" ht="33.75" customHeight="1">
      <c r="A197" s="72" t="s">
        <v>230</v>
      </c>
      <c r="B197" s="31" t="s">
        <v>223</v>
      </c>
      <c r="C197" s="31">
        <v>13</v>
      </c>
      <c r="D197" s="66" t="s">
        <v>552</v>
      </c>
      <c r="E197" s="37">
        <v>240</v>
      </c>
      <c r="F197" s="33">
        <v>50</v>
      </c>
      <c r="G197" s="33">
        <v>50</v>
      </c>
    </row>
    <row r="198" spans="1:7" ht="15.75">
      <c r="A198" s="6" t="s">
        <v>545</v>
      </c>
      <c r="B198" s="37" t="s">
        <v>223</v>
      </c>
      <c r="C198" s="31">
        <v>13</v>
      </c>
      <c r="D198" s="66" t="s">
        <v>46</v>
      </c>
      <c r="E198" s="31"/>
      <c r="F198" s="33">
        <f>SUM(F199,F204)</f>
        <v>16293.880000000001</v>
      </c>
      <c r="G198" s="33">
        <f>SUM(G199,G204)</f>
        <v>16293.880000000001</v>
      </c>
    </row>
    <row r="199" spans="1:7" ht="54" customHeight="1">
      <c r="A199" s="6" t="s">
        <v>546</v>
      </c>
      <c r="B199" s="37" t="s">
        <v>223</v>
      </c>
      <c r="C199" s="31">
        <v>13</v>
      </c>
      <c r="D199" s="66" t="s">
        <v>95</v>
      </c>
      <c r="E199" s="31"/>
      <c r="F199" s="33">
        <f>SUM(F200,)</f>
        <v>467</v>
      </c>
      <c r="G199" s="33">
        <f>SUM(G200,)</f>
        <v>467</v>
      </c>
    </row>
    <row r="200" spans="1:7" ht="31.5">
      <c r="A200" s="6" t="s">
        <v>9</v>
      </c>
      <c r="B200" s="31" t="s">
        <v>223</v>
      </c>
      <c r="C200" s="31">
        <v>13</v>
      </c>
      <c r="D200" s="66" t="s">
        <v>563</v>
      </c>
      <c r="E200" s="37"/>
      <c r="F200" s="33">
        <f>SUM(F201)</f>
        <v>467</v>
      </c>
      <c r="G200" s="33">
        <f>SUM(G201)</f>
        <v>467</v>
      </c>
    </row>
    <row r="201" spans="1:7" ht="15.75">
      <c r="A201" s="72" t="s">
        <v>231</v>
      </c>
      <c r="B201" s="31" t="s">
        <v>223</v>
      </c>
      <c r="C201" s="31">
        <v>13</v>
      </c>
      <c r="D201" s="66" t="s">
        <v>563</v>
      </c>
      <c r="E201" s="37">
        <v>800</v>
      </c>
      <c r="F201" s="33">
        <f>SUM(F202,F203)</f>
        <v>467</v>
      </c>
      <c r="G201" s="33">
        <f>SUM(G202,G203)</f>
        <v>467</v>
      </c>
    </row>
    <row r="202" spans="1:7" ht="15.75">
      <c r="A202" s="72" t="s">
        <v>232</v>
      </c>
      <c r="B202" s="31" t="s">
        <v>223</v>
      </c>
      <c r="C202" s="31">
        <v>13</v>
      </c>
      <c r="D202" s="66" t="s">
        <v>563</v>
      </c>
      <c r="E202" s="37">
        <v>850</v>
      </c>
      <c r="F202" s="41">
        <v>371</v>
      </c>
      <c r="G202" s="41">
        <v>371</v>
      </c>
    </row>
    <row r="203" spans="1:7" ht="31.5">
      <c r="A203" s="72" t="s">
        <v>240</v>
      </c>
      <c r="B203" s="31" t="s">
        <v>223</v>
      </c>
      <c r="C203" s="31">
        <v>13</v>
      </c>
      <c r="D203" s="66" t="s">
        <v>563</v>
      </c>
      <c r="E203" s="37">
        <v>860</v>
      </c>
      <c r="F203" s="41">
        <v>96</v>
      </c>
      <c r="G203" s="41">
        <v>96</v>
      </c>
    </row>
    <row r="204" spans="1:7" s="67" customFormat="1" ht="15.75">
      <c r="A204" s="6" t="s">
        <v>10</v>
      </c>
      <c r="B204" s="34" t="s">
        <v>223</v>
      </c>
      <c r="C204" s="34">
        <v>13</v>
      </c>
      <c r="D204" s="66" t="s">
        <v>547</v>
      </c>
      <c r="E204" s="37"/>
      <c r="F204" s="33">
        <f>SUM(F205,F207,F209)</f>
        <v>15826.880000000001</v>
      </c>
      <c r="G204" s="33">
        <f>SUM(G205,G207,G209)</f>
        <v>15826.880000000001</v>
      </c>
    </row>
    <row r="205" spans="1:7" s="67" customFormat="1" ht="66" customHeight="1">
      <c r="A205" s="72" t="s">
        <v>226</v>
      </c>
      <c r="B205" s="34" t="s">
        <v>223</v>
      </c>
      <c r="C205" s="31">
        <v>13</v>
      </c>
      <c r="D205" s="66" t="s">
        <v>547</v>
      </c>
      <c r="E205" s="37">
        <v>100</v>
      </c>
      <c r="F205" s="33">
        <f>SUM(F206)</f>
        <v>15234.68</v>
      </c>
      <c r="G205" s="33">
        <f>SUM(G206)</f>
        <v>15234.68</v>
      </c>
    </row>
    <row r="206" spans="1:7" s="67" customFormat="1" ht="31.5">
      <c r="A206" s="72" t="s">
        <v>227</v>
      </c>
      <c r="B206" s="34" t="s">
        <v>223</v>
      </c>
      <c r="C206" s="31">
        <v>13</v>
      </c>
      <c r="D206" s="66" t="s">
        <v>547</v>
      </c>
      <c r="E206" s="37">
        <v>120</v>
      </c>
      <c r="F206" s="41">
        <v>15234.68</v>
      </c>
      <c r="G206" s="41">
        <v>15234.68</v>
      </c>
    </row>
    <row r="207" spans="1:7" s="67" customFormat="1" ht="31.5">
      <c r="A207" s="72" t="s">
        <v>314</v>
      </c>
      <c r="B207" s="34" t="s">
        <v>223</v>
      </c>
      <c r="C207" s="31">
        <v>13</v>
      </c>
      <c r="D207" s="66" t="s">
        <v>547</v>
      </c>
      <c r="E207" s="37">
        <v>200</v>
      </c>
      <c r="F207" s="33">
        <f>SUM(F208)</f>
        <v>586.20000000000005</v>
      </c>
      <c r="G207" s="33">
        <f>SUM(G208)</f>
        <v>586.20000000000005</v>
      </c>
    </row>
    <row r="208" spans="1:7" s="67" customFormat="1" ht="33" customHeight="1">
      <c r="A208" s="72" t="s">
        <v>230</v>
      </c>
      <c r="B208" s="34" t="s">
        <v>223</v>
      </c>
      <c r="C208" s="31">
        <v>13</v>
      </c>
      <c r="D208" s="66" t="s">
        <v>547</v>
      </c>
      <c r="E208" s="37">
        <v>240</v>
      </c>
      <c r="F208" s="33">
        <v>586.20000000000005</v>
      </c>
      <c r="G208" s="33">
        <v>586.20000000000005</v>
      </c>
    </row>
    <row r="209" spans="1:7" s="67" customFormat="1" ht="15.75">
      <c r="A209" s="72" t="s">
        <v>231</v>
      </c>
      <c r="B209" s="34" t="s">
        <v>223</v>
      </c>
      <c r="C209" s="31">
        <v>13</v>
      </c>
      <c r="D209" s="66" t="s">
        <v>547</v>
      </c>
      <c r="E209" s="37">
        <v>800</v>
      </c>
      <c r="F209" s="33">
        <f>SUM(F210)</f>
        <v>6</v>
      </c>
      <c r="G209" s="33">
        <f>SUM(G210)</f>
        <v>6</v>
      </c>
    </row>
    <row r="210" spans="1:7" s="67" customFormat="1" ht="15.75">
      <c r="A210" s="72" t="s">
        <v>232</v>
      </c>
      <c r="B210" s="34" t="s">
        <v>223</v>
      </c>
      <c r="C210" s="31">
        <v>13</v>
      </c>
      <c r="D210" s="66" t="s">
        <v>547</v>
      </c>
      <c r="E210" s="37">
        <v>850</v>
      </c>
      <c r="F210" s="33">
        <v>6</v>
      </c>
      <c r="G210" s="33">
        <v>6</v>
      </c>
    </row>
    <row r="211" spans="1:7" s="67" customFormat="1" ht="63" customHeight="1">
      <c r="A211" s="6" t="s">
        <v>325</v>
      </c>
      <c r="B211" s="31" t="s">
        <v>223</v>
      </c>
      <c r="C211" s="31">
        <v>13</v>
      </c>
      <c r="D211" s="8" t="s">
        <v>211</v>
      </c>
      <c r="E211" s="37"/>
      <c r="F211" s="33">
        <f t="shared" ref="F211:G214" si="15">SUM(F212)</f>
        <v>1482.4</v>
      </c>
      <c r="G211" s="33">
        <f t="shared" si="15"/>
        <v>1482.4</v>
      </c>
    </row>
    <row r="212" spans="1:7" s="67" customFormat="1" ht="99" customHeight="1">
      <c r="A212" s="2" t="s">
        <v>346</v>
      </c>
      <c r="B212" s="31" t="s">
        <v>223</v>
      </c>
      <c r="C212" s="31">
        <v>13</v>
      </c>
      <c r="D212" s="66" t="s">
        <v>368</v>
      </c>
      <c r="E212" s="37"/>
      <c r="F212" s="33">
        <f t="shared" si="15"/>
        <v>1482.4</v>
      </c>
      <c r="G212" s="33">
        <f t="shared" si="15"/>
        <v>1482.4</v>
      </c>
    </row>
    <row r="213" spans="1:7" s="67" customFormat="1" ht="82.5" customHeight="1">
      <c r="A213" s="2" t="s">
        <v>694</v>
      </c>
      <c r="B213" s="34" t="s">
        <v>223</v>
      </c>
      <c r="C213" s="31">
        <v>13</v>
      </c>
      <c r="D213" s="66" t="s">
        <v>374</v>
      </c>
      <c r="E213" s="37"/>
      <c r="F213" s="33">
        <f t="shared" si="15"/>
        <v>1482.4</v>
      </c>
      <c r="G213" s="33">
        <f t="shared" si="15"/>
        <v>1482.4</v>
      </c>
    </row>
    <row r="214" spans="1:7" s="67" customFormat="1" ht="31.5">
      <c r="A214" s="16" t="s">
        <v>238</v>
      </c>
      <c r="B214" s="31" t="s">
        <v>223</v>
      </c>
      <c r="C214" s="31">
        <v>13</v>
      </c>
      <c r="D214" s="66" t="s">
        <v>374</v>
      </c>
      <c r="E214" s="43">
        <v>600</v>
      </c>
      <c r="F214" s="33">
        <f t="shared" si="15"/>
        <v>1482.4</v>
      </c>
      <c r="G214" s="33">
        <f t="shared" si="15"/>
        <v>1482.4</v>
      </c>
    </row>
    <row r="215" spans="1:7" s="67" customFormat="1" ht="15.75">
      <c r="A215" s="16" t="s">
        <v>239</v>
      </c>
      <c r="B215" s="31" t="s">
        <v>223</v>
      </c>
      <c r="C215" s="31">
        <v>13</v>
      </c>
      <c r="D215" s="66" t="s">
        <v>374</v>
      </c>
      <c r="E215" s="40">
        <v>610</v>
      </c>
      <c r="F215" s="33">
        <v>1482.4</v>
      </c>
      <c r="G215" s="33">
        <v>1482.4</v>
      </c>
    </row>
    <row r="216" spans="1:7" s="67" customFormat="1" ht="31.5">
      <c r="A216" s="6" t="s">
        <v>490</v>
      </c>
      <c r="B216" s="31" t="s">
        <v>223</v>
      </c>
      <c r="C216" s="31">
        <v>13</v>
      </c>
      <c r="D216" s="8" t="s">
        <v>212</v>
      </c>
      <c r="E216" s="37"/>
      <c r="F216" s="33">
        <f>SUM(F217)</f>
        <v>45527</v>
      </c>
      <c r="G216" s="33">
        <f>SUM(G217)</f>
        <v>45527</v>
      </c>
    </row>
    <row r="217" spans="1:7" s="67" customFormat="1" ht="78.75">
      <c r="A217" s="6" t="s">
        <v>501</v>
      </c>
      <c r="B217" s="34" t="s">
        <v>223</v>
      </c>
      <c r="C217" s="34">
        <v>13</v>
      </c>
      <c r="D217" s="66" t="s">
        <v>502</v>
      </c>
      <c r="E217" s="21"/>
      <c r="F217" s="33">
        <f>SUM(F218)</f>
        <v>45527</v>
      </c>
      <c r="G217" s="33">
        <f>SUM(G218)</f>
        <v>45527</v>
      </c>
    </row>
    <row r="218" spans="1:7" s="67" customFormat="1" ht="15.75">
      <c r="A218" s="114" t="s">
        <v>636</v>
      </c>
      <c r="B218" s="31" t="s">
        <v>223</v>
      </c>
      <c r="C218" s="31">
        <v>13</v>
      </c>
      <c r="D218" s="66" t="s">
        <v>503</v>
      </c>
      <c r="E218" s="21"/>
      <c r="F218" s="33">
        <f>SUM(F219,)</f>
        <v>45527</v>
      </c>
      <c r="G218" s="33">
        <f>SUM(G219,)</f>
        <v>45527</v>
      </c>
    </row>
    <row r="219" spans="1:7" s="67" customFormat="1" ht="31.5">
      <c r="A219" s="10" t="s">
        <v>476</v>
      </c>
      <c r="B219" s="37" t="s">
        <v>223</v>
      </c>
      <c r="C219" s="31">
        <v>13</v>
      </c>
      <c r="D219" s="66" t="s">
        <v>504</v>
      </c>
      <c r="E219" s="37"/>
      <c r="F219" s="33">
        <f>SUM(F220)</f>
        <v>45527</v>
      </c>
      <c r="G219" s="33">
        <f>SUM(G220)</f>
        <v>45527</v>
      </c>
    </row>
    <row r="220" spans="1:7" s="67" customFormat="1" ht="31.5">
      <c r="A220" s="16" t="s">
        <v>238</v>
      </c>
      <c r="B220" s="37" t="s">
        <v>223</v>
      </c>
      <c r="C220" s="31">
        <v>13</v>
      </c>
      <c r="D220" s="66" t="s">
        <v>504</v>
      </c>
      <c r="E220" s="43">
        <v>600</v>
      </c>
      <c r="F220" s="33">
        <f>SUM(F221)</f>
        <v>45527</v>
      </c>
      <c r="G220" s="33">
        <f>SUM(G221)</f>
        <v>45527</v>
      </c>
    </row>
    <row r="221" spans="1:7" s="67" customFormat="1" ht="15.75">
      <c r="A221" s="16" t="s">
        <v>239</v>
      </c>
      <c r="B221" s="37" t="s">
        <v>223</v>
      </c>
      <c r="C221" s="31">
        <v>13</v>
      </c>
      <c r="D221" s="66" t="s">
        <v>504</v>
      </c>
      <c r="E221" s="40">
        <v>610</v>
      </c>
      <c r="F221" s="33">
        <v>45527</v>
      </c>
      <c r="G221" s="33">
        <v>45527</v>
      </c>
    </row>
    <row r="222" spans="1:7" s="67" customFormat="1" ht="16.5" customHeight="1">
      <c r="A222" s="16"/>
      <c r="B222" s="37"/>
      <c r="C222" s="31"/>
      <c r="D222" s="66"/>
      <c r="E222" s="40"/>
      <c r="F222" s="33"/>
      <c r="G222" s="33"/>
    </row>
    <row r="223" spans="1:7" ht="18.75" customHeight="1">
      <c r="A223" s="84" t="s">
        <v>244</v>
      </c>
      <c r="B223" s="82" t="s">
        <v>225</v>
      </c>
      <c r="C223" s="82"/>
      <c r="D223" s="61"/>
      <c r="E223" s="61"/>
      <c r="F223" s="83">
        <f>SUM(F224,F233)</f>
        <v>6479</v>
      </c>
      <c r="G223" s="83">
        <f>SUM(G224,G233)</f>
        <v>7108</v>
      </c>
    </row>
    <row r="224" spans="1:7" ht="17.25" customHeight="1">
      <c r="A224" s="12" t="s">
        <v>245</v>
      </c>
      <c r="B224" s="44" t="s">
        <v>225</v>
      </c>
      <c r="C224" s="44" t="s">
        <v>246</v>
      </c>
      <c r="D224" s="35"/>
      <c r="E224" s="45"/>
      <c r="F224" s="33">
        <f t="shared" ref="F224:G227" si="16">SUM(F225)</f>
        <v>6331</v>
      </c>
      <c r="G224" s="33">
        <f t="shared" si="16"/>
        <v>6960</v>
      </c>
    </row>
    <row r="225" spans="1:10" ht="30.75" customHeight="1">
      <c r="A225" s="18" t="s">
        <v>242</v>
      </c>
      <c r="B225" s="44" t="s">
        <v>225</v>
      </c>
      <c r="C225" s="44" t="s">
        <v>246</v>
      </c>
      <c r="D225" s="8" t="s">
        <v>243</v>
      </c>
      <c r="E225" s="45"/>
      <c r="F225" s="33">
        <f t="shared" si="16"/>
        <v>6331</v>
      </c>
      <c r="G225" s="33">
        <f t="shared" si="16"/>
        <v>6960</v>
      </c>
    </row>
    <row r="226" spans="1:10" ht="30" customHeight="1">
      <c r="A226" s="18" t="s">
        <v>247</v>
      </c>
      <c r="B226" s="37" t="s">
        <v>225</v>
      </c>
      <c r="C226" s="37" t="s">
        <v>246</v>
      </c>
      <c r="D226" s="8" t="s">
        <v>248</v>
      </c>
      <c r="E226" s="37"/>
      <c r="F226" s="33">
        <f>SUM(F227,F230)</f>
        <v>6331</v>
      </c>
      <c r="G226" s="33">
        <f>SUM(G227,G230)</f>
        <v>6960</v>
      </c>
    </row>
    <row r="227" spans="1:10" ht="82.5" customHeight="1">
      <c r="A227" s="13" t="s">
        <v>226</v>
      </c>
      <c r="B227" s="37" t="s">
        <v>225</v>
      </c>
      <c r="C227" s="37" t="s">
        <v>246</v>
      </c>
      <c r="D227" s="8" t="s">
        <v>248</v>
      </c>
      <c r="E227" s="37">
        <v>100</v>
      </c>
      <c r="F227" s="33">
        <f t="shared" si="16"/>
        <v>5809.9</v>
      </c>
      <c r="G227" s="33">
        <f t="shared" si="16"/>
        <v>5809.9</v>
      </c>
    </row>
    <row r="228" spans="1:10" ht="31.5">
      <c r="A228" s="13" t="s">
        <v>227</v>
      </c>
      <c r="B228" s="37" t="s">
        <v>225</v>
      </c>
      <c r="C228" s="37" t="s">
        <v>246</v>
      </c>
      <c r="D228" s="8" t="s">
        <v>248</v>
      </c>
      <c r="E228" s="37">
        <v>120</v>
      </c>
      <c r="F228" s="33">
        <v>5809.9</v>
      </c>
      <c r="G228" s="33">
        <v>5809.9</v>
      </c>
    </row>
    <row r="229" spans="1:10" ht="15.75">
      <c r="A229" s="12" t="s">
        <v>233</v>
      </c>
      <c r="B229" s="37" t="s">
        <v>225</v>
      </c>
      <c r="C229" s="37" t="s">
        <v>246</v>
      </c>
      <c r="D229" s="8" t="s">
        <v>248</v>
      </c>
      <c r="E229" s="37">
        <v>120</v>
      </c>
      <c r="F229" s="33">
        <v>5809.9</v>
      </c>
      <c r="G229" s="33">
        <v>5809.9</v>
      </c>
      <c r="J229" s="12"/>
    </row>
    <row r="230" spans="1:10" s="67" customFormat="1" ht="31.5">
      <c r="A230" s="72" t="s">
        <v>314</v>
      </c>
      <c r="B230" s="37" t="s">
        <v>225</v>
      </c>
      <c r="C230" s="37" t="s">
        <v>246</v>
      </c>
      <c r="D230" s="8" t="s">
        <v>248</v>
      </c>
      <c r="E230" s="37">
        <v>200</v>
      </c>
      <c r="F230" s="33">
        <f t="shared" ref="F230:G230" si="17">SUM(F231)</f>
        <v>521.1</v>
      </c>
      <c r="G230" s="33">
        <f t="shared" si="17"/>
        <v>1150.0999999999999</v>
      </c>
    </row>
    <row r="231" spans="1:10" s="67" customFormat="1" ht="36" customHeight="1">
      <c r="A231" s="72" t="s">
        <v>230</v>
      </c>
      <c r="B231" s="37" t="s">
        <v>225</v>
      </c>
      <c r="C231" s="37" t="s">
        <v>246</v>
      </c>
      <c r="D231" s="8" t="s">
        <v>248</v>
      </c>
      <c r="E231" s="37">
        <v>240</v>
      </c>
      <c r="F231" s="33">
        <v>521.1</v>
      </c>
      <c r="G231" s="33">
        <v>1150.0999999999999</v>
      </c>
    </row>
    <row r="232" spans="1:10" s="67" customFormat="1" ht="15.75">
      <c r="A232" s="12" t="s">
        <v>233</v>
      </c>
      <c r="B232" s="37" t="s">
        <v>225</v>
      </c>
      <c r="C232" s="37" t="s">
        <v>246</v>
      </c>
      <c r="D232" s="8" t="s">
        <v>248</v>
      </c>
      <c r="E232" s="37">
        <v>240</v>
      </c>
      <c r="F232" s="33">
        <v>521.1</v>
      </c>
      <c r="G232" s="33">
        <v>1150.0999999999999</v>
      </c>
    </row>
    <row r="233" spans="1:10" ht="15.75">
      <c r="A233" s="12" t="s">
        <v>249</v>
      </c>
      <c r="B233" s="31" t="s">
        <v>225</v>
      </c>
      <c r="C233" s="31" t="s">
        <v>229</v>
      </c>
      <c r="D233" s="35"/>
      <c r="E233" s="35"/>
      <c r="F233" s="33">
        <f t="shared" ref="F233:G236" si="18">SUM(F234)</f>
        <v>148</v>
      </c>
      <c r="G233" s="33">
        <f t="shared" si="18"/>
        <v>148</v>
      </c>
      <c r="J233" s="46"/>
    </row>
    <row r="234" spans="1:10" ht="31.5" customHeight="1">
      <c r="A234" s="18" t="s">
        <v>242</v>
      </c>
      <c r="B234" s="34" t="s">
        <v>225</v>
      </c>
      <c r="C234" s="34" t="s">
        <v>229</v>
      </c>
      <c r="D234" s="8" t="s">
        <v>243</v>
      </c>
      <c r="E234" s="35"/>
      <c r="F234" s="33">
        <f t="shared" si="18"/>
        <v>148</v>
      </c>
      <c r="G234" s="33">
        <f t="shared" si="18"/>
        <v>148</v>
      </c>
      <c r="J234" s="46"/>
    </row>
    <row r="235" spans="1:10" ht="33.75" customHeight="1">
      <c r="A235" s="12" t="s">
        <v>250</v>
      </c>
      <c r="B235" s="34" t="s">
        <v>225</v>
      </c>
      <c r="C235" s="34" t="s">
        <v>229</v>
      </c>
      <c r="D235" s="8" t="s">
        <v>251</v>
      </c>
      <c r="E235" s="37"/>
      <c r="F235" s="33">
        <f t="shared" si="18"/>
        <v>148</v>
      </c>
      <c r="G235" s="33">
        <f t="shared" si="18"/>
        <v>148</v>
      </c>
      <c r="J235" s="46"/>
    </row>
    <row r="236" spans="1:10" ht="31.5">
      <c r="A236" s="13" t="s">
        <v>314</v>
      </c>
      <c r="B236" s="34" t="s">
        <v>225</v>
      </c>
      <c r="C236" s="34" t="s">
        <v>229</v>
      </c>
      <c r="D236" s="8" t="s">
        <v>251</v>
      </c>
      <c r="E236" s="37">
        <v>200</v>
      </c>
      <c r="F236" s="33">
        <f t="shared" si="18"/>
        <v>148</v>
      </c>
      <c r="G236" s="33">
        <f t="shared" si="18"/>
        <v>148</v>
      </c>
      <c r="J236" s="46"/>
    </row>
    <row r="237" spans="1:10" ht="34.5" customHeight="1">
      <c r="A237" s="13" t="s">
        <v>230</v>
      </c>
      <c r="B237" s="34" t="s">
        <v>225</v>
      </c>
      <c r="C237" s="34" t="s">
        <v>229</v>
      </c>
      <c r="D237" s="8" t="s">
        <v>251</v>
      </c>
      <c r="E237" s="37">
        <v>240</v>
      </c>
      <c r="F237" s="33">
        <v>148</v>
      </c>
      <c r="G237" s="33">
        <v>148</v>
      </c>
      <c r="J237" s="46"/>
    </row>
    <row r="238" spans="1:10" s="67" customFormat="1" ht="16.5" customHeight="1">
      <c r="A238" s="72"/>
      <c r="B238" s="34"/>
      <c r="C238" s="34"/>
      <c r="D238" s="8"/>
      <c r="E238" s="37"/>
      <c r="F238" s="33"/>
      <c r="G238" s="33"/>
      <c r="J238" s="46"/>
    </row>
    <row r="239" spans="1:10" ht="33" customHeight="1">
      <c r="A239" s="84" t="s">
        <v>252</v>
      </c>
      <c r="B239" s="82" t="s">
        <v>246</v>
      </c>
      <c r="C239" s="82"/>
      <c r="D239" s="61"/>
      <c r="E239" s="61"/>
      <c r="F239" s="83">
        <f>SUM(F240,F256)</f>
        <v>29171.4</v>
      </c>
      <c r="G239" s="83">
        <f>SUM(G240,G256)</f>
        <v>29171.4</v>
      </c>
      <c r="J239" s="13"/>
    </row>
    <row r="240" spans="1:10" ht="31.5">
      <c r="A240" s="12" t="s">
        <v>253</v>
      </c>
      <c r="B240" s="34" t="s">
        <v>246</v>
      </c>
      <c r="C240" s="34" t="s">
        <v>254</v>
      </c>
      <c r="D240" s="35"/>
      <c r="E240" s="35"/>
      <c r="F240" s="33">
        <f>SUM(F241,)</f>
        <v>19962.2</v>
      </c>
      <c r="G240" s="33">
        <f>SUM(G241,)</f>
        <v>19962.2</v>
      </c>
      <c r="J240" s="13"/>
    </row>
    <row r="241" spans="1:10" ht="31.5">
      <c r="A241" s="6" t="s">
        <v>319</v>
      </c>
      <c r="B241" s="37" t="s">
        <v>246</v>
      </c>
      <c r="C241" s="37" t="s">
        <v>254</v>
      </c>
      <c r="D241" s="8" t="s">
        <v>35</v>
      </c>
      <c r="E241" s="37"/>
      <c r="F241" s="33">
        <f>SUM(F242,F251)</f>
        <v>19962.2</v>
      </c>
      <c r="G241" s="33">
        <f>SUM(G242,G251)</f>
        <v>19962.2</v>
      </c>
      <c r="J241" s="12"/>
    </row>
    <row r="242" spans="1:10" ht="47.25">
      <c r="A242" s="6" t="s">
        <v>328</v>
      </c>
      <c r="B242" s="34" t="s">
        <v>246</v>
      </c>
      <c r="C242" s="34" t="s">
        <v>254</v>
      </c>
      <c r="D242" s="8" t="s">
        <v>37</v>
      </c>
      <c r="E242" s="37"/>
      <c r="F242" s="33">
        <f>SUM(F243)</f>
        <v>19671.2</v>
      </c>
      <c r="G242" s="33">
        <f>SUM(G243)</f>
        <v>19671.2</v>
      </c>
    </row>
    <row r="243" spans="1:10" ht="47.25">
      <c r="A243" s="12" t="s">
        <v>518</v>
      </c>
      <c r="B243" s="34" t="s">
        <v>246</v>
      </c>
      <c r="C243" s="34" t="s">
        <v>254</v>
      </c>
      <c r="D243" s="8" t="s">
        <v>345</v>
      </c>
      <c r="E243" s="37"/>
      <c r="F243" s="33">
        <f t="shared" ref="F243:G243" si="19">SUM(F244)</f>
        <v>19671.2</v>
      </c>
      <c r="G243" s="33">
        <f t="shared" si="19"/>
        <v>19671.2</v>
      </c>
    </row>
    <row r="244" spans="1:10" ht="50.25" customHeight="1">
      <c r="A244" s="10" t="s">
        <v>414</v>
      </c>
      <c r="B244" s="34" t="s">
        <v>246</v>
      </c>
      <c r="C244" s="34" t="s">
        <v>254</v>
      </c>
      <c r="D244" s="8" t="s">
        <v>415</v>
      </c>
      <c r="E244" s="37"/>
      <c r="F244" s="33">
        <f>SUM(F246,F248,F249)</f>
        <v>19671.2</v>
      </c>
      <c r="G244" s="33">
        <f>SUM(G246,G248,G249)</f>
        <v>19671.2</v>
      </c>
    </row>
    <row r="245" spans="1:10" ht="68.25" customHeight="1">
      <c r="A245" s="72" t="s">
        <v>226</v>
      </c>
      <c r="B245" s="34" t="s">
        <v>246</v>
      </c>
      <c r="C245" s="34" t="s">
        <v>254</v>
      </c>
      <c r="D245" s="8" t="s">
        <v>415</v>
      </c>
      <c r="E245" s="37">
        <v>100</v>
      </c>
      <c r="F245" s="33">
        <f>SUM(F246)</f>
        <v>18395.3</v>
      </c>
      <c r="G245" s="33">
        <f>SUM(G246)</f>
        <v>18395.3</v>
      </c>
    </row>
    <row r="246" spans="1:10" ht="15.75">
      <c r="A246" s="72" t="s">
        <v>241</v>
      </c>
      <c r="B246" s="34" t="s">
        <v>246</v>
      </c>
      <c r="C246" s="34" t="s">
        <v>254</v>
      </c>
      <c r="D246" s="8" t="s">
        <v>415</v>
      </c>
      <c r="E246" s="37">
        <v>110</v>
      </c>
      <c r="F246" s="33">
        <v>18395.3</v>
      </c>
      <c r="G246" s="33">
        <v>18395.3</v>
      </c>
    </row>
    <row r="247" spans="1:10" ht="31.5">
      <c r="A247" s="72" t="s">
        <v>314</v>
      </c>
      <c r="B247" s="34" t="s">
        <v>246</v>
      </c>
      <c r="C247" s="34" t="s">
        <v>254</v>
      </c>
      <c r="D247" s="8" t="s">
        <v>415</v>
      </c>
      <c r="E247" s="37">
        <v>200</v>
      </c>
      <c r="F247" s="33">
        <f>SUM(F248)</f>
        <v>1273.2</v>
      </c>
      <c r="G247" s="33">
        <f>SUM(G248)</f>
        <v>1273.2</v>
      </c>
    </row>
    <row r="248" spans="1:10" ht="33.75" customHeight="1">
      <c r="A248" s="72" t="s">
        <v>230</v>
      </c>
      <c r="B248" s="34" t="s">
        <v>246</v>
      </c>
      <c r="C248" s="34" t="s">
        <v>254</v>
      </c>
      <c r="D248" s="8" t="s">
        <v>415</v>
      </c>
      <c r="E248" s="37">
        <v>240</v>
      </c>
      <c r="F248" s="33">
        <v>1273.2</v>
      </c>
      <c r="G248" s="33">
        <v>1273.2</v>
      </c>
    </row>
    <row r="249" spans="1:10" ht="15.75">
      <c r="A249" s="72" t="s">
        <v>231</v>
      </c>
      <c r="B249" s="34" t="s">
        <v>246</v>
      </c>
      <c r="C249" s="34" t="s">
        <v>254</v>
      </c>
      <c r="D249" s="8" t="s">
        <v>415</v>
      </c>
      <c r="E249" s="37">
        <v>800</v>
      </c>
      <c r="F249" s="33">
        <f>SUM(F250)</f>
        <v>2.7</v>
      </c>
      <c r="G249" s="33">
        <f>SUM(G250)</f>
        <v>2.7</v>
      </c>
    </row>
    <row r="250" spans="1:10" ht="15.75">
      <c r="A250" s="72" t="s">
        <v>232</v>
      </c>
      <c r="B250" s="34" t="s">
        <v>246</v>
      </c>
      <c r="C250" s="34" t="s">
        <v>254</v>
      </c>
      <c r="D250" s="8" t="s">
        <v>415</v>
      </c>
      <c r="E250" s="37">
        <v>850</v>
      </c>
      <c r="F250" s="33">
        <v>2.7</v>
      </c>
      <c r="G250" s="33">
        <v>2.7</v>
      </c>
    </row>
    <row r="251" spans="1:10" ht="31.5" customHeight="1">
      <c r="A251" s="6" t="s">
        <v>337</v>
      </c>
      <c r="B251" s="37" t="s">
        <v>246</v>
      </c>
      <c r="C251" s="37" t="s">
        <v>254</v>
      </c>
      <c r="D251" s="5" t="s">
        <v>40</v>
      </c>
      <c r="E251" s="37"/>
      <c r="F251" s="33">
        <f t="shared" ref="F251:G254" si="20">SUM(F252)</f>
        <v>291</v>
      </c>
      <c r="G251" s="33">
        <f t="shared" si="20"/>
        <v>291</v>
      </c>
      <c r="J251" s="12"/>
    </row>
    <row r="252" spans="1:10" ht="47.25">
      <c r="A252" s="6" t="s">
        <v>460</v>
      </c>
      <c r="B252" s="37" t="s">
        <v>246</v>
      </c>
      <c r="C252" s="37" t="s">
        <v>254</v>
      </c>
      <c r="D252" s="66" t="s">
        <v>461</v>
      </c>
      <c r="E252" s="37"/>
      <c r="F252" s="33">
        <f t="shared" si="20"/>
        <v>291</v>
      </c>
      <c r="G252" s="33">
        <f t="shared" si="20"/>
        <v>291</v>
      </c>
      <c r="J252" s="12"/>
    </row>
    <row r="253" spans="1:10" ht="15.75">
      <c r="A253" s="12" t="s">
        <v>88</v>
      </c>
      <c r="B253" s="37" t="s">
        <v>246</v>
      </c>
      <c r="C253" s="37" t="s">
        <v>254</v>
      </c>
      <c r="D253" s="66" t="s">
        <v>462</v>
      </c>
      <c r="E253" s="37"/>
      <c r="F253" s="33">
        <f t="shared" si="20"/>
        <v>291</v>
      </c>
      <c r="G253" s="33">
        <f t="shared" si="20"/>
        <v>291</v>
      </c>
      <c r="J253" s="13"/>
    </row>
    <row r="254" spans="1:10" ht="31.5">
      <c r="A254" s="13" t="s">
        <v>314</v>
      </c>
      <c r="B254" s="34" t="s">
        <v>246</v>
      </c>
      <c r="C254" s="34" t="s">
        <v>254</v>
      </c>
      <c r="D254" s="66" t="s">
        <v>462</v>
      </c>
      <c r="E254" s="37">
        <v>200</v>
      </c>
      <c r="F254" s="33">
        <f t="shared" si="20"/>
        <v>291</v>
      </c>
      <c r="G254" s="33">
        <f t="shared" si="20"/>
        <v>291</v>
      </c>
      <c r="J254" s="13"/>
    </row>
    <row r="255" spans="1:10" ht="35.25" customHeight="1">
      <c r="A255" s="13" t="s">
        <v>230</v>
      </c>
      <c r="B255" s="34" t="s">
        <v>246</v>
      </c>
      <c r="C255" s="34" t="s">
        <v>254</v>
      </c>
      <c r="D255" s="66" t="s">
        <v>462</v>
      </c>
      <c r="E255" s="37">
        <v>240</v>
      </c>
      <c r="F255" s="33">
        <v>291</v>
      </c>
      <c r="G255" s="33">
        <v>291</v>
      </c>
      <c r="J255" s="12"/>
    </row>
    <row r="256" spans="1:10" ht="31.5">
      <c r="A256" s="12" t="s">
        <v>255</v>
      </c>
      <c r="B256" s="37" t="s">
        <v>246</v>
      </c>
      <c r="C256" s="37" t="s">
        <v>256</v>
      </c>
      <c r="D256" s="34"/>
      <c r="E256" s="34"/>
      <c r="F256" s="33">
        <f>SUM(F257)</f>
        <v>9209.2000000000007</v>
      </c>
      <c r="G256" s="33">
        <f>SUM(G257)</f>
        <v>9209.2000000000007</v>
      </c>
    </row>
    <row r="257" spans="1:7" ht="31.5">
      <c r="A257" s="6" t="s">
        <v>319</v>
      </c>
      <c r="B257" s="34" t="s">
        <v>246</v>
      </c>
      <c r="C257" s="37">
        <v>14</v>
      </c>
      <c r="D257" s="8" t="s">
        <v>35</v>
      </c>
      <c r="E257" s="37"/>
      <c r="F257" s="33">
        <f>SUM(F258,F277,F294,F305)</f>
        <v>9209.2000000000007</v>
      </c>
      <c r="G257" s="33">
        <f>SUM(G258,G277,G294,G305)</f>
        <v>9209.2000000000007</v>
      </c>
    </row>
    <row r="258" spans="1:7" ht="33" customHeight="1">
      <c r="A258" s="6" t="s">
        <v>327</v>
      </c>
      <c r="B258" s="34" t="s">
        <v>246</v>
      </c>
      <c r="C258" s="37">
        <v>14</v>
      </c>
      <c r="D258" s="5" t="s">
        <v>36</v>
      </c>
      <c r="E258" s="37"/>
      <c r="F258" s="33">
        <f>SUM(F259,F266,F273)</f>
        <v>5536</v>
      </c>
      <c r="G258" s="33">
        <f>SUM(G259,G266,G273)</f>
        <v>5536</v>
      </c>
    </row>
    <row r="259" spans="1:7" ht="66" customHeight="1">
      <c r="A259" s="6" t="s">
        <v>514</v>
      </c>
      <c r="B259" s="34" t="s">
        <v>246</v>
      </c>
      <c r="C259" s="37">
        <v>14</v>
      </c>
      <c r="D259" s="5" t="s">
        <v>75</v>
      </c>
      <c r="E259" s="37"/>
      <c r="F259" s="33">
        <f>SUM(F260,F263)</f>
        <v>4606</v>
      </c>
      <c r="G259" s="33">
        <f>SUM(G260,G263)</f>
        <v>4606</v>
      </c>
    </row>
    <row r="260" spans="1:7" s="67" customFormat="1" ht="63">
      <c r="A260" s="2" t="s">
        <v>353</v>
      </c>
      <c r="B260" s="34" t="s">
        <v>246</v>
      </c>
      <c r="C260" s="37">
        <v>14</v>
      </c>
      <c r="D260" s="66" t="s">
        <v>80</v>
      </c>
      <c r="E260" s="37"/>
      <c r="F260" s="33">
        <f t="shared" ref="F260:G261" si="21">SUM(F261)</f>
        <v>4500</v>
      </c>
      <c r="G260" s="33">
        <f t="shared" si="21"/>
        <v>4500</v>
      </c>
    </row>
    <row r="261" spans="1:7" s="67" customFormat="1" ht="31.5">
      <c r="A261" s="13" t="s">
        <v>314</v>
      </c>
      <c r="B261" s="34" t="s">
        <v>246</v>
      </c>
      <c r="C261" s="37">
        <v>14</v>
      </c>
      <c r="D261" s="66" t="s">
        <v>80</v>
      </c>
      <c r="E261" s="37">
        <v>200</v>
      </c>
      <c r="F261" s="33">
        <f t="shared" si="21"/>
        <v>4500</v>
      </c>
      <c r="G261" s="33">
        <f t="shared" si="21"/>
        <v>4500</v>
      </c>
    </row>
    <row r="262" spans="1:7" s="67" customFormat="1" ht="35.25" customHeight="1">
      <c r="A262" s="13" t="s">
        <v>230</v>
      </c>
      <c r="B262" s="34" t="s">
        <v>246</v>
      </c>
      <c r="C262" s="37">
        <v>14</v>
      </c>
      <c r="D262" s="66" t="s">
        <v>80</v>
      </c>
      <c r="E262" s="37">
        <v>240</v>
      </c>
      <c r="F262" s="33">
        <v>4500</v>
      </c>
      <c r="G262" s="33">
        <v>4500</v>
      </c>
    </row>
    <row r="263" spans="1:7" ht="63">
      <c r="A263" s="1" t="s">
        <v>515</v>
      </c>
      <c r="B263" s="34" t="s">
        <v>246</v>
      </c>
      <c r="C263" s="37">
        <v>14</v>
      </c>
      <c r="D263" s="5" t="s">
        <v>81</v>
      </c>
      <c r="E263" s="37"/>
      <c r="F263" s="33">
        <f>SUM(F264)</f>
        <v>106</v>
      </c>
      <c r="G263" s="33">
        <f>SUM(G264)</f>
        <v>106</v>
      </c>
    </row>
    <row r="264" spans="1:7" ht="31.5">
      <c r="A264" s="13" t="s">
        <v>314</v>
      </c>
      <c r="B264" s="37" t="s">
        <v>246</v>
      </c>
      <c r="C264" s="37" t="s">
        <v>256</v>
      </c>
      <c r="D264" s="5" t="s">
        <v>81</v>
      </c>
      <c r="E264" s="37">
        <v>200</v>
      </c>
      <c r="F264" s="33">
        <f>SUM(F265)</f>
        <v>106</v>
      </c>
      <c r="G264" s="33">
        <f>SUM(G265)</f>
        <v>106</v>
      </c>
    </row>
    <row r="265" spans="1:7" ht="35.25" customHeight="1">
      <c r="A265" s="13" t="s">
        <v>230</v>
      </c>
      <c r="B265" s="37" t="s">
        <v>246</v>
      </c>
      <c r="C265" s="37" t="s">
        <v>256</v>
      </c>
      <c r="D265" s="5" t="s">
        <v>81</v>
      </c>
      <c r="E265" s="37">
        <v>240</v>
      </c>
      <c r="F265" s="33">
        <v>106</v>
      </c>
      <c r="G265" s="33">
        <v>106</v>
      </c>
    </row>
    <row r="266" spans="1:7" ht="63">
      <c r="A266" s="1" t="s">
        <v>176</v>
      </c>
      <c r="B266" s="37" t="s">
        <v>246</v>
      </c>
      <c r="C266" s="37" t="s">
        <v>256</v>
      </c>
      <c r="D266" s="5" t="s">
        <v>76</v>
      </c>
      <c r="E266" s="37"/>
      <c r="F266" s="33">
        <f>SUM(F267,F270)</f>
        <v>885</v>
      </c>
      <c r="G266" s="33">
        <f>SUM(G267,G270)</f>
        <v>885</v>
      </c>
    </row>
    <row r="267" spans="1:7" ht="31.5">
      <c r="A267" s="1" t="s">
        <v>354</v>
      </c>
      <c r="B267" s="37" t="s">
        <v>246</v>
      </c>
      <c r="C267" s="37" t="s">
        <v>256</v>
      </c>
      <c r="D267" s="5" t="s">
        <v>160</v>
      </c>
      <c r="E267" s="37"/>
      <c r="F267" s="33">
        <f>SUM(F268)</f>
        <v>500</v>
      </c>
      <c r="G267" s="33">
        <f>SUM(G268)</f>
        <v>500</v>
      </c>
    </row>
    <row r="268" spans="1:7" ht="31.5">
      <c r="A268" s="13" t="s">
        <v>314</v>
      </c>
      <c r="B268" s="37" t="s">
        <v>246</v>
      </c>
      <c r="C268" s="37" t="s">
        <v>256</v>
      </c>
      <c r="D268" s="5" t="s">
        <v>160</v>
      </c>
      <c r="E268" s="37">
        <v>200</v>
      </c>
      <c r="F268" s="33">
        <f>SUM(F269)</f>
        <v>500</v>
      </c>
      <c r="G268" s="33">
        <f>SUM(G269)</f>
        <v>500</v>
      </c>
    </row>
    <row r="269" spans="1:7" ht="33.75" customHeight="1">
      <c r="A269" s="13" t="s">
        <v>230</v>
      </c>
      <c r="B269" s="37" t="s">
        <v>246</v>
      </c>
      <c r="C269" s="37" t="s">
        <v>256</v>
      </c>
      <c r="D269" s="5" t="s">
        <v>160</v>
      </c>
      <c r="E269" s="37">
        <v>240</v>
      </c>
      <c r="F269" s="33">
        <v>500</v>
      </c>
      <c r="G269" s="33">
        <v>500</v>
      </c>
    </row>
    <row r="270" spans="1:7" ht="46.15" customHeight="1">
      <c r="A270" s="1" t="s">
        <v>77</v>
      </c>
      <c r="B270" s="37" t="s">
        <v>246</v>
      </c>
      <c r="C270" s="37" t="s">
        <v>256</v>
      </c>
      <c r="D270" s="5" t="s">
        <v>161</v>
      </c>
      <c r="E270" s="37"/>
      <c r="F270" s="33">
        <f>SUM(F271)</f>
        <v>385</v>
      </c>
      <c r="G270" s="33">
        <f>SUM(G271)</f>
        <v>385</v>
      </c>
    </row>
    <row r="271" spans="1:7" ht="31.5">
      <c r="A271" s="13" t="s">
        <v>314</v>
      </c>
      <c r="B271" s="37" t="s">
        <v>246</v>
      </c>
      <c r="C271" s="37" t="s">
        <v>256</v>
      </c>
      <c r="D271" s="5" t="s">
        <v>161</v>
      </c>
      <c r="E271" s="37">
        <v>200</v>
      </c>
      <c r="F271" s="33">
        <f>SUM(F272)</f>
        <v>385</v>
      </c>
      <c r="G271" s="33">
        <f>SUM(G272)</f>
        <v>385</v>
      </c>
    </row>
    <row r="272" spans="1:7" ht="33.75" customHeight="1">
      <c r="A272" s="13" t="s">
        <v>230</v>
      </c>
      <c r="B272" s="37" t="s">
        <v>246</v>
      </c>
      <c r="C272" s="37" t="s">
        <v>256</v>
      </c>
      <c r="D272" s="5" t="s">
        <v>161</v>
      </c>
      <c r="E272" s="37">
        <v>240</v>
      </c>
      <c r="F272" s="33">
        <v>385</v>
      </c>
      <c r="G272" s="33">
        <v>385</v>
      </c>
    </row>
    <row r="273" spans="1:7" s="67" customFormat="1" ht="63">
      <c r="A273" s="1" t="s">
        <v>456</v>
      </c>
      <c r="B273" s="37" t="s">
        <v>246</v>
      </c>
      <c r="C273" s="37" t="s">
        <v>256</v>
      </c>
      <c r="D273" s="66" t="s">
        <v>79</v>
      </c>
      <c r="E273" s="37"/>
      <c r="F273" s="33">
        <f>F274</f>
        <v>45</v>
      </c>
      <c r="G273" s="33">
        <f>G274</f>
        <v>45</v>
      </c>
    </row>
    <row r="274" spans="1:7" s="67" customFormat="1" ht="31.5">
      <c r="A274" s="1" t="s">
        <v>655</v>
      </c>
      <c r="B274" s="37" t="s">
        <v>246</v>
      </c>
      <c r="C274" s="37" t="s">
        <v>256</v>
      </c>
      <c r="D274" s="66" t="s">
        <v>656</v>
      </c>
      <c r="E274" s="37"/>
      <c r="F274" s="33">
        <f>SUM(F275)</f>
        <v>45</v>
      </c>
      <c r="G274" s="33">
        <f>SUM(G275)</f>
        <v>45</v>
      </c>
    </row>
    <row r="275" spans="1:7" s="67" customFormat="1" ht="31.5">
      <c r="A275" s="72" t="s">
        <v>314</v>
      </c>
      <c r="B275" s="37" t="s">
        <v>246</v>
      </c>
      <c r="C275" s="37" t="s">
        <v>256</v>
      </c>
      <c r="D275" s="66" t="s">
        <v>656</v>
      </c>
      <c r="E275" s="37">
        <v>200</v>
      </c>
      <c r="F275" s="33">
        <f>SUM(F276)</f>
        <v>45</v>
      </c>
      <c r="G275" s="33">
        <f>SUM(G276)</f>
        <v>45</v>
      </c>
    </row>
    <row r="276" spans="1:7" s="67" customFormat="1" ht="33" customHeight="1">
      <c r="A276" s="12" t="s">
        <v>230</v>
      </c>
      <c r="B276" s="37" t="s">
        <v>246</v>
      </c>
      <c r="C276" s="37" t="s">
        <v>256</v>
      </c>
      <c r="D276" s="66" t="s">
        <v>656</v>
      </c>
      <c r="E276" s="37">
        <v>240</v>
      </c>
      <c r="F276" s="33">
        <v>45</v>
      </c>
      <c r="G276" s="33">
        <v>45</v>
      </c>
    </row>
    <row r="277" spans="1:7" ht="47.25">
      <c r="A277" s="6" t="s">
        <v>328</v>
      </c>
      <c r="B277" s="37" t="s">
        <v>246</v>
      </c>
      <c r="C277" s="37" t="s">
        <v>256</v>
      </c>
      <c r="D277" s="8" t="s">
        <v>37</v>
      </c>
      <c r="E277" s="37"/>
      <c r="F277" s="33">
        <f>SUM(F278,F282,F286,F290)</f>
        <v>230</v>
      </c>
      <c r="G277" s="33">
        <f>SUM(G278,G282,G286,G290)</f>
        <v>230</v>
      </c>
    </row>
    <row r="278" spans="1:7" ht="47.25">
      <c r="A278" s="12" t="s">
        <v>185</v>
      </c>
      <c r="B278" s="37" t="s">
        <v>246</v>
      </c>
      <c r="C278" s="37" t="s">
        <v>256</v>
      </c>
      <c r="D278" s="8" t="s">
        <v>89</v>
      </c>
      <c r="E278" s="37"/>
      <c r="F278" s="42">
        <f t="shared" ref="F278:G280" si="22">SUM(F279)</f>
        <v>93</v>
      </c>
      <c r="G278" s="42">
        <f t="shared" si="22"/>
        <v>93</v>
      </c>
    </row>
    <row r="279" spans="1:7" ht="51" customHeight="1">
      <c r="A279" s="12" t="s">
        <v>186</v>
      </c>
      <c r="B279" s="37" t="s">
        <v>246</v>
      </c>
      <c r="C279" s="37" t="s">
        <v>256</v>
      </c>
      <c r="D279" s="8" t="s">
        <v>90</v>
      </c>
      <c r="E279" s="37"/>
      <c r="F279" s="42">
        <f t="shared" si="22"/>
        <v>93</v>
      </c>
      <c r="G279" s="42">
        <f t="shared" si="22"/>
        <v>93</v>
      </c>
    </row>
    <row r="280" spans="1:7" ht="31.5">
      <c r="A280" s="13" t="s">
        <v>314</v>
      </c>
      <c r="B280" s="34" t="s">
        <v>246</v>
      </c>
      <c r="C280" s="37" t="s">
        <v>256</v>
      </c>
      <c r="D280" s="8" t="s">
        <v>90</v>
      </c>
      <c r="E280" s="37">
        <v>200</v>
      </c>
      <c r="F280" s="33">
        <f t="shared" si="22"/>
        <v>93</v>
      </c>
      <c r="G280" s="33">
        <f t="shared" si="22"/>
        <v>93</v>
      </c>
    </row>
    <row r="281" spans="1:7" ht="33.75" customHeight="1">
      <c r="A281" s="13" t="s">
        <v>230</v>
      </c>
      <c r="B281" s="34" t="s">
        <v>246</v>
      </c>
      <c r="C281" s="37" t="s">
        <v>256</v>
      </c>
      <c r="D281" s="8" t="s">
        <v>90</v>
      </c>
      <c r="E281" s="37">
        <v>240</v>
      </c>
      <c r="F281" s="33">
        <v>93</v>
      </c>
      <c r="G281" s="33">
        <v>93</v>
      </c>
    </row>
    <row r="282" spans="1:7" ht="47.25">
      <c r="A282" s="12" t="s">
        <v>187</v>
      </c>
      <c r="B282" s="34" t="s">
        <v>246</v>
      </c>
      <c r="C282" s="37" t="s">
        <v>256</v>
      </c>
      <c r="D282" s="8" t="s">
        <v>329</v>
      </c>
      <c r="E282" s="37"/>
      <c r="F282" s="33">
        <f t="shared" ref="F282:G284" si="23">SUM(F283)</f>
        <v>60</v>
      </c>
      <c r="G282" s="33">
        <f t="shared" si="23"/>
        <v>60</v>
      </c>
    </row>
    <row r="283" spans="1:7" ht="51" customHeight="1">
      <c r="A283" s="12" t="s">
        <v>186</v>
      </c>
      <c r="B283" s="34" t="s">
        <v>246</v>
      </c>
      <c r="C283" s="37" t="s">
        <v>256</v>
      </c>
      <c r="D283" s="8" t="s">
        <v>330</v>
      </c>
      <c r="E283" s="37"/>
      <c r="F283" s="33">
        <f t="shared" si="23"/>
        <v>60</v>
      </c>
      <c r="G283" s="33">
        <f t="shared" si="23"/>
        <v>60</v>
      </c>
    </row>
    <row r="284" spans="1:7" ht="31.5">
      <c r="A284" s="13" t="s">
        <v>314</v>
      </c>
      <c r="B284" s="34" t="s">
        <v>246</v>
      </c>
      <c r="C284" s="37" t="s">
        <v>256</v>
      </c>
      <c r="D284" s="8" t="s">
        <v>330</v>
      </c>
      <c r="E284" s="37">
        <v>200</v>
      </c>
      <c r="F284" s="33">
        <f t="shared" si="23"/>
        <v>60</v>
      </c>
      <c r="G284" s="33">
        <f t="shared" si="23"/>
        <v>60</v>
      </c>
    </row>
    <row r="285" spans="1:7" ht="31.5">
      <c r="A285" s="13" t="s">
        <v>230</v>
      </c>
      <c r="B285" s="34" t="s">
        <v>246</v>
      </c>
      <c r="C285" s="37" t="s">
        <v>256</v>
      </c>
      <c r="D285" s="8" t="s">
        <v>330</v>
      </c>
      <c r="E285" s="37">
        <v>240</v>
      </c>
      <c r="F285" s="33">
        <v>60</v>
      </c>
      <c r="G285" s="33">
        <v>60</v>
      </c>
    </row>
    <row r="286" spans="1:7" ht="31.5">
      <c r="A286" s="12" t="s">
        <v>188</v>
      </c>
      <c r="B286" s="34" t="s">
        <v>246</v>
      </c>
      <c r="C286" s="37" t="s">
        <v>256</v>
      </c>
      <c r="D286" s="8" t="s">
        <v>331</v>
      </c>
      <c r="E286" s="37"/>
      <c r="F286" s="33">
        <f t="shared" ref="F286:G288" si="24">SUM(F287)</f>
        <v>47</v>
      </c>
      <c r="G286" s="33">
        <f t="shared" si="24"/>
        <v>47</v>
      </c>
    </row>
    <row r="287" spans="1:7" ht="52.5" customHeight="1">
      <c r="A287" s="12" t="s">
        <v>186</v>
      </c>
      <c r="B287" s="34" t="s">
        <v>246</v>
      </c>
      <c r="C287" s="37" t="s">
        <v>256</v>
      </c>
      <c r="D287" s="8" t="s">
        <v>332</v>
      </c>
      <c r="E287" s="37"/>
      <c r="F287" s="33">
        <f t="shared" si="24"/>
        <v>47</v>
      </c>
      <c r="G287" s="33">
        <f t="shared" si="24"/>
        <v>47</v>
      </c>
    </row>
    <row r="288" spans="1:7" ht="31.5">
      <c r="A288" s="13" t="s">
        <v>314</v>
      </c>
      <c r="B288" s="34" t="s">
        <v>246</v>
      </c>
      <c r="C288" s="37" t="s">
        <v>256</v>
      </c>
      <c r="D288" s="8" t="s">
        <v>332</v>
      </c>
      <c r="E288" s="37">
        <v>200</v>
      </c>
      <c r="F288" s="33">
        <f t="shared" si="24"/>
        <v>47</v>
      </c>
      <c r="G288" s="33">
        <f t="shared" si="24"/>
        <v>47</v>
      </c>
    </row>
    <row r="289" spans="1:7" ht="35.25" customHeight="1">
      <c r="A289" s="13" t="s">
        <v>230</v>
      </c>
      <c r="B289" s="34" t="s">
        <v>246</v>
      </c>
      <c r="C289" s="37" t="s">
        <v>256</v>
      </c>
      <c r="D289" s="8" t="s">
        <v>332</v>
      </c>
      <c r="E289" s="37">
        <v>240</v>
      </c>
      <c r="F289" s="33">
        <v>47</v>
      </c>
      <c r="G289" s="33">
        <v>47</v>
      </c>
    </row>
    <row r="290" spans="1:7" ht="31.5">
      <c r="A290" s="12" t="s">
        <v>189</v>
      </c>
      <c r="B290" s="34" t="s">
        <v>246</v>
      </c>
      <c r="C290" s="37" t="s">
        <v>256</v>
      </c>
      <c r="D290" s="8" t="s">
        <v>334</v>
      </c>
      <c r="E290" s="37"/>
      <c r="F290" s="33">
        <f t="shared" ref="F290:G292" si="25">SUM(F291)</f>
        <v>30</v>
      </c>
      <c r="G290" s="33">
        <f t="shared" si="25"/>
        <v>30</v>
      </c>
    </row>
    <row r="291" spans="1:7" ht="51" customHeight="1">
      <c r="A291" s="12" t="s">
        <v>186</v>
      </c>
      <c r="B291" s="34" t="s">
        <v>246</v>
      </c>
      <c r="C291" s="37" t="s">
        <v>256</v>
      </c>
      <c r="D291" s="8" t="s">
        <v>416</v>
      </c>
      <c r="E291" s="37"/>
      <c r="F291" s="33">
        <f t="shared" si="25"/>
        <v>30</v>
      </c>
      <c r="G291" s="33">
        <f t="shared" si="25"/>
        <v>30</v>
      </c>
    </row>
    <row r="292" spans="1:7" ht="31.5">
      <c r="A292" s="13" t="s">
        <v>314</v>
      </c>
      <c r="B292" s="34" t="s">
        <v>246</v>
      </c>
      <c r="C292" s="37" t="s">
        <v>256</v>
      </c>
      <c r="D292" s="8" t="s">
        <v>416</v>
      </c>
      <c r="E292" s="37">
        <v>200</v>
      </c>
      <c r="F292" s="33">
        <f t="shared" si="25"/>
        <v>30</v>
      </c>
      <c r="G292" s="33">
        <f t="shared" si="25"/>
        <v>30</v>
      </c>
    </row>
    <row r="293" spans="1:7" ht="34.5" customHeight="1">
      <c r="A293" s="13" t="s">
        <v>230</v>
      </c>
      <c r="B293" s="34" t="s">
        <v>246</v>
      </c>
      <c r="C293" s="37" t="s">
        <v>256</v>
      </c>
      <c r="D293" s="8" t="s">
        <v>416</v>
      </c>
      <c r="E293" s="37">
        <v>240</v>
      </c>
      <c r="F293" s="33">
        <v>30</v>
      </c>
      <c r="G293" s="33">
        <v>30</v>
      </c>
    </row>
    <row r="294" spans="1:7" ht="47.25">
      <c r="A294" s="6" t="s">
        <v>335</v>
      </c>
      <c r="B294" s="34" t="s">
        <v>246</v>
      </c>
      <c r="C294" s="37" t="s">
        <v>256</v>
      </c>
      <c r="D294" s="8" t="s">
        <v>38</v>
      </c>
      <c r="E294" s="37"/>
      <c r="F294" s="33">
        <f>SUM(F295,)</f>
        <v>1654</v>
      </c>
      <c r="G294" s="33">
        <f>SUM(G295,)</f>
        <v>1654</v>
      </c>
    </row>
    <row r="295" spans="1:7" ht="31.5">
      <c r="A295" s="6" t="s">
        <v>445</v>
      </c>
      <c r="B295" s="34" t="s">
        <v>246</v>
      </c>
      <c r="C295" s="37" t="s">
        <v>256</v>
      </c>
      <c r="D295" s="8" t="s">
        <v>446</v>
      </c>
      <c r="E295" s="37"/>
      <c r="F295" s="33">
        <f>SUM(F296,F299,F302)</f>
        <v>1654</v>
      </c>
      <c r="G295" s="33">
        <f>SUM(G296,G299,G302)</f>
        <v>1654</v>
      </c>
    </row>
    <row r="296" spans="1:7" ht="31.5">
      <c r="A296" s="6" t="s">
        <v>447</v>
      </c>
      <c r="B296" s="34" t="s">
        <v>246</v>
      </c>
      <c r="C296" s="37" t="s">
        <v>256</v>
      </c>
      <c r="D296" s="8" t="s">
        <v>448</v>
      </c>
      <c r="E296" s="37"/>
      <c r="F296" s="33">
        <f>SUM(F297)</f>
        <v>480</v>
      </c>
      <c r="G296" s="33">
        <f>SUM(G297)</f>
        <v>480</v>
      </c>
    </row>
    <row r="297" spans="1:7" ht="31.5">
      <c r="A297" s="72" t="s">
        <v>314</v>
      </c>
      <c r="B297" s="34" t="s">
        <v>246</v>
      </c>
      <c r="C297" s="37" t="s">
        <v>256</v>
      </c>
      <c r="D297" s="8" t="s">
        <v>448</v>
      </c>
      <c r="E297" s="37">
        <v>200</v>
      </c>
      <c r="F297" s="33">
        <f>SUM(F298)</f>
        <v>480</v>
      </c>
      <c r="G297" s="33">
        <f>SUM(G298)</f>
        <v>480</v>
      </c>
    </row>
    <row r="298" spans="1:7" ht="35.25" customHeight="1">
      <c r="A298" s="72" t="s">
        <v>230</v>
      </c>
      <c r="B298" s="34" t="s">
        <v>246</v>
      </c>
      <c r="C298" s="37" t="s">
        <v>256</v>
      </c>
      <c r="D298" s="8" t="s">
        <v>448</v>
      </c>
      <c r="E298" s="37">
        <v>240</v>
      </c>
      <c r="F298" s="33">
        <v>480</v>
      </c>
      <c r="G298" s="33">
        <v>480</v>
      </c>
    </row>
    <row r="299" spans="1:7" ht="31.5">
      <c r="A299" s="72" t="s">
        <v>449</v>
      </c>
      <c r="B299" s="34" t="s">
        <v>246</v>
      </c>
      <c r="C299" s="37" t="s">
        <v>256</v>
      </c>
      <c r="D299" s="8" t="s">
        <v>450</v>
      </c>
      <c r="E299" s="37"/>
      <c r="F299" s="33">
        <f>SUM(F300)</f>
        <v>840</v>
      </c>
      <c r="G299" s="33">
        <f>SUM(G300)</f>
        <v>840</v>
      </c>
    </row>
    <row r="300" spans="1:7" ht="31.5">
      <c r="A300" s="72" t="s">
        <v>314</v>
      </c>
      <c r="B300" s="34" t="s">
        <v>246</v>
      </c>
      <c r="C300" s="37" t="s">
        <v>256</v>
      </c>
      <c r="D300" s="8" t="s">
        <v>450</v>
      </c>
      <c r="E300" s="37">
        <v>200</v>
      </c>
      <c r="F300" s="33">
        <f>SUM(F301)</f>
        <v>840</v>
      </c>
      <c r="G300" s="33">
        <f>SUM(G301)</f>
        <v>840</v>
      </c>
    </row>
    <row r="301" spans="1:7" ht="34.5" customHeight="1">
      <c r="A301" s="72" t="s">
        <v>230</v>
      </c>
      <c r="B301" s="34" t="s">
        <v>246</v>
      </c>
      <c r="C301" s="37" t="s">
        <v>256</v>
      </c>
      <c r="D301" s="8" t="s">
        <v>450</v>
      </c>
      <c r="E301" s="37">
        <v>240</v>
      </c>
      <c r="F301" s="33">
        <v>840</v>
      </c>
      <c r="G301" s="33">
        <v>840</v>
      </c>
    </row>
    <row r="302" spans="1:7" ht="47.25">
      <c r="A302" s="6" t="s">
        <v>177</v>
      </c>
      <c r="B302" s="34" t="s">
        <v>246</v>
      </c>
      <c r="C302" s="37" t="s">
        <v>256</v>
      </c>
      <c r="D302" s="8" t="s">
        <v>451</v>
      </c>
      <c r="E302" s="37"/>
      <c r="F302" s="33">
        <f>SUM(F303)</f>
        <v>334</v>
      </c>
      <c r="G302" s="33">
        <f>SUM(G303)</f>
        <v>334</v>
      </c>
    </row>
    <row r="303" spans="1:7" ht="31.5">
      <c r="A303" s="72" t="s">
        <v>314</v>
      </c>
      <c r="B303" s="34" t="s">
        <v>246</v>
      </c>
      <c r="C303" s="37" t="s">
        <v>256</v>
      </c>
      <c r="D303" s="8" t="s">
        <v>451</v>
      </c>
      <c r="E303" s="37">
        <v>200</v>
      </c>
      <c r="F303" s="33">
        <f>SUM(F304)</f>
        <v>334</v>
      </c>
      <c r="G303" s="33">
        <f>SUM(G304)</f>
        <v>334</v>
      </c>
    </row>
    <row r="304" spans="1:7" s="67" customFormat="1" ht="36" customHeight="1">
      <c r="A304" s="72" t="s">
        <v>230</v>
      </c>
      <c r="B304" s="34" t="s">
        <v>246</v>
      </c>
      <c r="C304" s="37" t="s">
        <v>256</v>
      </c>
      <c r="D304" s="8" t="s">
        <v>451</v>
      </c>
      <c r="E304" s="37">
        <v>240</v>
      </c>
      <c r="F304" s="33">
        <v>334</v>
      </c>
      <c r="G304" s="33">
        <v>334</v>
      </c>
    </row>
    <row r="305" spans="1:7" ht="31.5">
      <c r="A305" s="6" t="s">
        <v>336</v>
      </c>
      <c r="B305" s="34" t="s">
        <v>246</v>
      </c>
      <c r="C305" s="37" t="s">
        <v>256</v>
      </c>
      <c r="D305" s="8" t="s">
        <v>39</v>
      </c>
      <c r="E305" s="37"/>
      <c r="F305" s="33">
        <f>SUM(F306,F322)</f>
        <v>1789.2</v>
      </c>
      <c r="G305" s="33">
        <f>SUM(G306,G322)</f>
        <v>1789.2</v>
      </c>
    </row>
    <row r="306" spans="1:7" ht="31.5" customHeight="1">
      <c r="A306" s="6" t="s">
        <v>433</v>
      </c>
      <c r="B306" s="34" t="s">
        <v>246</v>
      </c>
      <c r="C306" s="37" t="s">
        <v>256</v>
      </c>
      <c r="D306" s="8" t="s">
        <v>91</v>
      </c>
      <c r="E306" s="37"/>
      <c r="F306" s="33">
        <f>SUM(F307,F310,F313,F316,F319,)</f>
        <v>1728.8</v>
      </c>
      <c r="G306" s="33">
        <f>SUM(G307,G310,G313,G316,G319,)</f>
        <v>1728.8</v>
      </c>
    </row>
    <row r="307" spans="1:7" s="67" customFormat="1" ht="31.5">
      <c r="A307" s="72" t="s">
        <v>356</v>
      </c>
      <c r="B307" s="34" t="s">
        <v>246</v>
      </c>
      <c r="C307" s="37" t="s">
        <v>256</v>
      </c>
      <c r="D307" s="8" t="s">
        <v>92</v>
      </c>
      <c r="E307" s="37"/>
      <c r="F307" s="33">
        <f>SUM(F308)</f>
        <v>20</v>
      </c>
      <c r="G307" s="33">
        <f>SUM(G308)</f>
        <v>20</v>
      </c>
    </row>
    <row r="308" spans="1:7" s="67" customFormat="1" ht="31.5">
      <c r="A308" s="72" t="s">
        <v>314</v>
      </c>
      <c r="B308" s="34" t="s">
        <v>246</v>
      </c>
      <c r="C308" s="37" t="s">
        <v>256</v>
      </c>
      <c r="D308" s="8" t="s">
        <v>92</v>
      </c>
      <c r="E308" s="37">
        <v>200</v>
      </c>
      <c r="F308" s="33">
        <f>SUM(F309)</f>
        <v>20</v>
      </c>
      <c r="G308" s="33">
        <f>SUM(G309)</f>
        <v>20</v>
      </c>
    </row>
    <row r="309" spans="1:7" s="67" customFormat="1" ht="34.5" customHeight="1">
      <c r="A309" s="72" t="s">
        <v>230</v>
      </c>
      <c r="B309" s="34" t="s">
        <v>246</v>
      </c>
      <c r="C309" s="37" t="s">
        <v>256</v>
      </c>
      <c r="D309" s="8" t="s">
        <v>92</v>
      </c>
      <c r="E309" s="37">
        <v>240</v>
      </c>
      <c r="F309" s="33">
        <v>20</v>
      </c>
      <c r="G309" s="33">
        <v>20</v>
      </c>
    </row>
    <row r="310" spans="1:7" s="67" customFormat="1" ht="15.75">
      <c r="A310" s="72" t="s">
        <v>357</v>
      </c>
      <c r="B310" s="34" t="s">
        <v>246</v>
      </c>
      <c r="C310" s="37" t="s">
        <v>256</v>
      </c>
      <c r="D310" s="8" t="s">
        <v>452</v>
      </c>
      <c r="E310" s="37"/>
      <c r="F310" s="33">
        <f>SUM(F311)</f>
        <v>90</v>
      </c>
      <c r="G310" s="33">
        <f>SUM(G311)</f>
        <v>90</v>
      </c>
    </row>
    <row r="311" spans="1:7" s="67" customFormat="1" ht="31.5">
      <c r="A311" s="72" t="s">
        <v>314</v>
      </c>
      <c r="B311" s="34" t="s">
        <v>246</v>
      </c>
      <c r="C311" s="37" t="s">
        <v>256</v>
      </c>
      <c r="D311" s="8" t="s">
        <v>452</v>
      </c>
      <c r="E311" s="37">
        <v>200</v>
      </c>
      <c r="F311" s="33">
        <f>SUM(F312)</f>
        <v>90</v>
      </c>
      <c r="G311" s="33">
        <f>SUM(G312)</f>
        <v>90</v>
      </c>
    </row>
    <row r="312" spans="1:7" s="67" customFormat="1" ht="33.75" customHeight="1">
      <c r="A312" s="72" t="s">
        <v>230</v>
      </c>
      <c r="B312" s="34" t="s">
        <v>246</v>
      </c>
      <c r="C312" s="37" t="s">
        <v>256</v>
      </c>
      <c r="D312" s="8" t="s">
        <v>452</v>
      </c>
      <c r="E312" s="37">
        <v>240</v>
      </c>
      <c r="F312" s="33">
        <v>90</v>
      </c>
      <c r="G312" s="33">
        <v>90</v>
      </c>
    </row>
    <row r="313" spans="1:7" s="67" customFormat="1" ht="47.25">
      <c r="A313" s="72" t="s">
        <v>358</v>
      </c>
      <c r="B313" s="34" t="s">
        <v>246</v>
      </c>
      <c r="C313" s="37" t="s">
        <v>256</v>
      </c>
      <c r="D313" s="8" t="s">
        <v>453</v>
      </c>
      <c r="E313" s="37"/>
      <c r="F313" s="33">
        <f>SUM(F314)</f>
        <v>760.8</v>
      </c>
      <c r="G313" s="33">
        <f>SUM(G314)</f>
        <v>760.8</v>
      </c>
    </row>
    <row r="314" spans="1:7" s="67" customFormat="1" ht="31.5">
      <c r="A314" s="72" t="s">
        <v>314</v>
      </c>
      <c r="B314" s="34" t="s">
        <v>246</v>
      </c>
      <c r="C314" s="37" t="s">
        <v>256</v>
      </c>
      <c r="D314" s="8" t="s">
        <v>453</v>
      </c>
      <c r="E314" s="37">
        <v>200</v>
      </c>
      <c r="F314" s="33">
        <f>SUM(F315)</f>
        <v>760.8</v>
      </c>
      <c r="G314" s="33">
        <f>SUM(G315)</f>
        <v>760.8</v>
      </c>
    </row>
    <row r="315" spans="1:7" s="67" customFormat="1" ht="33.75" customHeight="1">
      <c r="A315" s="72" t="s">
        <v>230</v>
      </c>
      <c r="B315" s="34" t="s">
        <v>246</v>
      </c>
      <c r="C315" s="37" t="s">
        <v>256</v>
      </c>
      <c r="D315" s="8" t="s">
        <v>453</v>
      </c>
      <c r="E315" s="37">
        <v>240</v>
      </c>
      <c r="F315" s="33">
        <v>760.8</v>
      </c>
      <c r="G315" s="33">
        <v>760.8</v>
      </c>
    </row>
    <row r="316" spans="1:7" s="67" customFormat="1" ht="47.25">
      <c r="A316" s="72" t="s">
        <v>359</v>
      </c>
      <c r="B316" s="34" t="s">
        <v>246</v>
      </c>
      <c r="C316" s="37" t="s">
        <v>256</v>
      </c>
      <c r="D316" s="8" t="s">
        <v>458</v>
      </c>
      <c r="E316" s="37"/>
      <c r="F316" s="33">
        <f>SUM(F317)</f>
        <v>498</v>
      </c>
      <c r="G316" s="33">
        <f>SUM(G317)</f>
        <v>498</v>
      </c>
    </row>
    <row r="317" spans="1:7" s="67" customFormat="1" ht="31.5">
      <c r="A317" s="72" t="s">
        <v>314</v>
      </c>
      <c r="B317" s="34" t="s">
        <v>246</v>
      </c>
      <c r="C317" s="37" t="s">
        <v>256</v>
      </c>
      <c r="D317" s="8" t="s">
        <v>458</v>
      </c>
      <c r="E317" s="37">
        <v>200</v>
      </c>
      <c r="F317" s="33">
        <f>SUM(F318)</f>
        <v>498</v>
      </c>
      <c r="G317" s="33">
        <f>SUM(G318)</f>
        <v>498</v>
      </c>
    </row>
    <row r="318" spans="1:7" s="67" customFormat="1" ht="33" customHeight="1">
      <c r="A318" s="72" t="s">
        <v>230</v>
      </c>
      <c r="B318" s="34" t="s">
        <v>246</v>
      </c>
      <c r="C318" s="37" t="s">
        <v>256</v>
      </c>
      <c r="D318" s="8" t="s">
        <v>458</v>
      </c>
      <c r="E318" s="37">
        <v>240</v>
      </c>
      <c r="F318" s="33">
        <v>498</v>
      </c>
      <c r="G318" s="33">
        <v>498</v>
      </c>
    </row>
    <row r="319" spans="1:7" s="67" customFormat="1" ht="63">
      <c r="A319" s="72" t="s">
        <v>360</v>
      </c>
      <c r="B319" s="34" t="s">
        <v>246</v>
      </c>
      <c r="C319" s="37" t="s">
        <v>256</v>
      </c>
      <c r="D319" s="8" t="s">
        <v>444</v>
      </c>
      <c r="E319" s="37"/>
      <c r="F319" s="33">
        <f>SUM(F320)</f>
        <v>360</v>
      </c>
      <c r="G319" s="33">
        <f>SUM(G320)</f>
        <v>360</v>
      </c>
    </row>
    <row r="320" spans="1:7" s="67" customFormat="1" ht="31.5">
      <c r="A320" s="72" t="s">
        <v>314</v>
      </c>
      <c r="B320" s="34" t="s">
        <v>246</v>
      </c>
      <c r="C320" s="37" t="s">
        <v>256</v>
      </c>
      <c r="D320" s="8" t="s">
        <v>444</v>
      </c>
      <c r="E320" s="37">
        <v>200</v>
      </c>
      <c r="F320" s="33">
        <f>SUM(F321)</f>
        <v>360</v>
      </c>
      <c r="G320" s="33">
        <f>SUM(G321)</f>
        <v>360</v>
      </c>
    </row>
    <row r="321" spans="1:7" s="67" customFormat="1" ht="36.75" customHeight="1">
      <c r="A321" s="72" t="s">
        <v>230</v>
      </c>
      <c r="B321" s="34" t="s">
        <v>246</v>
      </c>
      <c r="C321" s="37" t="s">
        <v>256</v>
      </c>
      <c r="D321" s="8" t="s">
        <v>444</v>
      </c>
      <c r="E321" s="37">
        <v>240</v>
      </c>
      <c r="F321" s="33">
        <v>360</v>
      </c>
      <c r="G321" s="33">
        <v>360</v>
      </c>
    </row>
    <row r="322" spans="1:7" s="67" customFormat="1" ht="63">
      <c r="A322" s="16" t="s">
        <v>454</v>
      </c>
      <c r="B322" s="34" t="s">
        <v>246</v>
      </c>
      <c r="C322" s="37" t="s">
        <v>256</v>
      </c>
      <c r="D322" s="8" t="s">
        <v>434</v>
      </c>
      <c r="E322" s="37"/>
      <c r="F322" s="33">
        <f t="shared" ref="F322:G323" si="26">SUM(F323)</f>
        <v>60.4</v>
      </c>
      <c r="G322" s="33">
        <f t="shared" si="26"/>
        <v>60.4</v>
      </c>
    </row>
    <row r="323" spans="1:7" s="67" customFormat="1" ht="63">
      <c r="A323" s="16" t="s">
        <v>455</v>
      </c>
      <c r="B323" s="34" t="s">
        <v>246</v>
      </c>
      <c r="C323" s="37" t="s">
        <v>256</v>
      </c>
      <c r="D323" s="8" t="s">
        <v>435</v>
      </c>
      <c r="E323" s="37"/>
      <c r="F323" s="33">
        <f t="shared" si="26"/>
        <v>60.4</v>
      </c>
      <c r="G323" s="33">
        <f t="shared" si="26"/>
        <v>60.4</v>
      </c>
    </row>
    <row r="324" spans="1:7" s="67" customFormat="1" ht="31.5">
      <c r="A324" s="72" t="s">
        <v>314</v>
      </c>
      <c r="B324" s="34" t="s">
        <v>246</v>
      </c>
      <c r="C324" s="37" t="s">
        <v>256</v>
      </c>
      <c r="D324" s="8" t="s">
        <v>435</v>
      </c>
      <c r="E324" s="37">
        <v>200</v>
      </c>
      <c r="F324" s="33">
        <f>SUM(F325)</f>
        <v>60.4</v>
      </c>
      <c r="G324" s="33">
        <f>SUM(G325)</f>
        <v>60.4</v>
      </c>
    </row>
    <row r="325" spans="1:7" s="67" customFormat="1" ht="34.5" customHeight="1">
      <c r="A325" s="72" t="s">
        <v>230</v>
      </c>
      <c r="B325" s="34" t="s">
        <v>246</v>
      </c>
      <c r="C325" s="37" t="s">
        <v>256</v>
      </c>
      <c r="D325" s="8" t="s">
        <v>435</v>
      </c>
      <c r="E325" s="37">
        <v>240</v>
      </c>
      <c r="F325" s="33">
        <v>60.4</v>
      </c>
      <c r="G325" s="33">
        <v>60.4</v>
      </c>
    </row>
    <row r="326" spans="1:7" s="67" customFormat="1" ht="16.5" customHeight="1">
      <c r="A326" s="72"/>
      <c r="B326" s="34"/>
      <c r="C326" s="37"/>
      <c r="D326" s="8"/>
      <c r="E326" s="37"/>
      <c r="F326" s="33"/>
      <c r="G326" s="33"/>
    </row>
    <row r="327" spans="1:7" ht="15.75">
      <c r="A327" s="84" t="s">
        <v>257</v>
      </c>
      <c r="B327" s="82" t="s">
        <v>229</v>
      </c>
      <c r="C327" s="82"/>
      <c r="D327" s="61"/>
      <c r="E327" s="61"/>
      <c r="F327" s="83">
        <f>SUM(F328,F338,F385,F404)</f>
        <v>81352.25</v>
      </c>
      <c r="G327" s="83">
        <f>SUM(G328,G338,G385,G404)</f>
        <v>73303.25</v>
      </c>
    </row>
    <row r="328" spans="1:7" s="67" customFormat="1" ht="15.75">
      <c r="A328" s="6" t="s">
        <v>465</v>
      </c>
      <c r="B328" s="34" t="s">
        <v>229</v>
      </c>
      <c r="C328" s="34" t="s">
        <v>264</v>
      </c>
      <c r="D328" s="61"/>
      <c r="E328" s="61"/>
      <c r="F328" s="33">
        <f t="shared" ref="F328:G330" si="27">SUM(F329)</f>
        <v>1645</v>
      </c>
      <c r="G328" s="33">
        <f t="shared" si="27"/>
        <v>596</v>
      </c>
    </row>
    <row r="329" spans="1:7" s="67" customFormat="1" ht="47.25">
      <c r="A329" s="6" t="s">
        <v>321</v>
      </c>
      <c r="B329" s="34" t="s">
        <v>229</v>
      </c>
      <c r="C329" s="34" t="s">
        <v>264</v>
      </c>
      <c r="D329" s="8" t="s">
        <v>48</v>
      </c>
      <c r="E329" s="61"/>
      <c r="F329" s="33">
        <f t="shared" si="27"/>
        <v>1645</v>
      </c>
      <c r="G329" s="33">
        <f t="shared" si="27"/>
        <v>596</v>
      </c>
    </row>
    <row r="330" spans="1:7" s="67" customFormat="1" ht="31.5">
      <c r="A330" s="72" t="s">
        <v>532</v>
      </c>
      <c r="B330" s="34" t="s">
        <v>229</v>
      </c>
      <c r="C330" s="34" t="s">
        <v>264</v>
      </c>
      <c r="D330" s="8" t="s">
        <v>533</v>
      </c>
      <c r="E330" s="61"/>
      <c r="F330" s="33">
        <f t="shared" si="27"/>
        <v>1645</v>
      </c>
      <c r="G330" s="33">
        <f t="shared" si="27"/>
        <v>596</v>
      </c>
    </row>
    <row r="331" spans="1:7" s="67" customFormat="1" ht="47.25">
      <c r="A331" s="6" t="s">
        <v>464</v>
      </c>
      <c r="B331" s="34" t="s">
        <v>229</v>
      </c>
      <c r="C331" s="34" t="s">
        <v>264</v>
      </c>
      <c r="D331" s="8" t="s">
        <v>534</v>
      </c>
      <c r="E331" s="61"/>
      <c r="F331" s="33">
        <f>SUM(F332,F335)</f>
        <v>1645</v>
      </c>
      <c r="G331" s="33">
        <f>SUM(G332,G335)</f>
        <v>596</v>
      </c>
    </row>
    <row r="332" spans="1:7" s="67" customFormat="1" ht="65.25" customHeight="1">
      <c r="A332" s="72" t="s">
        <v>226</v>
      </c>
      <c r="B332" s="34" t="s">
        <v>229</v>
      </c>
      <c r="C332" s="34" t="s">
        <v>264</v>
      </c>
      <c r="D332" s="8" t="s">
        <v>534</v>
      </c>
      <c r="E332" s="37">
        <v>100</v>
      </c>
      <c r="F332" s="33">
        <f t="shared" ref="F332:G332" si="28">SUM(F333)</f>
        <v>387.9</v>
      </c>
      <c r="G332" s="33">
        <f t="shared" si="28"/>
        <v>387.9</v>
      </c>
    </row>
    <row r="333" spans="1:7" s="67" customFormat="1" ht="31.5">
      <c r="A333" s="72" t="s">
        <v>227</v>
      </c>
      <c r="B333" s="34" t="s">
        <v>229</v>
      </c>
      <c r="C333" s="34" t="s">
        <v>264</v>
      </c>
      <c r="D333" s="8" t="s">
        <v>534</v>
      </c>
      <c r="E333" s="37">
        <v>120</v>
      </c>
      <c r="F333" s="33">
        <v>387.9</v>
      </c>
      <c r="G333" s="33">
        <v>387.9</v>
      </c>
    </row>
    <row r="334" spans="1:7" s="67" customFormat="1" ht="15.75">
      <c r="A334" s="12" t="s">
        <v>233</v>
      </c>
      <c r="B334" s="34" t="s">
        <v>229</v>
      </c>
      <c r="C334" s="34" t="s">
        <v>264</v>
      </c>
      <c r="D334" s="8" t="s">
        <v>534</v>
      </c>
      <c r="E334" s="37">
        <v>120</v>
      </c>
      <c r="F334" s="33">
        <v>387.9</v>
      </c>
      <c r="G334" s="33">
        <v>387.9</v>
      </c>
    </row>
    <row r="335" spans="1:7" s="67" customFormat="1" ht="31.5">
      <c r="A335" s="72" t="s">
        <v>314</v>
      </c>
      <c r="B335" s="34" t="s">
        <v>229</v>
      </c>
      <c r="C335" s="34" t="s">
        <v>264</v>
      </c>
      <c r="D335" s="8" t="s">
        <v>534</v>
      </c>
      <c r="E335" s="37">
        <v>200</v>
      </c>
      <c r="F335" s="33">
        <f t="shared" ref="F335:G335" si="29">SUM(F336)</f>
        <v>1257.0999999999999</v>
      </c>
      <c r="G335" s="33">
        <f t="shared" si="29"/>
        <v>208.1</v>
      </c>
    </row>
    <row r="336" spans="1:7" s="67" customFormat="1" ht="36" customHeight="1">
      <c r="A336" s="72" t="s">
        <v>230</v>
      </c>
      <c r="B336" s="34" t="s">
        <v>229</v>
      </c>
      <c r="C336" s="34" t="s">
        <v>264</v>
      </c>
      <c r="D336" s="8" t="s">
        <v>534</v>
      </c>
      <c r="E336" s="37">
        <v>240</v>
      </c>
      <c r="F336" s="33">
        <v>1257.0999999999999</v>
      </c>
      <c r="G336" s="33">
        <v>208.1</v>
      </c>
    </row>
    <row r="337" spans="1:7" s="67" customFormat="1" ht="15.75">
      <c r="A337" s="12" t="s">
        <v>233</v>
      </c>
      <c r="B337" s="34" t="s">
        <v>229</v>
      </c>
      <c r="C337" s="34" t="s">
        <v>264</v>
      </c>
      <c r="D337" s="8" t="s">
        <v>534</v>
      </c>
      <c r="E337" s="37">
        <v>240</v>
      </c>
      <c r="F337" s="33">
        <v>1257.0999999999999</v>
      </c>
      <c r="G337" s="33">
        <v>208.1</v>
      </c>
    </row>
    <row r="338" spans="1:7" ht="15.75">
      <c r="A338" s="12" t="s">
        <v>258</v>
      </c>
      <c r="B338" s="34" t="s">
        <v>229</v>
      </c>
      <c r="C338" s="34" t="s">
        <v>254</v>
      </c>
      <c r="D338" s="35"/>
      <c r="E338" s="39"/>
      <c r="F338" s="33">
        <f>SUM(F339,F345,F379,)</f>
        <v>60682.3</v>
      </c>
      <c r="G338" s="33">
        <f>SUM(G339,G345,G379,)</f>
        <v>53682.3</v>
      </c>
    </row>
    <row r="339" spans="1:7" s="67" customFormat="1" ht="31.5">
      <c r="A339" s="6" t="s">
        <v>319</v>
      </c>
      <c r="B339" s="34" t="s">
        <v>229</v>
      </c>
      <c r="C339" s="34" t="s">
        <v>254</v>
      </c>
      <c r="D339" s="8" t="s">
        <v>35</v>
      </c>
      <c r="E339" s="39"/>
      <c r="F339" s="33">
        <f t="shared" ref="F339:G343" si="30">SUM(F340)</f>
        <v>5000</v>
      </c>
      <c r="G339" s="33">
        <f t="shared" si="30"/>
        <v>5000</v>
      </c>
    </row>
    <row r="340" spans="1:7" s="67" customFormat="1" ht="47.25">
      <c r="A340" s="2" t="s">
        <v>471</v>
      </c>
      <c r="B340" s="34" t="s">
        <v>229</v>
      </c>
      <c r="C340" s="34" t="s">
        <v>254</v>
      </c>
      <c r="D340" s="66" t="s">
        <v>36</v>
      </c>
      <c r="E340" s="39"/>
      <c r="F340" s="33">
        <f t="shared" si="30"/>
        <v>5000</v>
      </c>
      <c r="G340" s="33">
        <f t="shared" si="30"/>
        <v>5000</v>
      </c>
    </row>
    <row r="341" spans="1:7" s="67" customFormat="1" ht="63">
      <c r="A341" s="6" t="s">
        <v>514</v>
      </c>
      <c r="B341" s="34" t="s">
        <v>229</v>
      </c>
      <c r="C341" s="34" t="s">
        <v>254</v>
      </c>
      <c r="D341" s="66" t="s">
        <v>75</v>
      </c>
      <c r="E341" s="39"/>
      <c r="F341" s="33">
        <f t="shared" si="30"/>
        <v>5000</v>
      </c>
      <c r="G341" s="33">
        <f t="shared" si="30"/>
        <v>5000</v>
      </c>
    </row>
    <row r="342" spans="1:7" s="67" customFormat="1" ht="47.25">
      <c r="A342" s="2" t="s">
        <v>424</v>
      </c>
      <c r="B342" s="34" t="s">
        <v>229</v>
      </c>
      <c r="C342" s="34" t="s">
        <v>254</v>
      </c>
      <c r="D342" s="66" t="s">
        <v>80</v>
      </c>
      <c r="E342" s="37"/>
      <c r="F342" s="33">
        <f t="shared" si="30"/>
        <v>5000</v>
      </c>
      <c r="G342" s="33">
        <f t="shared" si="30"/>
        <v>5000</v>
      </c>
    </row>
    <row r="343" spans="1:7" s="67" customFormat="1" ht="31.5">
      <c r="A343" s="72" t="s">
        <v>425</v>
      </c>
      <c r="B343" s="34" t="s">
        <v>229</v>
      </c>
      <c r="C343" s="34" t="s">
        <v>254</v>
      </c>
      <c r="D343" s="66" t="s">
        <v>80</v>
      </c>
      <c r="E343" s="37">
        <v>200</v>
      </c>
      <c r="F343" s="33">
        <f t="shared" si="30"/>
        <v>5000</v>
      </c>
      <c r="G343" s="33">
        <f t="shared" si="30"/>
        <v>5000</v>
      </c>
    </row>
    <row r="344" spans="1:7" s="67" customFormat="1" ht="34.5" customHeight="1">
      <c r="A344" s="72" t="s">
        <v>230</v>
      </c>
      <c r="B344" s="34" t="s">
        <v>229</v>
      </c>
      <c r="C344" s="34" t="s">
        <v>254</v>
      </c>
      <c r="D344" s="66" t="s">
        <v>80</v>
      </c>
      <c r="E344" s="37">
        <v>240</v>
      </c>
      <c r="F344" s="33">
        <v>5000</v>
      </c>
      <c r="G344" s="33">
        <v>5000</v>
      </c>
    </row>
    <row r="345" spans="1:7" ht="37.5" customHeight="1">
      <c r="A345" s="6" t="s">
        <v>363</v>
      </c>
      <c r="B345" s="34" t="s">
        <v>229</v>
      </c>
      <c r="C345" s="34" t="s">
        <v>254</v>
      </c>
      <c r="D345" s="8" t="s">
        <v>49</v>
      </c>
      <c r="E345" s="39"/>
      <c r="F345" s="33">
        <f>SUM(F346,F351,F366)</f>
        <v>55182.3</v>
      </c>
      <c r="G345" s="33">
        <f>SUM(G346,G351,G366)</f>
        <v>48182.3</v>
      </c>
    </row>
    <row r="346" spans="1:7" ht="18.75" customHeight="1">
      <c r="A346" s="6" t="s">
        <v>402</v>
      </c>
      <c r="B346" s="34" t="s">
        <v>229</v>
      </c>
      <c r="C346" s="34" t="s">
        <v>254</v>
      </c>
      <c r="D346" s="66" t="s">
        <v>405</v>
      </c>
      <c r="E346" s="39"/>
      <c r="F346" s="33">
        <f t="shared" ref="F346:G349" si="31">SUM(F347)</f>
        <v>50</v>
      </c>
      <c r="G346" s="33">
        <f t="shared" si="31"/>
        <v>50</v>
      </c>
    </row>
    <row r="347" spans="1:7" ht="15.75">
      <c r="A347" s="72" t="s">
        <v>591</v>
      </c>
      <c r="B347" s="34" t="s">
        <v>229</v>
      </c>
      <c r="C347" s="34" t="s">
        <v>254</v>
      </c>
      <c r="D347" s="66" t="s">
        <v>406</v>
      </c>
      <c r="E347" s="39"/>
      <c r="F347" s="33">
        <f t="shared" si="31"/>
        <v>50</v>
      </c>
      <c r="G347" s="33">
        <f t="shared" si="31"/>
        <v>50</v>
      </c>
    </row>
    <row r="348" spans="1:7" ht="15.75">
      <c r="A348" s="72" t="s">
        <v>259</v>
      </c>
      <c r="B348" s="34" t="s">
        <v>229</v>
      </c>
      <c r="C348" s="34" t="s">
        <v>254</v>
      </c>
      <c r="D348" s="66" t="s">
        <v>407</v>
      </c>
      <c r="E348" s="37"/>
      <c r="F348" s="33">
        <f t="shared" si="31"/>
        <v>50</v>
      </c>
      <c r="G348" s="33">
        <f t="shared" si="31"/>
        <v>50</v>
      </c>
    </row>
    <row r="349" spans="1:7" ht="31.5">
      <c r="A349" s="72" t="s">
        <v>314</v>
      </c>
      <c r="B349" s="34" t="s">
        <v>229</v>
      </c>
      <c r="C349" s="34" t="s">
        <v>254</v>
      </c>
      <c r="D349" s="66" t="s">
        <v>407</v>
      </c>
      <c r="E349" s="37">
        <v>200</v>
      </c>
      <c r="F349" s="33">
        <f t="shared" si="31"/>
        <v>50</v>
      </c>
      <c r="G349" s="33">
        <f t="shared" si="31"/>
        <v>50</v>
      </c>
    </row>
    <row r="350" spans="1:7" ht="33.75" customHeight="1">
      <c r="A350" s="72" t="s">
        <v>230</v>
      </c>
      <c r="B350" s="34" t="s">
        <v>229</v>
      </c>
      <c r="C350" s="34" t="s">
        <v>254</v>
      </c>
      <c r="D350" s="66" t="s">
        <v>407</v>
      </c>
      <c r="E350" s="37">
        <v>240</v>
      </c>
      <c r="F350" s="33">
        <v>50</v>
      </c>
      <c r="G350" s="33">
        <v>50</v>
      </c>
    </row>
    <row r="351" spans="1:7" ht="31.5">
      <c r="A351" s="6" t="s">
        <v>403</v>
      </c>
      <c r="B351" s="34" t="s">
        <v>229</v>
      </c>
      <c r="C351" s="34" t="s">
        <v>254</v>
      </c>
      <c r="D351" s="66" t="s">
        <v>408</v>
      </c>
      <c r="E351" s="37"/>
      <c r="F351" s="33">
        <f>SUM(F352)</f>
        <v>50132.3</v>
      </c>
      <c r="G351" s="33">
        <f>SUM(G352)</f>
        <v>43132.3</v>
      </c>
    </row>
    <row r="352" spans="1:7" ht="31.5">
      <c r="A352" s="72" t="s">
        <v>463</v>
      </c>
      <c r="B352" s="34" t="s">
        <v>229</v>
      </c>
      <c r="C352" s="34" t="s">
        <v>254</v>
      </c>
      <c r="D352" s="66" t="s">
        <v>409</v>
      </c>
      <c r="E352" s="39"/>
      <c r="F352" s="33">
        <f>SUM(F353,F356,F359)</f>
        <v>50132.3</v>
      </c>
      <c r="G352" s="33">
        <f>SUM(G353,G356,G359)</f>
        <v>43132.3</v>
      </c>
    </row>
    <row r="353" spans="1:7" s="67" customFormat="1" ht="15.75">
      <c r="A353" s="72" t="s">
        <v>426</v>
      </c>
      <c r="B353" s="34" t="s">
        <v>229</v>
      </c>
      <c r="C353" s="34" t="s">
        <v>254</v>
      </c>
      <c r="D353" s="66" t="s">
        <v>427</v>
      </c>
      <c r="E353" s="39"/>
      <c r="F353" s="33">
        <f>SUM(F354)</f>
        <v>3500</v>
      </c>
      <c r="G353" s="33">
        <f>SUM(G354)</f>
        <v>3500</v>
      </c>
    </row>
    <row r="354" spans="1:7" s="67" customFormat="1" ht="31.5">
      <c r="A354" s="72" t="s">
        <v>314</v>
      </c>
      <c r="B354" s="34" t="s">
        <v>229</v>
      </c>
      <c r="C354" s="34" t="s">
        <v>254</v>
      </c>
      <c r="D354" s="66" t="s">
        <v>427</v>
      </c>
      <c r="E354" s="37">
        <v>200</v>
      </c>
      <c r="F354" s="33">
        <f>SUM(F355)</f>
        <v>3500</v>
      </c>
      <c r="G354" s="33">
        <f>SUM(G355)</f>
        <v>3500</v>
      </c>
    </row>
    <row r="355" spans="1:7" s="67" customFormat="1" ht="33" customHeight="1">
      <c r="A355" s="72" t="s">
        <v>230</v>
      </c>
      <c r="B355" s="34" t="s">
        <v>229</v>
      </c>
      <c r="C355" s="34" t="s">
        <v>254</v>
      </c>
      <c r="D355" s="66" t="s">
        <v>427</v>
      </c>
      <c r="E355" s="37">
        <v>240</v>
      </c>
      <c r="F355" s="33">
        <v>3500</v>
      </c>
      <c r="G355" s="33">
        <v>3500</v>
      </c>
    </row>
    <row r="356" spans="1:7" ht="31.5">
      <c r="A356" s="72" t="s">
        <v>192</v>
      </c>
      <c r="B356" s="34" t="s">
        <v>229</v>
      </c>
      <c r="C356" s="34" t="s">
        <v>254</v>
      </c>
      <c r="D356" s="66" t="s">
        <v>410</v>
      </c>
      <c r="E356" s="39"/>
      <c r="F356" s="33">
        <f>SUM(F357)</f>
        <v>30895.1</v>
      </c>
      <c r="G356" s="33">
        <f>SUM(G357)</f>
        <v>23895.1</v>
      </c>
    </row>
    <row r="357" spans="1:7" ht="31.5">
      <c r="A357" s="72" t="s">
        <v>314</v>
      </c>
      <c r="B357" s="34" t="s">
        <v>229</v>
      </c>
      <c r="C357" s="34" t="s">
        <v>254</v>
      </c>
      <c r="D357" s="66" t="s">
        <v>410</v>
      </c>
      <c r="E357" s="37">
        <v>200</v>
      </c>
      <c r="F357" s="33">
        <f>SUM(F358)</f>
        <v>30895.1</v>
      </c>
      <c r="G357" s="33">
        <f>SUM(G358)</f>
        <v>23895.1</v>
      </c>
    </row>
    <row r="358" spans="1:7" ht="33" customHeight="1">
      <c r="A358" s="72" t="s">
        <v>230</v>
      </c>
      <c r="B358" s="34" t="s">
        <v>229</v>
      </c>
      <c r="C358" s="34" t="s">
        <v>254</v>
      </c>
      <c r="D358" s="66" t="s">
        <v>410</v>
      </c>
      <c r="E358" s="37">
        <v>240</v>
      </c>
      <c r="F358" s="33">
        <v>30895.1</v>
      </c>
      <c r="G358" s="33">
        <v>23895.1</v>
      </c>
    </row>
    <row r="359" spans="1:7" ht="51.75" customHeight="1">
      <c r="A359" s="10" t="s">
        <v>261</v>
      </c>
      <c r="B359" s="34" t="s">
        <v>229</v>
      </c>
      <c r="C359" s="34" t="s">
        <v>254</v>
      </c>
      <c r="D359" s="66" t="s">
        <v>411</v>
      </c>
      <c r="E359" s="35"/>
      <c r="F359" s="33">
        <f>SUM(F360,F362,F364)</f>
        <v>15737.2</v>
      </c>
      <c r="G359" s="33">
        <f>SUM(G360,G362,G364)</f>
        <v>15737.2</v>
      </c>
    </row>
    <row r="360" spans="1:7" ht="66.75" customHeight="1">
      <c r="A360" s="72" t="s">
        <v>226</v>
      </c>
      <c r="B360" s="34" t="s">
        <v>229</v>
      </c>
      <c r="C360" s="34" t="s">
        <v>254</v>
      </c>
      <c r="D360" s="66" t="s">
        <v>411</v>
      </c>
      <c r="E360" s="37">
        <v>100</v>
      </c>
      <c r="F360" s="33">
        <f>SUM(F361)</f>
        <v>10346.1</v>
      </c>
      <c r="G360" s="33">
        <f>SUM(G361)</f>
        <v>10346.1</v>
      </c>
    </row>
    <row r="361" spans="1:7" ht="15.75">
      <c r="A361" s="72" t="s">
        <v>241</v>
      </c>
      <c r="B361" s="34" t="s">
        <v>229</v>
      </c>
      <c r="C361" s="34" t="s">
        <v>254</v>
      </c>
      <c r="D361" s="66" t="s">
        <v>411</v>
      </c>
      <c r="E361" s="37">
        <v>110</v>
      </c>
      <c r="F361" s="33">
        <v>10346.1</v>
      </c>
      <c r="G361" s="33">
        <v>10346.1</v>
      </c>
    </row>
    <row r="362" spans="1:7" ht="31.5" customHeight="1">
      <c r="A362" s="72" t="s">
        <v>314</v>
      </c>
      <c r="B362" s="34" t="s">
        <v>229</v>
      </c>
      <c r="C362" s="34" t="s">
        <v>254</v>
      </c>
      <c r="D362" s="66" t="s">
        <v>411</v>
      </c>
      <c r="E362" s="37">
        <v>200</v>
      </c>
      <c r="F362" s="33">
        <f>SUM(F363)</f>
        <v>5211.1000000000004</v>
      </c>
      <c r="G362" s="33">
        <f>SUM(G363)</f>
        <v>5211.1000000000004</v>
      </c>
    </row>
    <row r="363" spans="1:7" ht="34.5" customHeight="1">
      <c r="A363" s="72" t="s">
        <v>230</v>
      </c>
      <c r="B363" s="34" t="s">
        <v>229</v>
      </c>
      <c r="C363" s="34" t="s">
        <v>254</v>
      </c>
      <c r="D363" s="66" t="s">
        <v>411</v>
      </c>
      <c r="E363" s="37">
        <v>240</v>
      </c>
      <c r="F363" s="33">
        <v>5211.1000000000004</v>
      </c>
      <c r="G363" s="33">
        <v>5211.1000000000004</v>
      </c>
    </row>
    <row r="364" spans="1:7" s="67" customFormat="1" ht="15.75">
      <c r="A364" s="18" t="s">
        <v>231</v>
      </c>
      <c r="B364" s="34" t="s">
        <v>229</v>
      </c>
      <c r="C364" s="34" t="s">
        <v>254</v>
      </c>
      <c r="D364" s="66" t="s">
        <v>411</v>
      </c>
      <c r="E364" s="37">
        <v>800</v>
      </c>
      <c r="F364" s="33">
        <f>SUM(F365)</f>
        <v>180</v>
      </c>
      <c r="G364" s="33">
        <f>SUM(G365)</f>
        <v>180</v>
      </c>
    </row>
    <row r="365" spans="1:7" s="67" customFormat="1" ht="15.75">
      <c r="A365" s="18" t="s">
        <v>232</v>
      </c>
      <c r="B365" s="34" t="s">
        <v>229</v>
      </c>
      <c r="C365" s="34" t="s">
        <v>254</v>
      </c>
      <c r="D365" s="66" t="s">
        <v>411</v>
      </c>
      <c r="E365" s="37">
        <v>850</v>
      </c>
      <c r="F365" s="33">
        <v>180</v>
      </c>
      <c r="G365" s="33">
        <v>180</v>
      </c>
    </row>
    <row r="366" spans="1:7" ht="34.9" customHeight="1">
      <c r="A366" s="6" t="s">
        <v>404</v>
      </c>
      <c r="B366" s="34" t="s">
        <v>229</v>
      </c>
      <c r="C366" s="34" t="s">
        <v>254</v>
      </c>
      <c r="D366" s="66" t="s">
        <v>412</v>
      </c>
      <c r="E366" s="21"/>
      <c r="F366" s="33">
        <f>SUM(F367,F371,F375)</f>
        <v>5000</v>
      </c>
      <c r="G366" s="33">
        <f>SUM(G367,G371,G375)</f>
        <v>5000</v>
      </c>
    </row>
    <row r="367" spans="1:7" s="67" customFormat="1" ht="34.9" customHeight="1">
      <c r="A367" s="72" t="s">
        <v>592</v>
      </c>
      <c r="B367" s="34" t="s">
        <v>229</v>
      </c>
      <c r="C367" s="34" t="s">
        <v>254</v>
      </c>
      <c r="D367" s="66" t="s">
        <v>413</v>
      </c>
      <c r="E367" s="21"/>
      <c r="F367" s="33">
        <f t="shared" ref="F367:G369" si="32">SUM(F368)</f>
        <v>1500</v>
      </c>
      <c r="G367" s="33">
        <f t="shared" si="32"/>
        <v>1500</v>
      </c>
    </row>
    <row r="368" spans="1:7" s="67" customFormat="1" ht="18" customHeight="1">
      <c r="A368" s="2" t="s">
        <v>661</v>
      </c>
      <c r="B368" s="34" t="s">
        <v>229</v>
      </c>
      <c r="C368" s="34" t="s">
        <v>254</v>
      </c>
      <c r="D368" s="120" t="s">
        <v>664</v>
      </c>
      <c r="E368" s="37"/>
      <c r="F368" s="33">
        <f t="shared" si="32"/>
        <v>1500</v>
      </c>
      <c r="G368" s="33">
        <f t="shared" si="32"/>
        <v>1500</v>
      </c>
    </row>
    <row r="369" spans="1:7" s="67" customFormat="1" ht="34.9" customHeight="1">
      <c r="A369" s="72" t="s">
        <v>314</v>
      </c>
      <c r="B369" s="34" t="s">
        <v>229</v>
      </c>
      <c r="C369" s="34" t="s">
        <v>254</v>
      </c>
      <c r="D369" s="66" t="s">
        <v>664</v>
      </c>
      <c r="E369" s="37">
        <v>200</v>
      </c>
      <c r="F369" s="33">
        <f t="shared" si="32"/>
        <v>1500</v>
      </c>
      <c r="G369" s="33">
        <f t="shared" si="32"/>
        <v>1500</v>
      </c>
    </row>
    <row r="370" spans="1:7" s="67" customFormat="1" ht="34.9" customHeight="1">
      <c r="A370" s="72" t="s">
        <v>230</v>
      </c>
      <c r="B370" s="34" t="s">
        <v>229</v>
      </c>
      <c r="C370" s="34" t="s">
        <v>254</v>
      </c>
      <c r="D370" s="66" t="s">
        <v>664</v>
      </c>
      <c r="E370" s="37">
        <v>240</v>
      </c>
      <c r="F370" s="33">
        <v>1500</v>
      </c>
      <c r="G370" s="33">
        <v>1500</v>
      </c>
    </row>
    <row r="371" spans="1:7" s="67" customFormat="1" ht="34.9" customHeight="1">
      <c r="A371" s="72" t="s">
        <v>662</v>
      </c>
      <c r="B371" s="34" t="s">
        <v>229</v>
      </c>
      <c r="C371" s="34" t="s">
        <v>254</v>
      </c>
      <c r="D371" s="8" t="s">
        <v>665</v>
      </c>
      <c r="E371" s="37"/>
      <c r="F371" s="33">
        <f t="shared" ref="F371:G373" si="33">SUM(F372)</f>
        <v>3000</v>
      </c>
      <c r="G371" s="33">
        <f t="shared" si="33"/>
        <v>3000</v>
      </c>
    </row>
    <row r="372" spans="1:7" s="67" customFormat="1" ht="22.5" customHeight="1">
      <c r="A372" s="72" t="s">
        <v>663</v>
      </c>
      <c r="B372" s="34" t="s">
        <v>229</v>
      </c>
      <c r="C372" s="34" t="s">
        <v>254</v>
      </c>
      <c r="D372" s="8" t="s">
        <v>666</v>
      </c>
      <c r="E372" s="37"/>
      <c r="F372" s="33">
        <f t="shared" si="33"/>
        <v>3000</v>
      </c>
      <c r="G372" s="33">
        <f t="shared" si="33"/>
        <v>3000</v>
      </c>
    </row>
    <row r="373" spans="1:7" s="67" customFormat="1" ht="34.9" customHeight="1">
      <c r="A373" s="72" t="s">
        <v>314</v>
      </c>
      <c r="B373" s="34" t="s">
        <v>229</v>
      </c>
      <c r="C373" s="34" t="s">
        <v>254</v>
      </c>
      <c r="D373" s="8" t="s">
        <v>666</v>
      </c>
      <c r="E373" s="37">
        <v>200</v>
      </c>
      <c r="F373" s="33">
        <f t="shared" si="33"/>
        <v>3000</v>
      </c>
      <c r="G373" s="33">
        <f t="shared" si="33"/>
        <v>3000</v>
      </c>
    </row>
    <row r="374" spans="1:7" s="67" customFormat="1" ht="34.9" customHeight="1">
      <c r="A374" s="72" t="s">
        <v>230</v>
      </c>
      <c r="B374" s="34" t="s">
        <v>229</v>
      </c>
      <c r="C374" s="34" t="s">
        <v>254</v>
      </c>
      <c r="D374" s="8" t="s">
        <v>666</v>
      </c>
      <c r="E374" s="37">
        <v>240</v>
      </c>
      <c r="F374" s="33">
        <v>3000</v>
      </c>
      <c r="G374" s="33">
        <v>3000</v>
      </c>
    </row>
    <row r="375" spans="1:7" s="67" customFormat="1" ht="33.6" customHeight="1">
      <c r="A375" s="72" t="s">
        <v>593</v>
      </c>
      <c r="B375" s="34" t="s">
        <v>229</v>
      </c>
      <c r="C375" s="34" t="s">
        <v>254</v>
      </c>
      <c r="D375" s="8" t="s">
        <v>594</v>
      </c>
      <c r="E375" s="37"/>
      <c r="F375" s="33">
        <f t="shared" ref="F375:G377" si="34">SUM(F376)</f>
        <v>500</v>
      </c>
      <c r="G375" s="33">
        <f t="shared" si="34"/>
        <v>500</v>
      </c>
    </row>
    <row r="376" spans="1:7" s="67" customFormat="1" ht="47.25">
      <c r="A376" s="72" t="s">
        <v>260</v>
      </c>
      <c r="B376" s="34" t="s">
        <v>229</v>
      </c>
      <c r="C376" s="34" t="s">
        <v>254</v>
      </c>
      <c r="D376" s="8" t="s">
        <v>595</v>
      </c>
      <c r="E376" s="37"/>
      <c r="F376" s="33">
        <f t="shared" si="34"/>
        <v>500</v>
      </c>
      <c r="G376" s="33">
        <f t="shared" si="34"/>
        <v>500</v>
      </c>
    </row>
    <row r="377" spans="1:7" s="67" customFormat="1" ht="31.5">
      <c r="A377" s="72" t="s">
        <v>314</v>
      </c>
      <c r="B377" s="34" t="s">
        <v>229</v>
      </c>
      <c r="C377" s="34" t="s">
        <v>254</v>
      </c>
      <c r="D377" s="8" t="s">
        <v>595</v>
      </c>
      <c r="E377" s="37">
        <v>200</v>
      </c>
      <c r="F377" s="33">
        <f t="shared" si="34"/>
        <v>500</v>
      </c>
      <c r="G377" s="33">
        <f t="shared" si="34"/>
        <v>500</v>
      </c>
    </row>
    <row r="378" spans="1:7" s="67" customFormat="1" ht="34.5" customHeight="1">
      <c r="A378" s="72" t="s">
        <v>230</v>
      </c>
      <c r="B378" s="34" t="s">
        <v>229</v>
      </c>
      <c r="C378" s="34" t="s">
        <v>254</v>
      </c>
      <c r="D378" s="8" t="s">
        <v>595</v>
      </c>
      <c r="E378" s="37">
        <v>240</v>
      </c>
      <c r="F378" s="33">
        <v>500</v>
      </c>
      <c r="G378" s="33">
        <v>500</v>
      </c>
    </row>
    <row r="379" spans="1:7" ht="31.5">
      <c r="A379" s="6" t="s">
        <v>323</v>
      </c>
      <c r="B379" s="34" t="s">
        <v>229</v>
      </c>
      <c r="C379" s="34" t="s">
        <v>254</v>
      </c>
      <c r="D379" s="8" t="s">
        <v>53</v>
      </c>
      <c r="E379" s="40"/>
      <c r="F379" s="33">
        <f t="shared" ref="F379:G383" si="35">SUM(F380)</f>
        <v>500</v>
      </c>
      <c r="G379" s="33">
        <f t="shared" si="35"/>
        <v>500</v>
      </c>
    </row>
    <row r="380" spans="1:7" ht="15.75">
      <c r="A380" s="6" t="s">
        <v>5</v>
      </c>
      <c r="B380" s="34" t="s">
        <v>229</v>
      </c>
      <c r="C380" s="34" t="s">
        <v>254</v>
      </c>
      <c r="D380" s="5" t="s">
        <v>56</v>
      </c>
      <c r="E380" s="40"/>
      <c r="F380" s="33">
        <f t="shared" si="35"/>
        <v>500</v>
      </c>
      <c r="G380" s="33">
        <f t="shared" si="35"/>
        <v>500</v>
      </c>
    </row>
    <row r="381" spans="1:7" ht="63">
      <c r="A381" s="3" t="s">
        <v>528</v>
      </c>
      <c r="B381" s="34" t="s">
        <v>229</v>
      </c>
      <c r="C381" s="34" t="s">
        <v>254</v>
      </c>
      <c r="D381" s="5" t="s">
        <v>104</v>
      </c>
      <c r="E381" s="40"/>
      <c r="F381" s="33">
        <f t="shared" si="35"/>
        <v>500</v>
      </c>
      <c r="G381" s="33">
        <f t="shared" si="35"/>
        <v>500</v>
      </c>
    </row>
    <row r="382" spans="1:7" ht="15.75">
      <c r="A382" s="6" t="s">
        <v>207</v>
      </c>
      <c r="B382" s="34" t="s">
        <v>229</v>
      </c>
      <c r="C382" s="34" t="s">
        <v>254</v>
      </c>
      <c r="D382" s="5" t="s">
        <v>208</v>
      </c>
      <c r="E382" s="40"/>
      <c r="F382" s="33">
        <f t="shared" si="35"/>
        <v>500</v>
      </c>
      <c r="G382" s="33">
        <f t="shared" si="35"/>
        <v>500</v>
      </c>
    </row>
    <row r="383" spans="1:7" ht="31.5">
      <c r="A383" s="13" t="s">
        <v>314</v>
      </c>
      <c r="B383" s="34" t="s">
        <v>229</v>
      </c>
      <c r="C383" s="34" t="s">
        <v>254</v>
      </c>
      <c r="D383" s="5" t="s">
        <v>208</v>
      </c>
      <c r="E383" s="37">
        <v>200</v>
      </c>
      <c r="F383" s="33">
        <f t="shared" si="35"/>
        <v>500</v>
      </c>
      <c r="G383" s="33">
        <f t="shared" si="35"/>
        <v>500</v>
      </c>
    </row>
    <row r="384" spans="1:7" ht="33.75" customHeight="1">
      <c r="A384" s="13" t="s">
        <v>230</v>
      </c>
      <c r="B384" s="34" t="s">
        <v>229</v>
      </c>
      <c r="C384" s="34" t="s">
        <v>254</v>
      </c>
      <c r="D384" s="5" t="s">
        <v>208</v>
      </c>
      <c r="E384" s="37">
        <v>240</v>
      </c>
      <c r="F384" s="33">
        <v>500</v>
      </c>
      <c r="G384" s="33">
        <v>500</v>
      </c>
    </row>
    <row r="385" spans="1:8" ht="15.75">
      <c r="A385" s="13" t="s">
        <v>326</v>
      </c>
      <c r="B385" s="34" t="s">
        <v>229</v>
      </c>
      <c r="C385" s="34">
        <v>10</v>
      </c>
      <c r="D385" s="5"/>
      <c r="E385" s="37"/>
      <c r="F385" s="33">
        <f>SUM(F386)</f>
        <v>10864.95</v>
      </c>
      <c r="G385" s="33">
        <f>SUM(G386)</f>
        <v>10864.95</v>
      </c>
    </row>
    <row r="386" spans="1:8" ht="31.5">
      <c r="A386" s="6" t="s">
        <v>490</v>
      </c>
      <c r="B386" s="34" t="s">
        <v>229</v>
      </c>
      <c r="C386" s="34">
        <v>10</v>
      </c>
      <c r="D386" s="8" t="s">
        <v>212</v>
      </c>
      <c r="E386" s="37"/>
      <c r="F386" s="33">
        <f>SUM(F387,)</f>
        <v>10864.95</v>
      </c>
      <c r="G386" s="33">
        <f>SUM(G387,)</f>
        <v>10864.95</v>
      </c>
      <c r="H386" s="63"/>
    </row>
    <row r="387" spans="1:8" ht="66" customHeight="1">
      <c r="A387" s="6" t="s">
        <v>491</v>
      </c>
      <c r="B387" s="34" t="s">
        <v>229</v>
      </c>
      <c r="C387" s="34">
        <v>10</v>
      </c>
      <c r="D387" s="66" t="s">
        <v>492</v>
      </c>
      <c r="E387" s="37"/>
      <c r="F387" s="33">
        <f>SUM(F388,F392,F396,F400,)</f>
        <v>10864.95</v>
      </c>
      <c r="G387" s="33">
        <f>SUM(G388,G392,G396,G400,)</f>
        <v>10864.95</v>
      </c>
    </row>
    <row r="388" spans="1:8" ht="66" customHeight="1">
      <c r="A388" s="1" t="s">
        <v>681</v>
      </c>
      <c r="B388" s="34" t="s">
        <v>229</v>
      </c>
      <c r="C388" s="34">
        <v>10</v>
      </c>
      <c r="D388" s="66" t="s">
        <v>493</v>
      </c>
      <c r="E388" s="37"/>
      <c r="F388" s="33">
        <f t="shared" ref="F388:G390" si="36">SUM(F389)</f>
        <v>6696</v>
      </c>
      <c r="G388" s="33">
        <f t="shared" si="36"/>
        <v>6696</v>
      </c>
    </row>
    <row r="389" spans="1:8" ht="31.15" customHeight="1">
      <c r="A389" s="1" t="s">
        <v>183</v>
      </c>
      <c r="B389" s="34" t="s">
        <v>229</v>
      </c>
      <c r="C389" s="34">
        <v>10</v>
      </c>
      <c r="D389" s="66" t="s">
        <v>494</v>
      </c>
      <c r="E389" s="37"/>
      <c r="F389" s="33">
        <f t="shared" si="36"/>
        <v>6696</v>
      </c>
      <c r="G389" s="33">
        <f t="shared" si="36"/>
        <v>6696</v>
      </c>
    </row>
    <row r="390" spans="1:8" ht="31.5">
      <c r="A390" s="13" t="s">
        <v>314</v>
      </c>
      <c r="B390" s="34" t="s">
        <v>229</v>
      </c>
      <c r="C390" s="34">
        <v>10</v>
      </c>
      <c r="D390" s="66" t="s">
        <v>494</v>
      </c>
      <c r="E390" s="37">
        <v>200</v>
      </c>
      <c r="F390" s="33">
        <f t="shared" si="36"/>
        <v>6696</v>
      </c>
      <c r="G390" s="33">
        <f t="shared" si="36"/>
        <v>6696</v>
      </c>
    </row>
    <row r="391" spans="1:8" ht="34.5" customHeight="1">
      <c r="A391" s="13" t="s">
        <v>230</v>
      </c>
      <c r="B391" s="34" t="s">
        <v>229</v>
      </c>
      <c r="C391" s="34">
        <v>10</v>
      </c>
      <c r="D391" s="66" t="s">
        <v>494</v>
      </c>
      <c r="E391" s="37">
        <v>240</v>
      </c>
      <c r="F391" s="75">
        <v>6696</v>
      </c>
      <c r="G391" s="75">
        <v>6696</v>
      </c>
    </row>
    <row r="392" spans="1:8" ht="63">
      <c r="A392" s="1" t="s">
        <v>682</v>
      </c>
      <c r="B392" s="34" t="s">
        <v>229</v>
      </c>
      <c r="C392" s="34">
        <v>10</v>
      </c>
      <c r="D392" s="66" t="s">
        <v>495</v>
      </c>
      <c r="E392" s="37"/>
      <c r="F392" s="33">
        <f t="shared" ref="F392:G394" si="37">SUM(F393)</f>
        <v>1200</v>
      </c>
      <c r="G392" s="33">
        <f t="shared" si="37"/>
        <v>1200</v>
      </c>
    </row>
    <row r="393" spans="1:8" ht="31.5">
      <c r="A393" s="1" t="s">
        <v>183</v>
      </c>
      <c r="B393" s="34" t="s">
        <v>229</v>
      </c>
      <c r="C393" s="34">
        <v>10</v>
      </c>
      <c r="D393" s="66" t="s">
        <v>496</v>
      </c>
      <c r="E393" s="37"/>
      <c r="F393" s="33">
        <f t="shared" si="37"/>
        <v>1200</v>
      </c>
      <c r="G393" s="33">
        <f t="shared" si="37"/>
        <v>1200</v>
      </c>
    </row>
    <row r="394" spans="1:8" ht="31.5">
      <c r="A394" s="13" t="s">
        <v>314</v>
      </c>
      <c r="B394" s="34" t="s">
        <v>229</v>
      </c>
      <c r="C394" s="34">
        <v>10</v>
      </c>
      <c r="D394" s="66" t="s">
        <v>496</v>
      </c>
      <c r="E394" s="37">
        <v>200</v>
      </c>
      <c r="F394" s="33">
        <f t="shared" si="37"/>
        <v>1200</v>
      </c>
      <c r="G394" s="33">
        <f t="shared" si="37"/>
        <v>1200</v>
      </c>
    </row>
    <row r="395" spans="1:8" ht="34.5" customHeight="1">
      <c r="A395" s="13" t="s">
        <v>230</v>
      </c>
      <c r="B395" s="34" t="s">
        <v>229</v>
      </c>
      <c r="C395" s="34">
        <v>10</v>
      </c>
      <c r="D395" s="66" t="s">
        <v>496</v>
      </c>
      <c r="E395" s="37">
        <v>240</v>
      </c>
      <c r="F395" s="33">
        <v>1200</v>
      </c>
      <c r="G395" s="33">
        <v>1200</v>
      </c>
    </row>
    <row r="396" spans="1:8" ht="66.75" customHeight="1">
      <c r="A396" s="1" t="s">
        <v>683</v>
      </c>
      <c r="B396" s="34" t="s">
        <v>229</v>
      </c>
      <c r="C396" s="34">
        <v>10</v>
      </c>
      <c r="D396" s="66" t="s">
        <v>497</v>
      </c>
      <c r="E396" s="37"/>
      <c r="F396" s="33">
        <f t="shared" ref="F396:G398" si="38">SUM(F397)</f>
        <v>950</v>
      </c>
      <c r="G396" s="33">
        <f t="shared" si="38"/>
        <v>950</v>
      </c>
    </row>
    <row r="397" spans="1:8" ht="31.5">
      <c r="A397" s="1" t="s">
        <v>183</v>
      </c>
      <c r="B397" s="34" t="s">
        <v>229</v>
      </c>
      <c r="C397" s="34">
        <v>10</v>
      </c>
      <c r="D397" s="66" t="s">
        <v>498</v>
      </c>
      <c r="E397" s="37"/>
      <c r="F397" s="33">
        <f t="shared" si="38"/>
        <v>950</v>
      </c>
      <c r="G397" s="33">
        <f t="shared" si="38"/>
        <v>950</v>
      </c>
    </row>
    <row r="398" spans="1:8" ht="31.5">
      <c r="A398" s="13" t="s">
        <v>314</v>
      </c>
      <c r="B398" s="34" t="s">
        <v>229</v>
      </c>
      <c r="C398" s="34">
        <v>10</v>
      </c>
      <c r="D398" s="66" t="s">
        <v>498</v>
      </c>
      <c r="E398" s="37">
        <v>200</v>
      </c>
      <c r="F398" s="33">
        <f t="shared" si="38"/>
        <v>950</v>
      </c>
      <c r="G398" s="33">
        <f t="shared" si="38"/>
        <v>950</v>
      </c>
    </row>
    <row r="399" spans="1:8" ht="34.5" customHeight="1">
      <c r="A399" s="13" t="s">
        <v>230</v>
      </c>
      <c r="B399" s="34" t="s">
        <v>229</v>
      </c>
      <c r="C399" s="34">
        <v>10</v>
      </c>
      <c r="D399" s="66" t="s">
        <v>498</v>
      </c>
      <c r="E399" s="37">
        <v>240</v>
      </c>
      <c r="F399" s="33">
        <v>950</v>
      </c>
      <c r="G399" s="33">
        <v>950</v>
      </c>
    </row>
    <row r="400" spans="1:8" ht="63">
      <c r="A400" s="1" t="s">
        <v>684</v>
      </c>
      <c r="B400" s="34" t="s">
        <v>229</v>
      </c>
      <c r="C400" s="34">
        <v>10</v>
      </c>
      <c r="D400" s="66" t="s">
        <v>499</v>
      </c>
      <c r="E400" s="37"/>
      <c r="F400" s="33">
        <f t="shared" ref="F400:G402" si="39">SUM(F401)</f>
        <v>2018.95</v>
      </c>
      <c r="G400" s="33">
        <f t="shared" si="39"/>
        <v>2018.95</v>
      </c>
    </row>
    <row r="401" spans="1:7" ht="31.5">
      <c r="A401" s="1" t="s">
        <v>183</v>
      </c>
      <c r="B401" s="34" t="s">
        <v>229</v>
      </c>
      <c r="C401" s="34">
        <v>10</v>
      </c>
      <c r="D401" s="66" t="s">
        <v>500</v>
      </c>
      <c r="E401" s="37"/>
      <c r="F401" s="33">
        <f t="shared" si="39"/>
        <v>2018.95</v>
      </c>
      <c r="G401" s="33">
        <f t="shared" si="39"/>
        <v>2018.95</v>
      </c>
    </row>
    <row r="402" spans="1:7" ht="31.5">
      <c r="A402" s="13" t="s">
        <v>314</v>
      </c>
      <c r="B402" s="34" t="s">
        <v>229</v>
      </c>
      <c r="C402" s="34">
        <v>10</v>
      </c>
      <c r="D402" s="66" t="s">
        <v>500</v>
      </c>
      <c r="E402" s="37">
        <v>200</v>
      </c>
      <c r="F402" s="33">
        <f t="shared" si="39"/>
        <v>2018.95</v>
      </c>
      <c r="G402" s="33">
        <f t="shared" si="39"/>
        <v>2018.95</v>
      </c>
    </row>
    <row r="403" spans="1:7" ht="34.5" customHeight="1">
      <c r="A403" s="13" t="s">
        <v>230</v>
      </c>
      <c r="B403" s="34" t="s">
        <v>229</v>
      </c>
      <c r="C403" s="34">
        <v>10</v>
      </c>
      <c r="D403" s="66" t="s">
        <v>500</v>
      </c>
      <c r="E403" s="37">
        <v>240</v>
      </c>
      <c r="F403" s="33">
        <v>2018.95</v>
      </c>
      <c r="G403" s="33">
        <v>2018.95</v>
      </c>
    </row>
    <row r="404" spans="1:7" ht="15.75">
      <c r="A404" s="47" t="s">
        <v>262</v>
      </c>
      <c r="B404" s="34" t="s">
        <v>229</v>
      </c>
      <c r="C404" s="34">
        <v>12</v>
      </c>
      <c r="D404" s="35"/>
      <c r="E404" s="45"/>
      <c r="F404" s="33">
        <f>SUM(F405,F420)</f>
        <v>8160</v>
      </c>
      <c r="G404" s="33">
        <f>SUM(G405,G420)</f>
        <v>8160</v>
      </c>
    </row>
    <row r="405" spans="1:7" ht="31.5">
      <c r="A405" s="6" t="s">
        <v>317</v>
      </c>
      <c r="B405" s="37" t="s">
        <v>229</v>
      </c>
      <c r="C405" s="37">
        <v>12</v>
      </c>
      <c r="D405" s="8" t="s">
        <v>26</v>
      </c>
      <c r="E405" s="40"/>
      <c r="F405" s="33">
        <f>SUM(F406,F415)</f>
        <v>6930</v>
      </c>
      <c r="G405" s="33">
        <f>SUM(G406,G415)</f>
        <v>6930</v>
      </c>
    </row>
    <row r="406" spans="1:7" ht="33.75" customHeight="1">
      <c r="A406" s="6" t="s">
        <v>1</v>
      </c>
      <c r="B406" s="37" t="s">
        <v>229</v>
      </c>
      <c r="C406" s="37">
        <v>12</v>
      </c>
      <c r="D406" s="5" t="s">
        <v>27</v>
      </c>
      <c r="E406" s="40"/>
      <c r="F406" s="33">
        <f>SUM(F407,F411)</f>
        <v>6600</v>
      </c>
      <c r="G406" s="33">
        <f>SUM(G407,G411)</f>
        <v>6600</v>
      </c>
    </row>
    <row r="407" spans="1:7" ht="47.25">
      <c r="A407" s="6" t="s">
        <v>505</v>
      </c>
      <c r="B407" s="34" t="s">
        <v>229</v>
      </c>
      <c r="C407" s="34">
        <v>12</v>
      </c>
      <c r="D407" s="5" t="s">
        <v>68</v>
      </c>
      <c r="E407" s="37"/>
      <c r="F407" s="33">
        <f>SUM(F408,)</f>
        <v>6000</v>
      </c>
      <c r="G407" s="33">
        <f>SUM(G408,)</f>
        <v>6000</v>
      </c>
    </row>
    <row r="408" spans="1:7" ht="47.25">
      <c r="A408" s="6" t="s">
        <v>205</v>
      </c>
      <c r="B408" s="34" t="s">
        <v>229</v>
      </c>
      <c r="C408" s="34">
        <v>12</v>
      </c>
      <c r="D408" s="5" t="s">
        <v>157</v>
      </c>
      <c r="E408" s="37"/>
      <c r="F408" s="33">
        <f>SUM(F409)</f>
        <v>6000</v>
      </c>
      <c r="G408" s="33">
        <f>SUM(G409)</f>
        <v>6000</v>
      </c>
    </row>
    <row r="409" spans="1:7" ht="15.75">
      <c r="A409" s="13" t="s">
        <v>231</v>
      </c>
      <c r="B409" s="37" t="s">
        <v>229</v>
      </c>
      <c r="C409" s="37">
        <v>12</v>
      </c>
      <c r="D409" s="5" t="s">
        <v>157</v>
      </c>
      <c r="E409" s="37">
        <v>800</v>
      </c>
      <c r="F409" s="33">
        <f>SUM(F410)</f>
        <v>6000</v>
      </c>
      <c r="G409" s="33">
        <f>SUM(G410)</f>
        <v>6000</v>
      </c>
    </row>
    <row r="410" spans="1:7" ht="48" customHeight="1">
      <c r="A410" s="12" t="s">
        <v>315</v>
      </c>
      <c r="B410" s="37" t="s">
        <v>229</v>
      </c>
      <c r="C410" s="37">
        <v>12</v>
      </c>
      <c r="D410" s="5" t="s">
        <v>157</v>
      </c>
      <c r="E410" s="40">
        <v>810</v>
      </c>
      <c r="F410" s="33">
        <v>6000</v>
      </c>
      <c r="G410" s="33">
        <v>6000</v>
      </c>
    </row>
    <row r="411" spans="1:7" ht="31.5">
      <c r="A411" s="6" t="s">
        <v>69</v>
      </c>
      <c r="B411" s="34" t="s">
        <v>229</v>
      </c>
      <c r="C411" s="34">
        <v>12</v>
      </c>
      <c r="D411" s="5" t="s">
        <v>70</v>
      </c>
      <c r="E411" s="40"/>
      <c r="F411" s="33">
        <f t="shared" ref="F411:G413" si="40">SUM(F412)</f>
        <v>600</v>
      </c>
      <c r="G411" s="33">
        <f t="shared" si="40"/>
        <v>600</v>
      </c>
    </row>
    <row r="412" spans="1:7" ht="63.6" customHeight="1">
      <c r="A412" s="6" t="s">
        <v>71</v>
      </c>
      <c r="B412" s="34" t="s">
        <v>229</v>
      </c>
      <c r="C412" s="34">
        <v>12</v>
      </c>
      <c r="D412" s="5" t="s">
        <v>158</v>
      </c>
      <c r="E412" s="40"/>
      <c r="F412" s="33">
        <f t="shared" si="40"/>
        <v>600</v>
      </c>
      <c r="G412" s="33">
        <f t="shared" si="40"/>
        <v>600</v>
      </c>
    </row>
    <row r="413" spans="1:7" ht="31.5">
      <c r="A413" s="13" t="s">
        <v>314</v>
      </c>
      <c r="B413" s="34" t="s">
        <v>229</v>
      </c>
      <c r="C413" s="34">
        <v>12</v>
      </c>
      <c r="D413" s="5" t="s">
        <v>158</v>
      </c>
      <c r="E413" s="37">
        <v>200</v>
      </c>
      <c r="F413" s="33">
        <f t="shared" si="40"/>
        <v>600</v>
      </c>
      <c r="G413" s="33">
        <f t="shared" si="40"/>
        <v>600</v>
      </c>
    </row>
    <row r="414" spans="1:7" ht="33.75" customHeight="1">
      <c r="A414" s="13" t="s">
        <v>230</v>
      </c>
      <c r="B414" s="34" t="s">
        <v>229</v>
      </c>
      <c r="C414" s="34">
        <v>12</v>
      </c>
      <c r="D414" s="5" t="s">
        <v>158</v>
      </c>
      <c r="E414" s="37">
        <v>240</v>
      </c>
      <c r="F414" s="33">
        <v>600</v>
      </c>
      <c r="G414" s="33">
        <v>600</v>
      </c>
    </row>
    <row r="415" spans="1:7" ht="15.75">
      <c r="A415" s="12" t="s">
        <v>72</v>
      </c>
      <c r="B415" s="37" t="s">
        <v>229</v>
      </c>
      <c r="C415" s="37">
        <v>12</v>
      </c>
      <c r="D415" s="5" t="s">
        <v>28</v>
      </c>
      <c r="E415" s="40"/>
      <c r="F415" s="33">
        <f t="shared" ref="F415:G418" si="41">SUM(F416)</f>
        <v>330</v>
      </c>
      <c r="G415" s="33">
        <f t="shared" si="41"/>
        <v>330</v>
      </c>
    </row>
    <row r="416" spans="1:7" ht="31.9" customHeight="1">
      <c r="A416" s="6" t="s">
        <v>168</v>
      </c>
      <c r="B416" s="37" t="s">
        <v>229</v>
      </c>
      <c r="C416" s="37">
        <v>12</v>
      </c>
      <c r="D416" s="5" t="s">
        <v>74</v>
      </c>
      <c r="E416" s="40"/>
      <c r="F416" s="33">
        <f t="shared" si="41"/>
        <v>330</v>
      </c>
      <c r="G416" s="33">
        <f t="shared" si="41"/>
        <v>330</v>
      </c>
    </row>
    <row r="417" spans="1:7" ht="69" customHeight="1">
      <c r="A417" s="6" t="s">
        <v>73</v>
      </c>
      <c r="B417" s="37" t="s">
        <v>229</v>
      </c>
      <c r="C417" s="37">
        <v>12</v>
      </c>
      <c r="D417" s="5" t="s">
        <v>159</v>
      </c>
      <c r="E417" s="40"/>
      <c r="F417" s="33">
        <f t="shared" si="41"/>
        <v>330</v>
      </c>
      <c r="G417" s="33">
        <f t="shared" si="41"/>
        <v>330</v>
      </c>
    </row>
    <row r="418" spans="1:7" ht="31.5">
      <c r="A418" s="13" t="s">
        <v>314</v>
      </c>
      <c r="B418" s="37" t="s">
        <v>229</v>
      </c>
      <c r="C418" s="37">
        <v>12</v>
      </c>
      <c r="D418" s="5" t="s">
        <v>159</v>
      </c>
      <c r="E418" s="40">
        <v>200</v>
      </c>
      <c r="F418" s="33">
        <f t="shared" si="41"/>
        <v>330</v>
      </c>
      <c r="G418" s="33">
        <f t="shared" si="41"/>
        <v>330</v>
      </c>
    </row>
    <row r="419" spans="1:7" ht="34.5" customHeight="1">
      <c r="A419" s="13" t="s">
        <v>230</v>
      </c>
      <c r="B419" s="37" t="s">
        <v>229</v>
      </c>
      <c r="C419" s="37">
        <v>12</v>
      </c>
      <c r="D419" s="5" t="s">
        <v>159</v>
      </c>
      <c r="E419" s="40">
        <v>240</v>
      </c>
      <c r="F419" s="33">
        <v>330</v>
      </c>
      <c r="G419" s="33">
        <v>330</v>
      </c>
    </row>
    <row r="420" spans="1:7" ht="47.25">
      <c r="A420" s="6" t="s">
        <v>544</v>
      </c>
      <c r="B420" s="37" t="s">
        <v>229</v>
      </c>
      <c r="C420" s="37">
        <v>12</v>
      </c>
      <c r="D420" s="8" t="s">
        <v>42</v>
      </c>
      <c r="E420" s="40"/>
      <c r="F420" s="33">
        <f>SUM(F421,F430)</f>
        <v>1230</v>
      </c>
      <c r="G420" s="33">
        <f>SUM(G421,G430)</f>
        <v>1230</v>
      </c>
    </row>
    <row r="421" spans="1:7" s="55" customFormat="1" ht="31.5">
      <c r="A421" s="6" t="s">
        <v>579</v>
      </c>
      <c r="B421" s="34" t="s">
        <v>229</v>
      </c>
      <c r="C421" s="34">
        <v>12</v>
      </c>
      <c r="D421" s="66" t="s">
        <v>43</v>
      </c>
      <c r="E421" s="35"/>
      <c r="F421" s="33">
        <f>SUM(F422,F426)</f>
        <v>1130</v>
      </c>
      <c r="G421" s="33">
        <f>SUM(G422,G426)</f>
        <v>1130</v>
      </c>
    </row>
    <row r="422" spans="1:7" s="67" customFormat="1" ht="52.5" customHeight="1">
      <c r="A422" s="72" t="s">
        <v>582</v>
      </c>
      <c r="B422" s="34" t="s">
        <v>229</v>
      </c>
      <c r="C422" s="34">
        <v>12</v>
      </c>
      <c r="D422" s="66" t="s">
        <v>583</v>
      </c>
      <c r="E422" s="37"/>
      <c r="F422" s="33">
        <f t="shared" ref="F422:G424" si="42">SUM(F423)</f>
        <v>750</v>
      </c>
      <c r="G422" s="33">
        <f t="shared" si="42"/>
        <v>750</v>
      </c>
    </row>
    <row r="423" spans="1:7" s="67" customFormat="1" ht="63" customHeight="1">
      <c r="A423" s="6" t="s">
        <v>165</v>
      </c>
      <c r="B423" s="34" t="s">
        <v>229</v>
      </c>
      <c r="C423" s="34">
        <v>12</v>
      </c>
      <c r="D423" s="66" t="s">
        <v>585</v>
      </c>
      <c r="E423" s="37"/>
      <c r="F423" s="33">
        <f t="shared" si="42"/>
        <v>750</v>
      </c>
      <c r="G423" s="33">
        <f t="shared" si="42"/>
        <v>750</v>
      </c>
    </row>
    <row r="424" spans="1:7" s="67" customFormat="1" ht="31.5">
      <c r="A424" s="72" t="s">
        <v>314</v>
      </c>
      <c r="B424" s="34" t="s">
        <v>229</v>
      </c>
      <c r="C424" s="34">
        <v>12</v>
      </c>
      <c r="D424" s="66" t="s">
        <v>585</v>
      </c>
      <c r="E424" s="37">
        <v>200</v>
      </c>
      <c r="F424" s="33">
        <f t="shared" si="42"/>
        <v>750</v>
      </c>
      <c r="G424" s="33">
        <f t="shared" si="42"/>
        <v>750</v>
      </c>
    </row>
    <row r="425" spans="1:7" s="67" customFormat="1" ht="33.75" customHeight="1">
      <c r="A425" s="72" t="s">
        <v>230</v>
      </c>
      <c r="B425" s="34" t="s">
        <v>229</v>
      </c>
      <c r="C425" s="34">
        <v>12</v>
      </c>
      <c r="D425" s="66" t="s">
        <v>585</v>
      </c>
      <c r="E425" s="37">
        <v>240</v>
      </c>
      <c r="F425" s="33">
        <v>750</v>
      </c>
      <c r="G425" s="33">
        <v>750</v>
      </c>
    </row>
    <row r="426" spans="1:7" s="67" customFormat="1" ht="78.75">
      <c r="A426" s="72" t="s">
        <v>586</v>
      </c>
      <c r="B426" s="34" t="s">
        <v>229</v>
      </c>
      <c r="C426" s="34">
        <v>12</v>
      </c>
      <c r="D426" s="66" t="s">
        <v>587</v>
      </c>
      <c r="E426" s="37"/>
      <c r="F426" s="33">
        <f t="shared" ref="F426:G428" si="43">SUM(F427)</f>
        <v>380</v>
      </c>
      <c r="G426" s="33">
        <f t="shared" si="43"/>
        <v>380</v>
      </c>
    </row>
    <row r="427" spans="1:7" s="67" customFormat="1" ht="105" customHeight="1">
      <c r="A427" s="6" t="s">
        <v>588</v>
      </c>
      <c r="B427" s="34" t="s">
        <v>229</v>
      </c>
      <c r="C427" s="34">
        <v>12</v>
      </c>
      <c r="D427" s="66" t="s">
        <v>589</v>
      </c>
      <c r="E427" s="39"/>
      <c r="F427" s="33">
        <f t="shared" si="43"/>
        <v>380</v>
      </c>
      <c r="G427" s="33">
        <f t="shared" si="43"/>
        <v>380</v>
      </c>
    </row>
    <row r="428" spans="1:7" s="67" customFormat="1" ht="31.5">
      <c r="A428" s="72" t="s">
        <v>314</v>
      </c>
      <c r="B428" s="34" t="s">
        <v>229</v>
      </c>
      <c r="C428" s="34">
        <v>12</v>
      </c>
      <c r="D428" s="66" t="s">
        <v>589</v>
      </c>
      <c r="E428" s="37">
        <v>200</v>
      </c>
      <c r="F428" s="33">
        <f t="shared" si="43"/>
        <v>380</v>
      </c>
      <c r="G428" s="33">
        <f t="shared" si="43"/>
        <v>380</v>
      </c>
    </row>
    <row r="429" spans="1:7" s="67" customFormat="1" ht="35.25" customHeight="1">
      <c r="A429" s="72" t="s">
        <v>230</v>
      </c>
      <c r="B429" s="34" t="s">
        <v>229</v>
      </c>
      <c r="C429" s="34">
        <v>12</v>
      </c>
      <c r="D429" s="66" t="s">
        <v>589</v>
      </c>
      <c r="E429" s="37">
        <v>240</v>
      </c>
      <c r="F429" s="48">
        <v>380</v>
      </c>
      <c r="G429" s="48">
        <v>380</v>
      </c>
    </row>
    <row r="430" spans="1:7" ht="31.5" customHeight="1">
      <c r="A430" s="10" t="s">
        <v>564</v>
      </c>
      <c r="B430" s="34" t="s">
        <v>229</v>
      </c>
      <c r="C430" s="34">
        <v>12</v>
      </c>
      <c r="D430" s="8" t="s">
        <v>47</v>
      </c>
      <c r="E430" s="21"/>
      <c r="F430" s="33">
        <f>SUM(F431,F435)</f>
        <v>100</v>
      </c>
      <c r="G430" s="33">
        <f>SUM(G431,G435)</f>
        <v>100</v>
      </c>
    </row>
    <row r="431" spans="1:7" s="67" customFormat="1" ht="47.25">
      <c r="A431" s="72" t="s">
        <v>565</v>
      </c>
      <c r="B431" s="34" t="s">
        <v>229</v>
      </c>
      <c r="C431" s="34">
        <v>12</v>
      </c>
      <c r="D431" s="8" t="s">
        <v>566</v>
      </c>
      <c r="E431" s="37"/>
      <c r="F431" s="33">
        <f t="shared" ref="F431:G437" si="44">SUM(F432)</f>
        <v>50</v>
      </c>
      <c r="G431" s="33">
        <f t="shared" si="44"/>
        <v>50</v>
      </c>
    </row>
    <row r="432" spans="1:7" s="67" customFormat="1" ht="31.5">
      <c r="A432" s="72" t="s">
        <v>567</v>
      </c>
      <c r="B432" s="34" t="s">
        <v>229</v>
      </c>
      <c r="C432" s="34">
        <v>12</v>
      </c>
      <c r="D432" s="8" t="s">
        <v>568</v>
      </c>
      <c r="E432" s="37"/>
      <c r="F432" s="33">
        <f t="shared" si="44"/>
        <v>50</v>
      </c>
      <c r="G432" s="33">
        <f t="shared" si="44"/>
        <v>50</v>
      </c>
    </row>
    <row r="433" spans="1:7" s="67" customFormat="1" ht="31.5">
      <c r="A433" s="72" t="s">
        <v>314</v>
      </c>
      <c r="B433" s="34" t="s">
        <v>229</v>
      </c>
      <c r="C433" s="34">
        <v>12</v>
      </c>
      <c r="D433" s="8" t="s">
        <v>568</v>
      </c>
      <c r="E433" s="37">
        <v>200</v>
      </c>
      <c r="F433" s="33">
        <f t="shared" si="44"/>
        <v>50</v>
      </c>
      <c r="G433" s="33">
        <f t="shared" si="44"/>
        <v>50</v>
      </c>
    </row>
    <row r="434" spans="1:7" s="67" customFormat="1" ht="34.5" customHeight="1">
      <c r="A434" s="72" t="s">
        <v>230</v>
      </c>
      <c r="B434" s="34" t="s">
        <v>229</v>
      </c>
      <c r="C434" s="34">
        <v>12</v>
      </c>
      <c r="D434" s="8" t="s">
        <v>568</v>
      </c>
      <c r="E434" s="37">
        <v>240</v>
      </c>
      <c r="F434" s="48">
        <v>50</v>
      </c>
      <c r="G434" s="48">
        <v>50</v>
      </c>
    </row>
    <row r="435" spans="1:7" s="67" customFormat="1" ht="47.25">
      <c r="A435" s="72" t="s">
        <v>569</v>
      </c>
      <c r="B435" s="34" t="s">
        <v>229</v>
      </c>
      <c r="C435" s="34">
        <v>12</v>
      </c>
      <c r="D435" s="8" t="s">
        <v>570</v>
      </c>
      <c r="E435" s="37"/>
      <c r="F435" s="33">
        <f t="shared" si="44"/>
        <v>50</v>
      </c>
      <c r="G435" s="33">
        <f t="shared" si="44"/>
        <v>50</v>
      </c>
    </row>
    <row r="436" spans="1:7" s="67" customFormat="1" ht="15.75">
      <c r="A436" s="72" t="s">
        <v>571</v>
      </c>
      <c r="B436" s="34" t="s">
        <v>229</v>
      </c>
      <c r="C436" s="34">
        <v>12</v>
      </c>
      <c r="D436" s="8" t="s">
        <v>572</v>
      </c>
      <c r="E436" s="37"/>
      <c r="F436" s="33">
        <f t="shared" si="44"/>
        <v>50</v>
      </c>
      <c r="G436" s="33">
        <f t="shared" si="44"/>
        <v>50</v>
      </c>
    </row>
    <row r="437" spans="1:7" s="67" customFormat="1" ht="31.5">
      <c r="A437" s="72" t="s">
        <v>314</v>
      </c>
      <c r="B437" s="34" t="s">
        <v>229</v>
      </c>
      <c r="C437" s="34">
        <v>12</v>
      </c>
      <c r="D437" s="8" t="s">
        <v>572</v>
      </c>
      <c r="E437" s="37">
        <v>200</v>
      </c>
      <c r="F437" s="33">
        <f t="shared" si="44"/>
        <v>50</v>
      </c>
      <c r="G437" s="33">
        <f t="shared" si="44"/>
        <v>50</v>
      </c>
    </row>
    <row r="438" spans="1:7" s="67" customFormat="1" ht="35.25" customHeight="1">
      <c r="A438" s="72" t="s">
        <v>230</v>
      </c>
      <c r="B438" s="34" t="s">
        <v>229</v>
      </c>
      <c r="C438" s="34">
        <v>12</v>
      </c>
      <c r="D438" s="8" t="s">
        <v>572</v>
      </c>
      <c r="E438" s="37">
        <v>240</v>
      </c>
      <c r="F438" s="48">
        <v>50</v>
      </c>
      <c r="G438" s="48">
        <v>50</v>
      </c>
    </row>
    <row r="439" spans="1:7" s="67" customFormat="1" ht="15.75" customHeight="1">
      <c r="A439" s="72"/>
      <c r="B439" s="34"/>
      <c r="C439" s="34"/>
      <c r="D439" s="8"/>
      <c r="E439" s="37"/>
      <c r="F439" s="48"/>
      <c r="G439" s="48"/>
    </row>
    <row r="440" spans="1:7" ht="15.75">
      <c r="A440" s="84" t="s">
        <v>263</v>
      </c>
      <c r="B440" s="82" t="s">
        <v>264</v>
      </c>
      <c r="C440" s="82"/>
      <c r="D440" s="61"/>
      <c r="E440" s="61"/>
      <c r="F440" s="83">
        <f>SUM(F441,F460,F467,F493)</f>
        <v>116765.39</v>
      </c>
      <c r="G440" s="83">
        <f>SUM(G441,G460,G467,G493)</f>
        <v>116765.39</v>
      </c>
    </row>
    <row r="441" spans="1:7" ht="15.75">
      <c r="A441" s="12" t="s">
        <v>265</v>
      </c>
      <c r="B441" s="31" t="s">
        <v>264</v>
      </c>
      <c r="C441" s="31" t="s">
        <v>223</v>
      </c>
      <c r="D441" s="36"/>
      <c r="E441" s="49"/>
      <c r="F441" s="33">
        <f>SUM(F442,F451)</f>
        <v>15808.7</v>
      </c>
      <c r="G441" s="33">
        <f>SUM(G442,G451,)</f>
        <v>15808.7</v>
      </c>
    </row>
    <row r="442" spans="1:7" ht="47.25">
      <c r="A442" s="6" t="s">
        <v>685</v>
      </c>
      <c r="B442" s="31" t="s">
        <v>264</v>
      </c>
      <c r="C442" s="49" t="s">
        <v>223</v>
      </c>
      <c r="D442" s="66" t="s">
        <v>50</v>
      </c>
      <c r="E442" s="49"/>
      <c r="F442" s="33">
        <f>SUM(F443)</f>
        <v>15558.7</v>
      </c>
      <c r="G442" s="33">
        <f>SUM(G443)</f>
        <v>15558.7</v>
      </c>
    </row>
    <row r="443" spans="1:7" ht="47.25">
      <c r="A443" s="6" t="s">
        <v>596</v>
      </c>
      <c r="B443" s="31" t="s">
        <v>264</v>
      </c>
      <c r="C443" s="49" t="s">
        <v>223</v>
      </c>
      <c r="D443" s="66" t="s">
        <v>597</v>
      </c>
      <c r="E443" s="49"/>
      <c r="F443" s="33">
        <f>SUM(F444)</f>
        <v>15558.7</v>
      </c>
      <c r="G443" s="33">
        <f>SUM(G444)</f>
        <v>15558.7</v>
      </c>
    </row>
    <row r="444" spans="1:7" ht="47.25">
      <c r="A444" s="1" t="s">
        <v>598</v>
      </c>
      <c r="B444" s="49" t="s">
        <v>264</v>
      </c>
      <c r="C444" s="49" t="s">
        <v>223</v>
      </c>
      <c r="D444" s="66" t="s">
        <v>599</v>
      </c>
      <c r="E444" s="49"/>
      <c r="F444" s="33">
        <f>SUM(F445,F448)</f>
        <v>15558.7</v>
      </c>
      <c r="G444" s="33">
        <f>SUM(G445,G448,)</f>
        <v>15558.7</v>
      </c>
    </row>
    <row r="445" spans="1:7" s="67" customFormat="1" ht="48" customHeight="1">
      <c r="A445" s="68" t="s">
        <v>12</v>
      </c>
      <c r="B445" s="49" t="s">
        <v>264</v>
      </c>
      <c r="C445" s="49" t="s">
        <v>223</v>
      </c>
      <c r="D445" s="66" t="s">
        <v>600</v>
      </c>
      <c r="E445" s="49"/>
      <c r="F445" s="33">
        <f>SUM(F446)</f>
        <v>13808.7</v>
      </c>
      <c r="G445" s="33">
        <f>SUM(G446)</f>
        <v>13808.7</v>
      </c>
    </row>
    <row r="446" spans="1:7" s="67" customFormat="1" ht="31.5">
      <c r="A446" s="72" t="s">
        <v>314</v>
      </c>
      <c r="B446" s="49" t="s">
        <v>264</v>
      </c>
      <c r="C446" s="49" t="s">
        <v>223</v>
      </c>
      <c r="D446" s="66" t="s">
        <v>600</v>
      </c>
      <c r="E446" s="37">
        <v>200</v>
      </c>
      <c r="F446" s="33">
        <f>SUM(F447)</f>
        <v>13808.7</v>
      </c>
      <c r="G446" s="33">
        <f>SUM(G447)</f>
        <v>13808.7</v>
      </c>
    </row>
    <row r="447" spans="1:7" s="67" customFormat="1" ht="33.75" customHeight="1">
      <c r="A447" s="72" t="s">
        <v>230</v>
      </c>
      <c r="B447" s="49" t="s">
        <v>264</v>
      </c>
      <c r="C447" s="49" t="s">
        <v>223</v>
      </c>
      <c r="D447" s="66" t="s">
        <v>600</v>
      </c>
      <c r="E447" s="37">
        <v>240</v>
      </c>
      <c r="F447" s="33">
        <v>13808.7</v>
      </c>
      <c r="G447" s="33">
        <v>13808.7</v>
      </c>
    </row>
    <row r="448" spans="1:7" ht="31.5">
      <c r="A448" s="23" t="s">
        <v>120</v>
      </c>
      <c r="B448" s="49" t="s">
        <v>264</v>
      </c>
      <c r="C448" s="49" t="s">
        <v>223</v>
      </c>
      <c r="D448" s="66" t="s">
        <v>601</v>
      </c>
      <c r="E448" s="37"/>
      <c r="F448" s="33">
        <f>SUM(F449)</f>
        <v>1750</v>
      </c>
      <c r="G448" s="33">
        <f>SUM(G449)</f>
        <v>1750</v>
      </c>
    </row>
    <row r="449" spans="1:7" ht="31.5">
      <c r="A449" s="72" t="s">
        <v>314</v>
      </c>
      <c r="B449" s="49" t="s">
        <v>264</v>
      </c>
      <c r="C449" s="49" t="s">
        <v>223</v>
      </c>
      <c r="D449" s="66" t="s">
        <v>601</v>
      </c>
      <c r="E449" s="37">
        <v>200</v>
      </c>
      <c r="F449" s="33">
        <f>SUM(F450)</f>
        <v>1750</v>
      </c>
      <c r="G449" s="33">
        <f>SUM(G450)</f>
        <v>1750</v>
      </c>
    </row>
    <row r="450" spans="1:7" ht="34.5" customHeight="1">
      <c r="A450" s="72" t="s">
        <v>230</v>
      </c>
      <c r="B450" s="49" t="s">
        <v>264</v>
      </c>
      <c r="C450" s="49" t="s">
        <v>223</v>
      </c>
      <c r="D450" s="66" t="s">
        <v>601</v>
      </c>
      <c r="E450" s="37">
        <v>240</v>
      </c>
      <c r="F450" s="33">
        <v>1750</v>
      </c>
      <c r="G450" s="33">
        <v>1750</v>
      </c>
    </row>
    <row r="451" spans="1:7" ht="48.75" customHeight="1">
      <c r="A451" s="102" t="s">
        <v>602</v>
      </c>
      <c r="B451" s="49" t="s">
        <v>264</v>
      </c>
      <c r="C451" s="49" t="s">
        <v>223</v>
      </c>
      <c r="D451" s="8" t="s">
        <v>155</v>
      </c>
      <c r="E451" s="37"/>
      <c r="F451" s="33">
        <f>SUM(F452)</f>
        <v>250</v>
      </c>
      <c r="G451" s="33">
        <f>SUM(G452)</f>
        <v>250</v>
      </c>
    </row>
    <row r="452" spans="1:7" ht="31.5">
      <c r="A452" s="102" t="s">
        <v>603</v>
      </c>
      <c r="B452" s="49" t="s">
        <v>264</v>
      </c>
      <c r="C452" s="49" t="s">
        <v>223</v>
      </c>
      <c r="D452" s="8" t="s">
        <v>604</v>
      </c>
      <c r="E452" s="90"/>
      <c r="F452" s="33">
        <f>SUM(F453)</f>
        <v>250</v>
      </c>
      <c r="G452" s="33">
        <f>SUM(G453)</f>
        <v>250</v>
      </c>
    </row>
    <row r="453" spans="1:7" ht="31.5">
      <c r="A453" s="6" t="s">
        <v>605</v>
      </c>
      <c r="B453" s="49" t="s">
        <v>264</v>
      </c>
      <c r="C453" s="49" t="s">
        <v>223</v>
      </c>
      <c r="D453" s="8" t="s">
        <v>606</v>
      </c>
      <c r="E453" s="37"/>
      <c r="F453" s="33">
        <f>SUM(F454,F457)</f>
        <v>250</v>
      </c>
      <c r="G453" s="33">
        <f>SUM(G454,G457)</f>
        <v>250</v>
      </c>
    </row>
    <row r="454" spans="1:7" ht="31.5">
      <c r="A454" s="23" t="s">
        <v>607</v>
      </c>
      <c r="B454" s="49" t="s">
        <v>264</v>
      </c>
      <c r="C454" s="49" t="s">
        <v>223</v>
      </c>
      <c r="D454" s="8" t="s">
        <v>608</v>
      </c>
      <c r="E454" s="37"/>
      <c r="F454" s="33">
        <f>SUM(F455)</f>
        <v>100</v>
      </c>
      <c r="G454" s="33">
        <f>SUM(G455)</f>
        <v>100</v>
      </c>
    </row>
    <row r="455" spans="1:7" ht="15.75">
      <c r="A455" s="72" t="s">
        <v>231</v>
      </c>
      <c r="B455" s="49" t="s">
        <v>264</v>
      </c>
      <c r="C455" s="49" t="s">
        <v>223</v>
      </c>
      <c r="D455" s="8" t="s">
        <v>608</v>
      </c>
      <c r="E455" s="37">
        <v>800</v>
      </c>
      <c r="F455" s="33">
        <f>SUM(F456)</f>
        <v>100</v>
      </c>
      <c r="G455" s="33">
        <f>SUM(G456)</f>
        <v>100</v>
      </c>
    </row>
    <row r="456" spans="1:7" ht="47.25">
      <c r="A456" s="12" t="s">
        <v>315</v>
      </c>
      <c r="B456" s="49" t="s">
        <v>264</v>
      </c>
      <c r="C456" s="49" t="s">
        <v>223</v>
      </c>
      <c r="D456" s="8" t="s">
        <v>608</v>
      </c>
      <c r="E456" s="37">
        <v>810</v>
      </c>
      <c r="F456" s="33">
        <v>100</v>
      </c>
      <c r="G456" s="33">
        <v>100</v>
      </c>
    </row>
    <row r="457" spans="1:7" ht="31.5">
      <c r="A457" s="103" t="s">
        <v>609</v>
      </c>
      <c r="B457" s="49" t="s">
        <v>264</v>
      </c>
      <c r="C457" s="49" t="s">
        <v>223</v>
      </c>
      <c r="D457" s="8" t="s">
        <v>610</v>
      </c>
      <c r="E457" s="37"/>
      <c r="F457" s="33">
        <f>SUM(F458)</f>
        <v>150</v>
      </c>
      <c r="G457" s="33">
        <f>SUM(G458)</f>
        <v>150</v>
      </c>
    </row>
    <row r="458" spans="1:7" ht="31.5" customHeight="1">
      <c r="A458" s="72" t="s">
        <v>314</v>
      </c>
      <c r="B458" s="49" t="s">
        <v>264</v>
      </c>
      <c r="C458" s="49" t="s">
        <v>223</v>
      </c>
      <c r="D458" s="8" t="s">
        <v>610</v>
      </c>
      <c r="E458" s="37">
        <v>200</v>
      </c>
      <c r="F458" s="33">
        <f>SUM(F459)</f>
        <v>150</v>
      </c>
      <c r="G458" s="33">
        <f>SUM(G459)</f>
        <v>150</v>
      </c>
    </row>
    <row r="459" spans="1:7" ht="33.75" customHeight="1">
      <c r="A459" s="72" t="s">
        <v>230</v>
      </c>
      <c r="B459" s="49" t="s">
        <v>264</v>
      </c>
      <c r="C459" s="49" t="s">
        <v>223</v>
      </c>
      <c r="D459" s="8" t="s">
        <v>610</v>
      </c>
      <c r="E459" s="37">
        <v>240</v>
      </c>
      <c r="F459" s="33">
        <v>150</v>
      </c>
      <c r="G459" s="33">
        <v>150</v>
      </c>
    </row>
    <row r="460" spans="1:7" ht="15.75">
      <c r="A460" s="6" t="s">
        <v>266</v>
      </c>
      <c r="B460" s="31" t="s">
        <v>264</v>
      </c>
      <c r="C460" s="49" t="s">
        <v>225</v>
      </c>
      <c r="D460" s="8"/>
      <c r="E460" s="37"/>
      <c r="F460" s="33">
        <f t="shared" ref="F460:G465" si="45">SUM(F461)</f>
        <v>800</v>
      </c>
      <c r="G460" s="33">
        <f t="shared" si="45"/>
        <v>800</v>
      </c>
    </row>
    <row r="461" spans="1:7" ht="48.75" customHeight="1">
      <c r="A461" s="102" t="s">
        <v>602</v>
      </c>
      <c r="B461" s="31" t="s">
        <v>264</v>
      </c>
      <c r="C461" s="49" t="s">
        <v>225</v>
      </c>
      <c r="D461" s="8" t="s">
        <v>155</v>
      </c>
      <c r="E461" s="37"/>
      <c r="F461" s="33">
        <f>SUM(F462)</f>
        <v>800</v>
      </c>
      <c r="G461" s="33">
        <f t="shared" ref="G461:G464" si="46">SUM(G462)</f>
        <v>800</v>
      </c>
    </row>
    <row r="462" spans="1:7" ht="31.5">
      <c r="A462" s="102" t="s">
        <v>603</v>
      </c>
      <c r="B462" s="49" t="s">
        <v>264</v>
      </c>
      <c r="C462" s="49" t="s">
        <v>225</v>
      </c>
      <c r="D462" s="8" t="s">
        <v>604</v>
      </c>
      <c r="E462" s="90"/>
      <c r="F462" s="33">
        <f>SUM(F463)</f>
        <v>800</v>
      </c>
      <c r="G462" s="33">
        <f t="shared" si="46"/>
        <v>800</v>
      </c>
    </row>
    <row r="463" spans="1:7" ht="31.5">
      <c r="A463" s="6" t="s">
        <v>605</v>
      </c>
      <c r="B463" s="49" t="s">
        <v>264</v>
      </c>
      <c r="C463" s="49" t="s">
        <v>225</v>
      </c>
      <c r="D463" s="8" t="s">
        <v>606</v>
      </c>
      <c r="E463" s="37"/>
      <c r="F463" s="33">
        <f>SUM(F464)</f>
        <v>800</v>
      </c>
      <c r="G463" s="33">
        <f t="shared" si="46"/>
        <v>800</v>
      </c>
    </row>
    <row r="464" spans="1:7" ht="31.5">
      <c r="A464" s="72" t="s">
        <v>611</v>
      </c>
      <c r="B464" s="31" t="s">
        <v>264</v>
      </c>
      <c r="C464" s="49" t="s">
        <v>225</v>
      </c>
      <c r="D464" s="8" t="s">
        <v>612</v>
      </c>
      <c r="E464" s="37"/>
      <c r="F464" s="33">
        <f>SUM(F465)</f>
        <v>800</v>
      </c>
      <c r="G464" s="33">
        <f t="shared" si="46"/>
        <v>800</v>
      </c>
    </row>
    <row r="465" spans="1:7" ht="31.5">
      <c r="A465" s="72" t="s">
        <v>314</v>
      </c>
      <c r="B465" s="49" t="s">
        <v>264</v>
      </c>
      <c r="C465" s="49" t="s">
        <v>225</v>
      </c>
      <c r="D465" s="8" t="s">
        <v>612</v>
      </c>
      <c r="E465" s="37">
        <v>200</v>
      </c>
      <c r="F465" s="33">
        <f t="shared" si="45"/>
        <v>800</v>
      </c>
      <c r="G465" s="33">
        <f>SUM(G466)</f>
        <v>800</v>
      </c>
    </row>
    <row r="466" spans="1:7" ht="36" customHeight="1">
      <c r="A466" s="72" t="s">
        <v>230</v>
      </c>
      <c r="B466" s="49" t="s">
        <v>264</v>
      </c>
      <c r="C466" s="49" t="s">
        <v>225</v>
      </c>
      <c r="D466" s="8" t="s">
        <v>612</v>
      </c>
      <c r="E466" s="37">
        <v>240</v>
      </c>
      <c r="F466" s="33">
        <v>800</v>
      </c>
      <c r="G466" s="33">
        <v>800</v>
      </c>
    </row>
    <row r="467" spans="1:7" ht="15.75">
      <c r="A467" s="72" t="s">
        <v>267</v>
      </c>
      <c r="B467" s="8" t="s">
        <v>264</v>
      </c>
      <c r="C467" s="8" t="s">
        <v>246</v>
      </c>
      <c r="D467" s="100"/>
      <c r="E467" s="104"/>
      <c r="F467" s="33">
        <f>SUM(F468,F474,F487)</f>
        <v>99616.69</v>
      </c>
      <c r="G467" s="33">
        <f>SUM(G468,G474,G487)</f>
        <v>99616.69</v>
      </c>
    </row>
    <row r="468" spans="1:7" s="67" customFormat="1" ht="31.5">
      <c r="A468" s="106" t="s">
        <v>320</v>
      </c>
      <c r="B468" s="8" t="s">
        <v>264</v>
      </c>
      <c r="C468" s="8" t="s">
        <v>246</v>
      </c>
      <c r="D468" s="8" t="s">
        <v>41</v>
      </c>
      <c r="E468" s="35"/>
      <c r="F468" s="33">
        <f>SUM(F469)</f>
        <v>10000</v>
      </c>
      <c r="G468" s="33">
        <f>SUM(G469)</f>
        <v>10000</v>
      </c>
    </row>
    <row r="469" spans="1:7" s="67" customFormat="1" ht="31.5">
      <c r="A469" s="106" t="s">
        <v>394</v>
      </c>
      <c r="B469" s="8" t="s">
        <v>264</v>
      </c>
      <c r="C469" s="8" t="s">
        <v>246</v>
      </c>
      <c r="D469" s="8" t="s">
        <v>395</v>
      </c>
      <c r="E469" s="37"/>
      <c r="F469" s="33">
        <f>SUM(F470)</f>
        <v>10000</v>
      </c>
      <c r="G469" s="33">
        <f>SUM(G470)</f>
        <v>10000</v>
      </c>
    </row>
    <row r="470" spans="1:7" s="67" customFormat="1" ht="63">
      <c r="A470" s="105" t="s">
        <v>396</v>
      </c>
      <c r="B470" s="8" t="s">
        <v>264</v>
      </c>
      <c r="C470" s="8" t="s">
        <v>246</v>
      </c>
      <c r="D470" s="8" t="s">
        <v>397</v>
      </c>
      <c r="E470" s="37"/>
      <c r="F470" s="33">
        <f t="shared" ref="F470:G472" si="47">SUM(F471,)</f>
        <v>10000</v>
      </c>
      <c r="G470" s="33">
        <f t="shared" si="47"/>
        <v>10000</v>
      </c>
    </row>
    <row r="471" spans="1:7" s="67" customFormat="1" ht="31.5">
      <c r="A471" s="105" t="s">
        <v>472</v>
      </c>
      <c r="B471" s="8" t="s">
        <v>264</v>
      </c>
      <c r="C471" s="8" t="s">
        <v>246</v>
      </c>
      <c r="D471" s="8" t="s">
        <v>470</v>
      </c>
      <c r="E471" s="37"/>
      <c r="F471" s="33">
        <f t="shared" si="47"/>
        <v>10000</v>
      </c>
      <c r="G471" s="33">
        <f t="shared" si="47"/>
        <v>10000</v>
      </c>
    </row>
    <row r="472" spans="1:7" s="67" customFormat="1" ht="33" customHeight="1">
      <c r="A472" s="105" t="s">
        <v>238</v>
      </c>
      <c r="B472" s="8" t="s">
        <v>264</v>
      </c>
      <c r="C472" s="8" t="s">
        <v>246</v>
      </c>
      <c r="D472" s="8" t="s">
        <v>470</v>
      </c>
      <c r="E472" s="40">
        <v>600</v>
      </c>
      <c r="F472" s="33">
        <f t="shared" si="47"/>
        <v>10000</v>
      </c>
      <c r="G472" s="33">
        <f t="shared" si="47"/>
        <v>10000</v>
      </c>
    </row>
    <row r="473" spans="1:7" s="67" customFormat="1" ht="15.75">
      <c r="A473" s="105" t="s">
        <v>239</v>
      </c>
      <c r="B473" s="49" t="s">
        <v>264</v>
      </c>
      <c r="C473" s="49" t="s">
        <v>246</v>
      </c>
      <c r="D473" s="8" t="s">
        <v>470</v>
      </c>
      <c r="E473" s="37">
        <v>610</v>
      </c>
      <c r="F473" s="76">
        <v>10000</v>
      </c>
      <c r="G473" s="76">
        <v>10000</v>
      </c>
    </row>
    <row r="474" spans="1:7" ht="47.25">
      <c r="A474" s="6" t="s">
        <v>685</v>
      </c>
      <c r="B474" s="8" t="s">
        <v>264</v>
      </c>
      <c r="C474" s="8" t="s">
        <v>246</v>
      </c>
      <c r="D474" s="8" t="s">
        <v>50</v>
      </c>
      <c r="E474" s="104"/>
      <c r="F474" s="33">
        <f>SUM(F475)</f>
        <v>88616.69</v>
      </c>
      <c r="G474" s="33">
        <f>SUM(G475)</f>
        <v>88616.69</v>
      </c>
    </row>
    <row r="475" spans="1:7" ht="31.5">
      <c r="A475" s="6" t="s">
        <v>613</v>
      </c>
      <c r="B475" s="31" t="s">
        <v>264</v>
      </c>
      <c r="C475" s="8" t="s">
        <v>246</v>
      </c>
      <c r="D475" s="66" t="s">
        <v>614</v>
      </c>
      <c r="E475" s="40"/>
      <c r="F475" s="33">
        <f>SUM(F476,F483)</f>
        <v>88616.69</v>
      </c>
      <c r="G475" s="33">
        <f>SUM(G476,G483)</f>
        <v>88616.69</v>
      </c>
    </row>
    <row r="476" spans="1:7" ht="31.5">
      <c r="A476" s="14" t="s">
        <v>615</v>
      </c>
      <c r="B476" s="31" t="s">
        <v>264</v>
      </c>
      <c r="C476" s="8" t="s">
        <v>246</v>
      </c>
      <c r="D476" s="66" t="s">
        <v>616</v>
      </c>
      <c r="E476" s="40"/>
      <c r="F476" s="33">
        <f>SUM(F477,F480)</f>
        <v>76071.490000000005</v>
      </c>
      <c r="G476" s="33">
        <f>SUM(G477,G482,)</f>
        <v>76071.490000000005</v>
      </c>
    </row>
    <row r="477" spans="1:7" ht="47.25">
      <c r="A477" s="103" t="s">
        <v>119</v>
      </c>
      <c r="B477" s="39" t="s">
        <v>264</v>
      </c>
      <c r="C477" s="8" t="s">
        <v>246</v>
      </c>
      <c r="D477" s="66" t="s">
        <v>617</v>
      </c>
      <c r="E477" s="40"/>
      <c r="F477" s="33">
        <f t="shared" ref="F477:G478" si="48">SUM(F478)</f>
        <v>69071.490000000005</v>
      </c>
      <c r="G477" s="33">
        <f t="shared" si="48"/>
        <v>69071.490000000005</v>
      </c>
    </row>
    <row r="478" spans="1:7" ht="34.5" customHeight="1">
      <c r="A478" s="16" t="s">
        <v>238</v>
      </c>
      <c r="B478" s="39" t="s">
        <v>264</v>
      </c>
      <c r="C478" s="8" t="s">
        <v>246</v>
      </c>
      <c r="D478" s="66" t="s">
        <v>617</v>
      </c>
      <c r="E478" s="37">
        <v>600</v>
      </c>
      <c r="F478" s="33">
        <f t="shared" si="48"/>
        <v>69071.490000000005</v>
      </c>
      <c r="G478" s="33">
        <f t="shared" si="48"/>
        <v>69071.490000000005</v>
      </c>
    </row>
    <row r="479" spans="1:7" ht="15.75">
      <c r="A479" s="16" t="s">
        <v>239</v>
      </c>
      <c r="B479" s="49" t="s">
        <v>264</v>
      </c>
      <c r="C479" s="49" t="s">
        <v>246</v>
      </c>
      <c r="D479" s="66" t="s">
        <v>617</v>
      </c>
      <c r="E479" s="37">
        <v>610</v>
      </c>
      <c r="F479" s="33">
        <v>69071.490000000005</v>
      </c>
      <c r="G479" s="33">
        <v>69071.490000000005</v>
      </c>
    </row>
    <row r="480" spans="1:7" ht="31.5">
      <c r="A480" s="16" t="s">
        <v>618</v>
      </c>
      <c r="B480" s="49" t="s">
        <v>264</v>
      </c>
      <c r="C480" s="49" t="s">
        <v>246</v>
      </c>
      <c r="D480" s="66" t="s">
        <v>619</v>
      </c>
      <c r="E480" s="37"/>
      <c r="F480" s="33">
        <f>SUM(F481)</f>
        <v>7000</v>
      </c>
      <c r="G480" s="33">
        <f>SUM(G481)</f>
        <v>7000</v>
      </c>
    </row>
    <row r="481" spans="1:7" ht="31.5">
      <c r="A481" s="72" t="s">
        <v>314</v>
      </c>
      <c r="B481" s="49" t="s">
        <v>264</v>
      </c>
      <c r="C481" s="49" t="s">
        <v>246</v>
      </c>
      <c r="D481" s="66" t="s">
        <v>619</v>
      </c>
      <c r="E481" s="37">
        <v>200</v>
      </c>
      <c r="F481" s="33">
        <f>SUM(F482)</f>
        <v>7000</v>
      </c>
      <c r="G481" s="33">
        <f t="shared" ref="G481:G483" si="49">SUM(G482)</f>
        <v>7000</v>
      </c>
    </row>
    <row r="482" spans="1:7" ht="35.25" customHeight="1">
      <c r="A482" s="72" t="s">
        <v>230</v>
      </c>
      <c r="B482" s="49" t="s">
        <v>264</v>
      </c>
      <c r="C482" s="49" t="s">
        <v>246</v>
      </c>
      <c r="D482" s="66" t="s">
        <v>619</v>
      </c>
      <c r="E482" s="37">
        <v>240</v>
      </c>
      <c r="F482" s="33">
        <v>7000</v>
      </c>
      <c r="G482" s="33">
        <v>7000</v>
      </c>
    </row>
    <row r="483" spans="1:7" ht="31.5">
      <c r="A483" s="72" t="s">
        <v>620</v>
      </c>
      <c r="B483" s="49" t="s">
        <v>264</v>
      </c>
      <c r="C483" s="49" t="s">
        <v>246</v>
      </c>
      <c r="D483" s="66" t="s">
        <v>621</v>
      </c>
      <c r="E483" s="37"/>
      <c r="F483" s="33">
        <f>SUM(F484)</f>
        <v>12545.2</v>
      </c>
      <c r="G483" s="33">
        <f t="shared" si="49"/>
        <v>12545.2</v>
      </c>
    </row>
    <row r="484" spans="1:7" ht="15.75">
      <c r="A484" s="72" t="s">
        <v>622</v>
      </c>
      <c r="B484" s="49" t="s">
        <v>264</v>
      </c>
      <c r="C484" s="49" t="s">
        <v>246</v>
      </c>
      <c r="D484" s="66" t="s">
        <v>623</v>
      </c>
      <c r="E484" s="37"/>
      <c r="F484" s="33">
        <f>SUM(F485)</f>
        <v>12545.2</v>
      </c>
      <c r="G484" s="33">
        <f>SUM(G485)</f>
        <v>12545.2</v>
      </c>
    </row>
    <row r="485" spans="1:7" ht="31.5">
      <c r="A485" s="72" t="s">
        <v>314</v>
      </c>
      <c r="B485" s="49" t="s">
        <v>264</v>
      </c>
      <c r="C485" s="49" t="s">
        <v>246</v>
      </c>
      <c r="D485" s="66" t="s">
        <v>623</v>
      </c>
      <c r="E485" s="37">
        <v>200</v>
      </c>
      <c r="F485" s="33">
        <f>SUM(F486)</f>
        <v>12545.2</v>
      </c>
      <c r="G485" s="33">
        <f>SUM(G486)</f>
        <v>12545.2</v>
      </c>
    </row>
    <row r="486" spans="1:7" ht="34.5" customHeight="1">
      <c r="A486" s="72" t="s">
        <v>230</v>
      </c>
      <c r="B486" s="49" t="s">
        <v>264</v>
      </c>
      <c r="C486" s="49" t="s">
        <v>246</v>
      </c>
      <c r="D486" s="66" t="s">
        <v>623</v>
      </c>
      <c r="E486" s="37">
        <v>240</v>
      </c>
      <c r="F486" s="33">
        <v>12545.2</v>
      </c>
      <c r="G486" s="33">
        <v>12545.2</v>
      </c>
    </row>
    <row r="487" spans="1:7" ht="47.25">
      <c r="A487" s="72" t="s">
        <v>624</v>
      </c>
      <c r="B487" s="49" t="s">
        <v>264</v>
      </c>
      <c r="C487" s="49" t="s">
        <v>246</v>
      </c>
      <c r="D487" s="8" t="s">
        <v>155</v>
      </c>
      <c r="E487" s="37"/>
      <c r="F487" s="33">
        <f>SUM(F488)</f>
        <v>1000</v>
      </c>
      <c r="G487" s="33">
        <f>SUM(G488,)</f>
        <v>1000</v>
      </c>
    </row>
    <row r="488" spans="1:7" ht="31.5">
      <c r="A488" s="72" t="s">
        <v>625</v>
      </c>
      <c r="B488" s="49" t="s">
        <v>264</v>
      </c>
      <c r="C488" s="49" t="s">
        <v>246</v>
      </c>
      <c r="D488" s="8" t="s">
        <v>626</v>
      </c>
      <c r="E488" s="37"/>
      <c r="F488" s="33">
        <f>SUM(F489)</f>
        <v>1000</v>
      </c>
      <c r="G488" s="33">
        <f>SUM(G489)</f>
        <v>1000</v>
      </c>
    </row>
    <row r="489" spans="1:7" ht="47.25">
      <c r="A489" s="72" t="s">
        <v>627</v>
      </c>
      <c r="B489" s="49" t="s">
        <v>264</v>
      </c>
      <c r="C489" s="49" t="s">
        <v>246</v>
      </c>
      <c r="D489" s="8" t="s">
        <v>628</v>
      </c>
      <c r="E489" s="37"/>
      <c r="F489" s="33">
        <f>SUM(F490)</f>
        <v>1000</v>
      </c>
      <c r="G489" s="33">
        <f>SUM(G490)</f>
        <v>1000</v>
      </c>
    </row>
    <row r="490" spans="1:7" s="67" customFormat="1" ht="15.75">
      <c r="A490" s="23" t="s">
        <v>121</v>
      </c>
      <c r="B490" s="49" t="s">
        <v>264</v>
      </c>
      <c r="C490" s="49" t="s">
        <v>246</v>
      </c>
      <c r="D490" s="8" t="s">
        <v>629</v>
      </c>
      <c r="E490" s="37"/>
      <c r="F490" s="33">
        <f>SUM(F491)</f>
        <v>1000</v>
      </c>
      <c r="G490" s="33">
        <f>SUM(G491)</f>
        <v>1000</v>
      </c>
    </row>
    <row r="491" spans="1:7" s="67" customFormat="1" ht="31.5">
      <c r="A491" s="72" t="s">
        <v>314</v>
      </c>
      <c r="B491" s="49" t="s">
        <v>264</v>
      </c>
      <c r="C491" s="49" t="s">
        <v>246</v>
      </c>
      <c r="D491" s="8" t="s">
        <v>629</v>
      </c>
      <c r="E491" s="37">
        <v>200</v>
      </c>
      <c r="F491" s="33">
        <f>SUM(F492)</f>
        <v>1000</v>
      </c>
      <c r="G491" s="33">
        <f>SUM(G492)</f>
        <v>1000</v>
      </c>
    </row>
    <row r="492" spans="1:7" s="67" customFormat="1" ht="36" customHeight="1">
      <c r="A492" s="72" t="s">
        <v>230</v>
      </c>
      <c r="B492" s="49" t="s">
        <v>264</v>
      </c>
      <c r="C492" s="49" t="s">
        <v>246</v>
      </c>
      <c r="D492" s="8" t="s">
        <v>629</v>
      </c>
      <c r="E492" s="37">
        <v>240</v>
      </c>
      <c r="F492" s="33">
        <v>1000</v>
      </c>
      <c r="G492" s="33">
        <v>1000</v>
      </c>
    </row>
    <row r="493" spans="1:7" s="67" customFormat="1" ht="15.75">
      <c r="A493" s="72" t="s">
        <v>630</v>
      </c>
      <c r="B493" s="49" t="s">
        <v>264</v>
      </c>
      <c r="C493" s="49" t="s">
        <v>264</v>
      </c>
      <c r="D493" s="8"/>
      <c r="E493" s="37"/>
      <c r="F493" s="33">
        <f t="shared" ref="F493:G495" si="50">SUM(F494)</f>
        <v>540</v>
      </c>
      <c r="G493" s="33">
        <f t="shared" si="50"/>
        <v>540</v>
      </c>
    </row>
    <row r="494" spans="1:7" s="67" customFormat="1" ht="15.75">
      <c r="A494" s="72" t="s">
        <v>2</v>
      </c>
      <c r="B494" s="49" t="s">
        <v>264</v>
      </c>
      <c r="C494" s="49" t="s">
        <v>264</v>
      </c>
      <c r="D494" s="8" t="s">
        <v>631</v>
      </c>
      <c r="E494" s="37"/>
      <c r="F494" s="33">
        <f t="shared" si="50"/>
        <v>540</v>
      </c>
      <c r="G494" s="33">
        <f t="shared" si="50"/>
        <v>540</v>
      </c>
    </row>
    <row r="495" spans="1:7" s="67" customFormat="1" ht="47.25">
      <c r="A495" s="72" t="s">
        <v>632</v>
      </c>
      <c r="B495" s="49" t="s">
        <v>264</v>
      </c>
      <c r="C495" s="49" t="s">
        <v>264</v>
      </c>
      <c r="D495" s="8" t="s">
        <v>633</v>
      </c>
      <c r="E495" s="37"/>
      <c r="F495" s="33">
        <f t="shared" si="50"/>
        <v>540</v>
      </c>
      <c r="G495" s="33">
        <f t="shared" si="50"/>
        <v>540</v>
      </c>
    </row>
    <row r="496" spans="1:7" s="67" customFormat="1" ht="47.25">
      <c r="A496" s="72" t="s">
        <v>634</v>
      </c>
      <c r="B496" s="49" t="s">
        <v>264</v>
      </c>
      <c r="C496" s="49" t="s">
        <v>264</v>
      </c>
      <c r="D496" s="8" t="s">
        <v>635</v>
      </c>
      <c r="E496" s="37"/>
      <c r="F496" s="33">
        <f>SUM(F497,F500)</f>
        <v>540</v>
      </c>
      <c r="G496" s="33">
        <f>SUM(G497,G500)</f>
        <v>540</v>
      </c>
    </row>
    <row r="497" spans="1:7" s="67" customFormat="1" ht="66" customHeight="1">
      <c r="A497" s="72" t="s">
        <v>226</v>
      </c>
      <c r="B497" s="49" t="s">
        <v>264</v>
      </c>
      <c r="C497" s="49" t="s">
        <v>264</v>
      </c>
      <c r="D497" s="8" t="s">
        <v>635</v>
      </c>
      <c r="E497" s="37">
        <v>100</v>
      </c>
      <c r="F497" s="33">
        <f>SUM(F498)</f>
        <v>513.6</v>
      </c>
      <c r="G497" s="33">
        <f>SUM(G498)</f>
        <v>513.6</v>
      </c>
    </row>
    <row r="498" spans="1:7" s="67" customFormat="1" ht="31.5">
      <c r="A498" s="72" t="s">
        <v>227</v>
      </c>
      <c r="B498" s="49" t="s">
        <v>264</v>
      </c>
      <c r="C498" s="49" t="s">
        <v>264</v>
      </c>
      <c r="D498" s="8" t="s">
        <v>635</v>
      </c>
      <c r="E498" s="37">
        <v>120</v>
      </c>
      <c r="F498" s="33">
        <v>513.6</v>
      </c>
      <c r="G498" s="33">
        <v>513.6</v>
      </c>
    </row>
    <row r="499" spans="1:7" s="67" customFormat="1" ht="15.75">
      <c r="A499" s="12" t="s">
        <v>233</v>
      </c>
      <c r="B499" s="49" t="s">
        <v>264</v>
      </c>
      <c r="C499" s="49" t="s">
        <v>264</v>
      </c>
      <c r="D499" s="8" t="s">
        <v>635</v>
      </c>
      <c r="E499" s="37">
        <v>120</v>
      </c>
      <c r="F499" s="33">
        <v>513.6</v>
      </c>
      <c r="G499" s="33">
        <v>513.6</v>
      </c>
    </row>
    <row r="500" spans="1:7" s="67" customFormat="1" ht="31.5">
      <c r="A500" s="72" t="s">
        <v>314</v>
      </c>
      <c r="B500" s="49" t="s">
        <v>264</v>
      </c>
      <c r="C500" s="49" t="s">
        <v>264</v>
      </c>
      <c r="D500" s="8" t="s">
        <v>635</v>
      </c>
      <c r="E500" s="37">
        <v>200</v>
      </c>
      <c r="F500" s="33">
        <f>SUM(F501)</f>
        <v>26.4</v>
      </c>
      <c r="G500" s="33">
        <f>SUM(G501)</f>
        <v>26.4</v>
      </c>
    </row>
    <row r="501" spans="1:7" s="67" customFormat="1" ht="34.5" customHeight="1">
      <c r="A501" s="72" t="s">
        <v>230</v>
      </c>
      <c r="B501" s="49" t="s">
        <v>264</v>
      </c>
      <c r="C501" s="49" t="s">
        <v>264</v>
      </c>
      <c r="D501" s="8" t="s">
        <v>635</v>
      </c>
      <c r="E501" s="37">
        <v>240</v>
      </c>
      <c r="F501" s="33">
        <v>26.4</v>
      </c>
      <c r="G501" s="33">
        <v>26.4</v>
      </c>
    </row>
    <row r="502" spans="1:7" s="67" customFormat="1" ht="15.75">
      <c r="A502" s="12" t="s">
        <v>233</v>
      </c>
      <c r="B502" s="49" t="s">
        <v>264</v>
      </c>
      <c r="C502" s="49" t="s">
        <v>264</v>
      </c>
      <c r="D502" s="8" t="s">
        <v>635</v>
      </c>
      <c r="E502" s="37">
        <v>240</v>
      </c>
      <c r="F502" s="33">
        <v>26.4</v>
      </c>
      <c r="G502" s="33">
        <v>26.4</v>
      </c>
    </row>
    <row r="503" spans="1:7" s="67" customFormat="1" ht="17.25" customHeight="1">
      <c r="A503" s="72"/>
      <c r="B503" s="49"/>
      <c r="C503" s="49"/>
      <c r="D503" s="8"/>
      <c r="E503" s="37"/>
      <c r="F503" s="33"/>
      <c r="G503" s="33"/>
    </row>
    <row r="504" spans="1:7" s="67" customFormat="1" ht="15.75">
      <c r="A504" s="84" t="s">
        <v>268</v>
      </c>
      <c r="B504" s="85" t="s">
        <v>269</v>
      </c>
      <c r="C504" s="86"/>
      <c r="D504" s="61"/>
      <c r="E504" s="61"/>
      <c r="F504" s="83">
        <f t="shared" ref="F504:G509" si="51">SUM(F505)</f>
        <v>2250.5100000000002</v>
      </c>
      <c r="G504" s="83">
        <f t="shared" si="51"/>
        <v>2250.5100000000002</v>
      </c>
    </row>
    <row r="505" spans="1:7" s="67" customFormat="1" ht="31.5">
      <c r="A505" s="6" t="s">
        <v>270</v>
      </c>
      <c r="B505" s="44" t="s">
        <v>269</v>
      </c>
      <c r="C505" s="44" t="s">
        <v>246</v>
      </c>
      <c r="D505" s="22"/>
      <c r="E505" s="45"/>
      <c r="F505" s="33">
        <f t="shared" si="51"/>
        <v>2250.5100000000002</v>
      </c>
      <c r="G505" s="33">
        <f t="shared" si="51"/>
        <v>2250.5100000000002</v>
      </c>
    </row>
    <row r="506" spans="1:7" s="67" customFormat="1" ht="46.9" customHeight="1">
      <c r="A506" s="6" t="s">
        <v>321</v>
      </c>
      <c r="B506" s="44" t="s">
        <v>269</v>
      </c>
      <c r="C506" s="37" t="s">
        <v>246</v>
      </c>
      <c r="D506" s="8" t="s">
        <v>48</v>
      </c>
      <c r="E506" s="45"/>
      <c r="F506" s="33">
        <f>SUM(F507,F511,F515,F519)</f>
        <v>2250.5100000000002</v>
      </c>
      <c r="G506" s="33">
        <f>SUM(G507,G511,G515,G519)</f>
        <v>2250.5100000000002</v>
      </c>
    </row>
    <row r="507" spans="1:7" s="67" customFormat="1" ht="33.75" customHeight="1">
      <c r="A507" s="6" t="s">
        <v>535</v>
      </c>
      <c r="B507" s="34" t="s">
        <v>269</v>
      </c>
      <c r="C507" s="37" t="s">
        <v>246</v>
      </c>
      <c r="D507" s="8" t="s">
        <v>96</v>
      </c>
      <c r="E507" s="45"/>
      <c r="F507" s="33">
        <f t="shared" si="51"/>
        <v>150</v>
      </c>
      <c r="G507" s="33">
        <f t="shared" si="51"/>
        <v>150</v>
      </c>
    </row>
    <row r="508" spans="1:7" s="67" customFormat="1" ht="15.75">
      <c r="A508" s="6" t="s">
        <v>536</v>
      </c>
      <c r="B508" s="34" t="s">
        <v>269</v>
      </c>
      <c r="C508" s="37" t="s">
        <v>246</v>
      </c>
      <c r="D508" s="8" t="s">
        <v>169</v>
      </c>
      <c r="E508" s="45"/>
      <c r="F508" s="33">
        <f t="shared" si="51"/>
        <v>150</v>
      </c>
      <c r="G508" s="33">
        <f t="shared" si="51"/>
        <v>150</v>
      </c>
    </row>
    <row r="509" spans="1:7" s="67" customFormat="1" ht="31.5">
      <c r="A509" s="72" t="s">
        <v>314</v>
      </c>
      <c r="B509" s="34" t="s">
        <v>269</v>
      </c>
      <c r="C509" s="37" t="s">
        <v>246</v>
      </c>
      <c r="D509" s="8" t="s">
        <v>169</v>
      </c>
      <c r="E509" s="37">
        <v>200</v>
      </c>
      <c r="F509" s="33">
        <f t="shared" si="51"/>
        <v>150</v>
      </c>
      <c r="G509" s="33">
        <f t="shared" si="51"/>
        <v>150</v>
      </c>
    </row>
    <row r="510" spans="1:7" s="67" customFormat="1" ht="32.25" customHeight="1">
      <c r="A510" s="72" t="s">
        <v>230</v>
      </c>
      <c r="B510" s="34" t="s">
        <v>269</v>
      </c>
      <c r="C510" s="37" t="s">
        <v>246</v>
      </c>
      <c r="D510" s="8" t="s">
        <v>169</v>
      </c>
      <c r="E510" s="37">
        <v>240</v>
      </c>
      <c r="F510" s="33">
        <v>150</v>
      </c>
      <c r="G510" s="33">
        <v>150</v>
      </c>
    </row>
    <row r="511" spans="1:7" s="67" customFormat="1" ht="31.5">
      <c r="A511" s="72" t="s">
        <v>537</v>
      </c>
      <c r="B511" s="34" t="s">
        <v>269</v>
      </c>
      <c r="C511" s="37" t="s">
        <v>246</v>
      </c>
      <c r="D511" s="8" t="s">
        <v>538</v>
      </c>
      <c r="E511" s="37"/>
      <c r="F511" s="33">
        <f t="shared" ref="F511:G513" si="52">SUM(F512)</f>
        <v>50</v>
      </c>
      <c r="G511" s="33">
        <f t="shared" si="52"/>
        <v>50</v>
      </c>
    </row>
    <row r="512" spans="1:7" s="67" customFormat="1" ht="15.75">
      <c r="A512" s="6" t="s">
        <v>536</v>
      </c>
      <c r="B512" s="34" t="s">
        <v>269</v>
      </c>
      <c r="C512" s="37" t="s">
        <v>246</v>
      </c>
      <c r="D512" s="8" t="s">
        <v>539</v>
      </c>
      <c r="E512" s="37"/>
      <c r="F512" s="33">
        <f t="shared" si="52"/>
        <v>50</v>
      </c>
      <c r="G512" s="33">
        <f t="shared" si="52"/>
        <v>50</v>
      </c>
    </row>
    <row r="513" spans="1:7" s="67" customFormat="1" ht="31.5">
      <c r="A513" s="72" t="s">
        <v>314</v>
      </c>
      <c r="B513" s="34" t="s">
        <v>269</v>
      </c>
      <c r="C513" s="37" t="s">
        <v>246</v>
      </c>
      <c r="D513" s="8" t="s">
        <v>539</v>
      </c>
      <c r="E513" s="37">
        <v>200</v>
      </c>
      <c r="F513" s="33">
        <f t="shared" si="52"/>
        <v>50</v>
      </c>
      <c r="G513" s="33">
        <f t="shared" si="52"/>
        <v>50</v>
      </c>
    </row>
    <row r="514" spans="1:7" s="67" customFormat="1" ht="33" customHeight="1">
      <c r="A514" s="72" t="s">
        <v>230</v>
      </c>
      <c r="B514" s="34" t="s">
        <v>269</v>
      </c>
      <c r="C514" s="37" t="s">
        <v>246</v>
      </c>
      <c r="D514" s="8" t="s">
        <v>539</v>
      </c>
      <c r="E514" s="37">
        <v>240</v>
      </c>
      <c r="F514" s="33">
        <v>50</v>
      </c>
      <c r="G514" s="33">
        <v>50</v>
      </c>
    </row>
    <row r="515" spans="1:7" s="67" customFormat="1" ht="31.5">
      <c r="A515" s="72" t="s">
        <v>532</v>
      </c>
      <c r="B515" s="34" t="s">
        <v>269</v>
      </c>
      <c r="C515" s="37" t="s">
        <v>246</v>
      </c>
      <c r="D515" s="8" t="s">
        <v>533</v>
      </c>
      <c r="E515" s="37"/>
      <c r="F515" s="33">
        <f t="shared" ref="F515:G517" si="53">SUM(F516)</f>
        <v>100</v>
      </c>
      <c r="G515" s="33">
        <f t="shared" si="53"/>
        <v>100</v>
      </c>
    </row>
    <row r="516" spans="1:7" s="67" customFormat="1" ht="15.75">
      <c r="A516" s="6" t="s">
        <v>536</v>
      </c>
      <c r="B516" s="34" t="s">
        <v>269</v>
      </c>
      <c r="C516" s="37" t="s">
        <v>246</v>
      </c>
      <c r="D516" s="8" t="s">
        <v>540</v>
      </c>
      <c r="E516" s="37"/>
      <c r="F516" s="33">
        <f t="shared" si="53"/>
        <v>100</v>
      </c>
      <c r="G516" s="33">
        <f t="shared" si="53"/>
        <v>100</v>
      </c>
    </row>
    <row r="517" spans="1:7" s="67" customFormat="1" ht="31.5">
      <c r="A517" s="72" t="s">
        <v>314</v>
      </c>
      <c r="B517" s="34" t="s">
        <v>269</v>
      </c>
      <c r="C517" s="37" t="s">
        <v>246</v>
      </c>
      <c r="D517" s="8" t="s">
        <v>540</v>
      </c>
      <c r="E517" s="37">
        <v>200</v>
      </c>
      <c r="F517" s="33">
        <f t="shared" si="53"/>
        <v>100</v>
      </c>
      <c r="G517" s="33">
        <f t="shared" si="53"/>
        <v>100</v>
      </c>
    </row>
    <row r="518" spans="1:7" s="67" customFormat="1" ht="34.5" customHeight="1">
      <c r="A518" s="72" t="s">
        <v>230</v>
      </c>
      <c r="B518" s="34" t="s">
        <v>269</v>
      </c>
      <c r="C518" s="37" t="s">
        <v>246</v>
      </c>
      <c r="D518" s="8" t="s">
        <v>540</v>
      </c>
      <c r="E518" s="37">
        <v>240</v>
      </c>
      <c r="F518" s="33">
        <v>100</v>
      </c>
      <c r="G518" s="33">
        <v>100</v>
      </c>
    </row>
    <row r="519" spans="1:7" s="67" customFormat="1" ht="34.9" customHeight="1">
      <c r="A519" s="12" t="s">
        <v>541</v>
      </c>
      <c r="B519" s="34" t="s">
        <v>269</v>
      </c>
      <c r="C519" s="37" t="s">
        <v>246</v>
      </c>
      <c r="D519" s="8" t="s">
        <v>542</v>
      </c>
      <c r="E519" s="37"/>
      <c r="F519" s="33">
        <f t="shared" ref="F519:G521" si="54">SUM(F520)</f>
        <v>1950.51</v>
      </c>
      <c r="G519" s="33">
        <f t="shared" si="54"/>
        <v>1950.51</v>
      </c>
    </row>
    <row r="520" spans="1:7" s="67" customFormat="1" ht="47.25">
      <c r="A520" s="10" t="s">
        <v>119</v>
      </c>
      <c r="B520" s="34" t="s">
        <v>269</v>
      </c>
      <c r="C520" s="37" t="s">
        <v>246</v>
      </c>
      <c r="D520" s="66" t="s">
        <v>543</v>
      </c>
      <c r="E520" s="37"/>
      <c r="F520" s="33">
        <f t="shared" si="54"/>
        <v>1950.51</v>
      </c>
      <c r="G520" s="33">
        <f t="shared" si="54"/>
        <v>1950.51</v>
      </c>
    </row>
    <row r="521" spans="1:7" s="67" customFormat="1" ht="34.5" customHeight="1">
      <c r="A521" s="16" t="s">
        <v>238</v>
      </c>
      <c r="B521" s="34" t="s">
        <v>269</v>
      </c>
      <c r="C521" s="37" t="s">
        <v>246</v>
      </c>
      <c r="D521" s="66" t="s">
        <v>543</v>
      </c>
      <c r="E521" s="37">
        <v>600</v>
      </c>
      <c r="F521" s="33">
        <f t="shared" si="54"/>
        <v>1950.51</v>
      </c>
      <c r="G521" s="33">
        <f t="shared" si="54"/>
        <v>1950.51</v>
      </c>
    </row>
    <row r="522" spans="1:7" s="67" customFormat="1" ht="15.75">
      <c r="A522" s="16" t="s">
        <v>239</v>
      </c>
      <c r="B522" s="34" t="s">
        <v>269</v>
      </c>
      <c r="C522" s="37" t="s">
        <v>246</v>
      </c>
      <c r="D522" s="66" t="s">
        <v>543</v>
      </c>
      <c r="E522" s="37">
        <v>610</v>
      </c>
      <c r="F522" s="33">
        <v>1950.51</v>
      </c>
      <c r="G522" s="33">
        <v>1950.51</v>
      </c>
    </row>
    <row r="523" spans="1:7" s="67" customFormat="1" ht="17.25" customHeight="1">
      <c r="A523" s="16"/>
      <c r="B523" s="34"/>
      <c r="C523" s="37"/>
      <c r="D523" s="66"/>
      <c r="E523" s="37"/>
      <c r="F523" s="33"/>
      <c r="G523" s="33"/>
    </row>
    <row r="524" spans="1:7" ht="15.75">
      <c r="A524" s="84" t="s">
        <v>271</v>
      </c>
      <c r="B524" s="87" t="s">
        <v>272</v>
      </c>
      <c r="C524" s="61"/>
      <c r="D524" s="61"/>
      <c r="E524" s="61"/>
      <c r="F524" s="83">
        <f>SUM(F525,F587,F687,F739,F768)</f>
        <v>1625647.2800000003</v>
      </c>
      <c r="G524" s="83">
        <f>SUM(G525,G587,G687,G739,G768)</f>
        <v>1787521.2800000003</v>
      </c>
    </row>
    <row r="525" spans="1:7" ht="15.75">
      <c r="A525" s="50" t="s">
        <v>273</v>
      </c>
      <c r="B525" s="34" t="s">
        <v>272</v>
      </c>
      <c r="C525" s="44" t="s">
        <v>223</v>
      </c>
      <c r="D525" s="7"/>
      <c r="E525" s="45"/>
      <c r="F525" s="33">
        <f>SUM(F526,F548,F554)</f>
        <v>739057.21000000008</v>
      </c>
      <c r="G525" s="33">
        <f>SUM(G526,G548,G554)</f>
        <v>817272.21000000008</v>
      </c>
    </row>
    <row r="526" spans="1:7" ht="31.5">
      <c r="A526" s="6" t="s">
        <v>319</v>
      </c>
      <c r="B526" s="34" t="s">
        <v>272</v>
      </c>
      <c r="C526" s="40" t="s">
        <v>223</v>
      </c>
      <c r="D526" s="8" t="s">
        <v>35</v>
      </c>
      <c r="E526" s="37"/>
      <c r="F526" s="33">
        <f>SUM(F527,F542)</f>
        <v>30547.02</v>
      </c>
      <c r="G526" s="33">
        <f>SUM(G527,G542)</f>
        <v>30547.02</v>
      </c>
    </row>
    <row r="527" spans="1:7" ht="49.15" customHeight="1">
      <c r="A527" s="6" t="s">
        <v>327</v>
      </c>
      <c r="B527" s="34" t="s">
        <v>272</v>
      </c>
      <c r="C527" s="40" t="s">
        <v>223</v>
      </c>
      <c r="D527" s="5" t="s">
        <v>36</v>
      </c>
      <c r="E527" s="37"/>
      <c r="F527" s="33">
        <f>SUM(F528,F533)</f>
        <v>25427.22</v>
      </c>
      <c r="G527" s="33">
        <f>SUM(G528,G533)</f>
        <v>25427.22</v>
      </c>
    </row>
    <row r="528" spans="1:7" ht="63.75" customHeight="1">
      <c r="A528" s="6" t="s">
        <v>514</v>
      </c>
      <c r="B528" s="34" t="s">
        <v>272</v>
      </c>
      <c r="C528" s="40" t="s">
        <v>223</v>
      </c>
      <c r="D528" s="5" t="s">
        <v>75</v>
      </c>
      <c r="E528" s="37"/>
      <c r="F528" s="33">
        <f>SUM(F529)</f>
        <v>23126.400000000001</v>
      </c>
      <c r="G528" s="33">
        <f>SUM(G529)</f>
        <v>23126.400000000001</v>
      </c>
    </row>
    <row r="529" spans="1:7" ht="68.25" customHeight="1">
      <c r="A529" s="2" t="s">
        <v>353</v>
      </c>
      <c r="B529" s="34" t="s">
        <v>272</v>
      </c>
      <c r="C529" s="40" t="s">
        <v>223</v>
      </c>
      <c r="D529" s="5" t="s">
        <v>80</v>
      </c>
      <c r="E529" s="37"/>
      <c r="F529" s="33">
        <f>SUM(F530)</f>
        <v>23126.400000000001</v>
      </c>
      <c r="G529" s="33">
        <f>SUM(G530)</f>
        <v>23126.400000000001</v>
      </c>
    </row>
    <row r="530" spans="1:7" ht="33.75" customHeight="1">
      <c r="A530" s="16" t="s">
        <v>238</v>
      </c>
      <c r="B530" s="40" t="s">
        <v>272</v>
      </c>
      <c r="C530" s="40" t="s">
        <v>223</v>
      </c>
      <c r="D530" s="5" t="s">
        <v>80</v>
      </c>
      <c r="E530" s="43">
        <v>600</v>
      </c>
      <c r="F530" s="33">
        <f>SUM(F531,F532)</f>
        <v>23126.400000000001</v>
      </c>
      <c r="G530" s="33">
        <f>SUM(G531,G532)</f>
        <v>23126.400000000001</v>
      </c>
    </row>
    <row r="531" spans="1:7" ht="15.75">
      <c r="A531" s="16" t="s">
        <v>239</v>
      </c>
      <c r="B531" s="40" t="s">
        <v>272</v>
      </c>
      <c r="C531" s="40" t="s">
        <v>223</v>
      </c>
      <c r="D531" s="5" t="s">
        <v>80</v>
      </c>
      <c r="E531" s="40">
        <v>610</v>
      </c>
      <c r="F531" s="33">
        <v>6745.2</v>
      </c>
      <c r="G531" s="33">
        <v>6745.2</v>
      </c>
    </row>
    <row r="532" spans="1:7" ht="15.75">
      <c r="A532" s="16" t="s">
        <v>297</v>
      </c>
      <c r="B532" s="40" t="s">
        <v>272</v>
      </c>
      <c r="C532" s="40" t="s">
        <v>223</v>
      </c>
      <c r="D532" s="5" t="s">
        <v>80</v>
      </c>
      <c r="E532" s="40">
        <v>620</v>
      </c>
      <c r="F532" s="33">
        <v>16381.2</v>
      </c>
      <c r="G532" s="33">
        <v>16381.2</v>
      </c>
    </row>
    <row r="533" spans="1:7" ht="63">
      <c r="A533" s="1" t="s">
        <v>176</v>
      </c>
      <c r="B533" s="40" t="s">
        <v>272</v>
      </c>
      <c r="C533" s="40" t="s">
        <v>223</v>
      </c>
      <c r="D533" s="5" t="s">
        <v>76</v>
      </c>
      <c r="E533" s="40"/>
      <c r="F533" s="33">
        <f>SUM(F534,F538)</f>
        <v>2300.8199999999997</v>
      </c>
      <c r="G533" s="33">
        <f>SUM(G534,G538)</f>
        <v>2300.8199999999997</v>
      </c>
    </row>
    <row r="534" spans="1:7" ht="47.25">
      <c r="A534" s="1" t="s">
        <v>77</v>
      </c>
      <c r="B534" s="40" t="s">
        <v>272</v>
      </c>
      <c r="C534" s="40" t="s">
        <v>223</v>
      </c>
      <c r="D534" s="5" t="s">
        <v>161</v>
      </c>
      <c r="E534" s="40"/>
      <c r="F534" s="33">
        <f>SUM(F535)</f>
        <v>696.2</v>
      </c>
      <c r="G534" s="33">
        <f>SUM(G535)</f>
        <v>696.2</v>
      </c>
    </row>
    <row r="535" spans="1:7" ht="31.5">
      <c r="A535" s="16" t="s">
        <v>238</v>
      </c>
      <c r="B535" s="40" t="s">
        <v>272</v>
      </c>
      <c r="C535" s="40" t="s">
        <v>223</v>
      </c>
      <c r="D535" s="5" t="s">
        <v>161</v>
      </c>
      <c r="E535" s="43">
        <v>600</v>
      </c>
      <c r="F535" s="33">
        <f>SUM(F536,F537)</f>
        <v>696.2</v>
      </c>
      <c r="G535" s="33">
        <f>SUM(G536,G537)</f>
        <v>696.2</v>
      </c>
    </row>
    <row r="536" spans="1:7" ht="15.75">
      <c r="A536" s="16" t="s">
        <v>239</v>
      </c>
      <c r="B536" s="40" t="s">
        <v>272</v>
      </c>
      <c r="C536" s="40" t="s">
        <v>223</v>
      </c>
      <c r="D536" s="5" t="s">
        <v>161</v>
      </c>
      <c r="E536" s="40">
        <v>610</v>
      </c>
      <c r="F536" s="33">
        <v>193.2</v>
      </c>
      <c r="G536" s="33">
        <v>193.2</v>
      </c>
    </row>
    <row r="537" spans="1:7" ht="15.75">
      <c r="A537" s="16" t="s">
        <v>297</v>
      </c>
      <c r="B537" s="40" t="s">
        <v>272</v>
      </c>
      <c r="C537" s="40" t="s">
        <v>223</v>
      </c>
      <c r="D537" s="66" t="s">
        <v>161</v>
      </c>
      <c r="E537" s="40">
        <v>620</v>
      </c>
      <c r="F537" s="33">
        <v>503</v>
      </c>
      <c r="G537" s="33">
        <v>503</v>
      </c>
    </row>
    <row r="538" spans="1:7" ht="31.5">
      <c r="A538" s="1" t="s">
        <v>78</v>
      </c>
      <c r="B538" s="34" t="s">
        <v>272</v>
      </c>
      <c r="C538" s="40" t="s">
        <v>223</v>
      </c>
      <c r="D538" s="5" t="s">
        <v>82</v>
      </c>
      <c r="E538" s="40"/>
      <c r="F538" s="33">
        <f>SUM(F539)</f>
        <v>1604.62</v>
      </c>
      <c r="G538" s="33">
        <f>SUM(G539)</f>
        <v>1604.62</v>
      </c>
    </row>
    <row r="539" spans="1:7" ht="33.75" customHeight="1">
      <c r="A539" s="16" t="s">
        <v>238</v>
      </c>
      <c r="B539" s="40" t="s">
        <v>272</v>
      </c>
      <c r="C539" s="40" t="s">
        <v>223</v>
      </c>
      <c r="D539" s="5" t="s">
        <v>82</v>
      </c>
      <c r="E539" s="43">
        <v>600</v>
      </c>
      <c r="F539" s="33">
        <f>SUM(F540,F541)</f>
        <v>1604.62</v>
      </c>
      <c r="G539" s="33">
        <f>SUM(G540,G541)</f>
        <v>1604.62</v>
      </c>
    </row>
    <row r="540" spans="1:7" ht="15.75">
      <c r="A540" s="16" t="s">
        <v>239</v>
      </c>
      <c r="B540" s="40" t="s">
        <v>272</v>
      </c>
      <c r="C540" s="40" t="s">
        <v>223</v>
      </c>
      <c r="D540" s="5" t="s">
        <v>82</v>
      </c>
      <c r="E540" s="40">
        <v>610</v>
      </c>
      <c r="F540" s="33">
        <v>401.52</v>
      </c>
      <c r="G540" s="33">
        <v>401.52</v>
      </c>
    </row>
    <row r="541" spans="1:7" ht="15.75">
      <c r="A541" s="16" t="s">
        <v>297</v>
      </c>
      <c r="B541" s="40" t="s">
        <v>272</v>
      </c>
      <c r="C541" s="40" t="s">
        <v>223</v>
      </c>
      <c r="D541" s="66" t="s">
        <v>82</v>
      </c>
      <c r="E541" s="40">
        <v>620</v>
      </c>
      <c r="F541" s="33">
        <v>1203.0999999999999</v>
      </c>
      <c r="G541" s="33">
        <v>1203.0999999999999</v>
      </c>
    </row>
    <row r="542" spans="1:7" ht="31.5">
      <c r="A542" s="6" t="s">
        <v>336</v>
      </c>
      <c r="B542" s="40" t="s">
        <v>272</v>
      </c>
      <c r="C542" s="40" t="s">
        <v>223</v>
      </c>
      <c r="D542" s="8" t="s">
        <v>39</v>
      </c>
      <c r="E542" s="37"/>
      <c r="F542" s="33">
        <f t="shared" ref="F542:G544" si="55">SUM(F543)</f>
        <v>5119.8</v>
      </c>
      <c r="G542" s="33">
        <f t="shared" si="55"/>
        <v>5119.8</v>
      </c>
    </row>
    <row r="543" spans="1:7" ht="30.75" customHeight="1">
      <c r="A543" s="16" t="s">
        <v>436</v>
      </c>
      <c r="B543" s="40" t="s">
        <v>272</v>
      </c>
      <c r="C543" s="40" t="s">
        <v>223</v>
      </c>
      <c r="D543" s="8" t="s">
        <v>437</v>
      </c>
      <c r="E543" s="37"/>
      <c r="F543" s="33">
        <f t="shared" si="55"/>
        <v>5119.8</v>
      </c>
      <c r="G543" s="33">
        <f t="shared" si="55"/>
        <v>5119.8</v>
      </c>
    </row>
    <row r="544" spans="1:7" ht="31.5">
      <c r="A544" s="16" t="s">
        <v>438</v>
      </c>
      <c r="B544" s="40" t="s">
        <v>272</v>
      </c>
      <c r="C544" s="40" t="s">
        <v>223</v>
      </c>
      <c r="D544" s="8" t="s">
        <v>439</v>
      </c>
      <c r="E544" s="37"/>
      <c r="F544" s="33">
        <f t="shared" si="55"/>
        <v>5119.8</v>
      </c>
      <c r="G544" s="33">
        <f t="shared" si="55"/>
        <v>5119.8</v>
      </c>
    </row>
    <row r="545" spans="1:8" ht="36" customHeight="1">
      <c r="A545" s="16" t="s">
        <v>238</v>
      </c>
      <c r="B545" s="34" t="s">
        <v>272</v>
      </c>
      <c r="C545" s="40" t="s">
        <v>223</v>
      </c>
      <c r="D545" s="8" t="s">
        <v>439</v>
      </c>
      <c r="E545" s="15">
        <v>600</v>
      </c>
      <c r="F545" s="33">
        <f>SUM(F546,F547)</f>
        <v>5119.8</v>
      </c>
      <c r="G545" s="33">
        <f>SUM(G546,G547)</f>
        <v>5119.8</v>
      </c>
    </row>
    <row r="546" spans="1:8" ht="15.75">
      <c r="A546" s="16" t="s">
        <v>239</v>
      </c>
      <c r="B546" s="34" t="s">
        <v>272</v>
      </c>
      <c r="C546" s="40" t="s">
        <v>223</v>
      </c>
      <c r="D546" s="8" t="s">
        <v>439</v>
      </c>
      <c r="E546" s="40">
        <v>610</v>
      </c>
      <c r="F546" s="33">
        <v>1078.3</v>
      </c>
      <c r="G546" s="33">
        <v>1078.3</v>
      </c>
    </row>
    <row r="547" spans="1:8" ht="15.75">
      <c r="A547" s="16" t="s">
        <v>297</v>
      </c>
      <c r="B547" s="40" t="s">
        <v>272</v>
      </c>
      <c r="C547" s="40" t="s">
        <v>223</v>
      </c>
      <c r="D547" s="8" t="s">
        <v>439</v>
      </c>
      <c r="E547" s="40">
        <v>620</v>
      </c>
      <c r="F547" s="33">
        <v>4041.5</v>
      </c>
      <c r="G547" s="33">
        <v>4041.5</v>
      </c>
    </row>
    <row r="548" spans="1:8" s="67" customFormat="1" ht="31.5">
      <c r="A548" s="6" t="s">
        <v>323</v>
      </c>
      <c r="B548" s="34" t="s">
        <v>272</v>
      </c>
      <c r="C548" s="40" t="s">
        <v>223</v>
      </c>
      <c r="D548" s="8" t="s">
        <v>53</v>
      </c>
      <c r="E548" s="40"/>
      <c r="F548" s="33">
        <f t="shared" ref="F548:F552" si="56">SUM(F549)</f>
        <v>2750</v>
      </c>
      <c r="G548" s="33"/>
      <c r="H548" s="33"/>
    </row>
    <row r="549" spans="1:8" s="67" customFormat="1" ht="15.75">
      <c r="A549" s="6" t="s">
        <v>5</v>
      </c>
      <c r="B549" s="34" t="s">
        <v>272</v>
      </c>
      <c r="C549" s="40" t="s">
        <v>223</v>
      </c>
      <c r="D549" s="66" t="s">
        <v>56</v>
      </c>
      <c r="E549" s="40"/>
      <c r="F549" s="33">
        <f t="shared" si="56"/>
        <v>2750</v>
      </c>
      <c r="G549" s="33"/>
      <c r="H549" s="33"/>
    </row>
    <row r="550" spans="1:8" s="67" customFormat="1" ht="64.150000000000006" customHeight="1">
      <c r="A550" s="3" t="s">
        <v>528</v>
      </c>
      <c r="B550" s="34" t="s">
        <v>272</v>
      </c>
      <c r="C550" s="40" t="s">
        <v>223</v>
      </c>
      <c r="D550" s="66" t="s">
        <v>104</v>
      </c>
      <c r="E550" s="40"/>
      <c r="F550" s="33">
        <f t="shared" si="56"/>
        <v>2750</v>
      </c>
      <c r="G550" s="33"/>
      <c r="H550" s="33"/>
    </row>
    <row r="551" spans="1:8" s="67" customFormat="1" ht="114.75" customHeight="1">
      <c r="A551" s="72" t="s">
        <v>637</v>
      </c>
      <c r="B551" s="34" t="s">
        <v>272</v>
      </c>
      <c r="C551" s="40" t="s">
        <v>223</v>
      </c>
      <c r="D551" s="66" t="s">
        <v>638</v>
      </c>
      <c r="E551" s="37"/>
      <c r="F551" s="33">
        <f t="shared" si="56"/>
        <v>2750</v>
      </c>
      <c r="G551" s="33"/>
      <c r="H551" s="33"/>
    </row>
    <row r="552" spans="1:8" s="67" customFormat="1" ht="36" customHeight="1">
      <c r="A552" s="16" t="s">
        <v>238</v>
      </c>
      <c r="B552" s="34" t="s">
        <v>272</v>
      </c>
      <c r="C552" s="40" t="s">
        <v>223</v>
      </c>
      <c r="D552" s="66" t="s">
        <v>638</v>
      </c>
      <c r="E552" s="15">
        <v>600</v>
      </c>
      <c r="F552" s="33">
        <f t="shared" si="56"/>
        <v>2750</v>
      </c>
      <c r="G552" s="33"/>
      <c r="H552" s="33"/>
    </row>
    <row r="553" spans="1:8" s="67" customFormat="1" ht="15.75">
      <c r="A553" s="16" t="s">
        <v>297</v>
      </c>
      <c r="B553" s="34" t="s">
        <v>272</v>
      </c>
      <c r="C553" s="40" t="s">
        <v>223</v>
      </c>
      <c r="D553" s="66" t="s">
        <v>638</v>
      </c>
      <c r="E553" s="40">
        <v>620</v>
      </c>
      <c r="F553" s="33">
        <v>2750</v>
      </c>
      <c r="G553" s="33"/>
      <c r="H553" s="33"/>
    </row>
    <row r="554" spans="1:8" ht="31.5">
      <c r="A554" s="6" t="s">
        <v>324</v>
      </c>
      <c r="B554" s="34" t="s">
        <v>272</v>
      </c>
      <c r="C554" s="40" t="s">
        <v>223</v>
      </c>
      <c r="D554" s="8" t="s">
        <v>122</v>
      </c>
      <c r="E554" s="37"/>
      <c r="F554" s="33">
        <f>SUM(F555,)</f>
        <v>705760.19000000006</v>
      </c>
      <c r="G554" s="33">
        <f>SUM(G555,)</f>
        <v>786725.19000000006</v>
      </c>
    </row>
    <row r="555" spans="1:8" ht="15.75">
      <c r="A555" s="6" t="s">
        <v>6</v>
      </c>
      <c r="B555" s="34" t="s">
        <v>272</v>
      </c>
      <c r="C555" s="40" t="s">
        <v>223</v>
      </c>
      <c r="D555" s="5" t="s">
        <v>123</v>
      </c>
      <c r="E555" s="37"/>
      <c r="F555" s="33">
        <f>SUM(F556,F567,F582)</f>
        <v>705760.19000000006</v>
      </c>
      <c r="G555" s="33">
        <f>SUM(G556,G567,G582)</f>
        <v>786725.19000000006</v>
      </c>
    </row>
    <row r="556" spans="1:8" ht="47.25">
      <c r="A556" s="6" t="s">
        <v>364</v>
      </c>
      <c r="B556" s="39" t="s">
        <v>272</v>
      </c>
      <c r="C556" s="51" t="s">
        <v>223</v>
      </c>
      <c r="D556" s="5" t="s">
        <v>124</v>
      </c>
      <c r="E556" s="37"/>
      <c r="F556" s="33">
        <f>SUM(F557,F561,F564)</f>
        <v>40062</v>
      </c>
      <c r="G556" s="33">
        <f>SUM(G557,G561,G564)</f>
        <v>58676</v>
      </c>
    </row>
    <row r="557" spans="1:8" ht="111.6" customHeight="1">
      <c r="A557" s="69" t="s">
        <v>15</v>
      </c>
      <c r="B557" s="15" t="s">
        <v>272</v>
      </c>
      <c r="C557" s="40" t="s">
        <v>223</v>
      </c>
      <c r="D557" s="5" t="s">
        <v>199</v>
      </c>
      <c r="E557" s="34"/>
      <c r="F557" s="33">
        <f>SUM(F558)</f>
        <v>20529</v>
      </c>
      <c r="G557" s="33">
        <f>SUM(G558)</f>
        <v>31499</v>
      </c>
    </row>
    <row r="558" spans="1:8" ht="34.5" customHeight="1">
      <c r="A558" s="16" t="s">
        <v>238</v>
      </c>
      <c r="B558" s="34" t="s">
        <v>272</v>
      </c>
      <c r="C558" s="44" t="s">
        <v>223</v>
      </c>
      <c r="D558" s="5" t="s">
        <v>199</v>
      </c>
      <c r="E558" s="43">
        <v>600</v>
      </c>
      <c r="F558" s="33">
        <f>SUM(F559)</f>
        <v>20529</v>
      </c>
      <c r="G558" s="33">
        <f>SUM(G559)</f>
        <v>31499</v>
      </c>
    </row>
    <row r="559" spans="1:8" ht="33.6" customHeight="1">
      <c r="A559" s="6" t="s">
        <v>313</v>
      </c>
      <c r="B559" s="40" t="s">
        <v>272</v>
      </c>
      <c r="C559" s="40" t="s">
        <v>223</v>
      </c>
      <c r="D559" s="5" t="s">
        <v>199</v>
      </c>
      <c r="E559" s="40">
        <v>630</v>
      </c>
      <c r="F559" s="33">
        <v>20529</v>
      </c>
      <c r="G559" s="33">
        <v>31499</v>
      </c>
    </row>
    <row r="560" spans="1:8" ht="15.75">
      <c r="A560" s="6" t="s">
        <v>233</v>
      </c>
      <c r="B560" s="40" t="s">
        <v>272</v>
      </c>
      <c r="C560" s="40" t="s">
        <v>223</v>
      </c>
      <c r="D560" s="5" t="s">
        <v>199</v>
      </c>
      <c r="E560" s="40">
        <v>630</v>
      </c>
      <c r="F560" s="33">
        <v>20529</v>
      </c>
      <c r="G560" s="33">
        <v>31499</v>
      </c>
    </row>
    <row r="561" spans="1:7" s="67" customFormat="1" ht="63">
      <c r="A561" s="72" t="s">
        <v>488</v>
      </c>
      <c r="B561" s="34" t="s">
        <v>272</v>
      </c>
      <c r="C561" s="44" t="s">
        <v>223</v>
      </c>
      <c r="D561" s="66" t="s">
        <v>489</v>
      </c>
      <c r="E561" s="40"/>
      <c r="F561" s="33">
        <f>SUM(F562)</f>
        <v>14474</v>
      </c>
      <c r="G561" s="33">
        <f>SUM(G562)</f>
        <v>22118</v>
      </c>
    </row>
    <row r="562" spans="1:7" s="67" customFormat="1" ht="36" customHeight="1">
      <c r="A562" s="16" t="s">
        <v>238</v>
      </c>
      <c r="B562" s="34" t="s">
        <v>272</v>
      </c>
      <c r="C562" s="44" t="s">
        <v>223</v>
      </c>
      <c r="D562" s="66" t="s">
        <v>489</v>
      </c>
      <c r="E562" s="43">
        <v>600</v>
      </c>
      <c r="F562" s="33">
        <f>SUM(F563)</f>
        <v>14474</v>
      </c>
      <c r="G562" s="33">
        <f>SUM(G563)</f>
        <v>22118</v>
      </c>
    </row>
    <row r="563" spans="1:7" s="67" customFormat="1" ht="37.9" customHeight="1">
      <c r="A563" s="6" t="s">
        <v>313</v>
      </c>
      <c r="B563" s="40" t="s">
        <v>272</v>
      </c>
      <c r="C563" s="40" t="s">
        <v>223</v>
      </c>
      <c r="D563" s="66" t="s">
        <v>489</v>
      </c>
      <c r="E563" s="40">
        <v>630</v>
      </c>
      <c r="F563" s="33">
        <v>14474</v>
      </c>
      <c r="G563" s="33">
        <v>22118</v>
      </c>
    </row>
    <row r="564" spans="1:7" s="67" customFormat="1" ht="78.75">
      <c r="A564" s="72" t="s">
        <v>467</v>
      </c>
      <c r="B564" s="15" t="s">
        <v>272</v>
      </c>
      <c r="C564" s="40" t="s">
        <v>223</v>
      </c>
      <c r="D564" s="66" t="s">
        <v>466</v>
      </c>
      <c r="E564" s="34"/>
      <c r="F564" s="33">
        <f>SUM(F565)</f>
        <v>5059</v>
      </c>
      <c r="G564" s="33">
        <f>SUM(G565)</f>
        <v>5059</v>
      </c>
    </row>
    <row r="565" spans="1:7" s="67" customFormat="1" ht="34.5" customHeight="1">
      <c r="A565" s="16" t="s">
        <v>238</v>
      </c>
      <c r="B565" s="40" t="s">
        <v>272</v>
      </c>
      <c r="C565" s="40" t="s">
        <v>223</v>
      </c>
      <c r="D565" s="66" t="s">
        <v>466</v>
      </c>
      <c r="E565" s="43">
        <v>600</v>
      </c>
      <c r="F565" s="33">
        <f>SUM(F566,)</f>
        <v>5059</v>
      </c>
      <c r="G565" s="33">
        <f>SUM(G566,)</f>
        <v>5059</v>
      </c>
    </row>
    <row r="566" spans="1:7" s="67" customFormat="1" ht="31.5">
      <c r="A566" s="6" t="s">
        <v>313</v>
      </c>
      <c r="B566" s="40" t="s">
        <v>272</v>
      </c>
      <c r="C566" s="40" t="s">
        <v>223</v>
      </c>
      <c r="D566" s="66" t="s">
        <v>466</v>
      </c>
      <c r="E566" s="40">
        <v>630</v>
      </c>
      <c r="F566" s="33">
        <v>5059</v>
      </c>
      <c r="G566" s="33">
        <v>5059</v>
      </c>
    </row>
    <row r="567" spans="1:7" ht="128.25" customHeight="1">
      <c r="A567" s="16" t="s">
        <v>109</v>
      </c>
      <c r="B567" s="40" t="s">
        <v>272</v>
      </c>
      <c r="C567" s="40" t="s">
        <v>223</v>
      </c>
      <c r="D567" s="5" t="s">
        <v>126</v>
      </c>
      <c r="E567" s="40"/>
      <c r="F567" s="33">
        <f>SUM(F568,F572,F578)</f>
        <v>662668.29</v>
      </c>
      <c r="G567" s="33">
        <f>SUM(G568,G572,G578)</f>
        <v>725019.29</v>
      </c>
    </row>
    <row r="568" spans="1:7" ht="33" customHeight="1">
      <c r="A568" s="10" t="s">
        <v>14</v>
      </c>
      <c r="B568" s="40" t="s">
        <v>272</v>
      </c>
      <c r="C568" s="40" t="s">
        <v>223</v>
      </c>
      <c r="D568" s="5" t="s">
        <v>127</v>
      </c>
      <c r="E568" s="40"/>
      <c r="F568" s="33">
        <f>SUM(F569)</f>
        <v>156200.28999999998</v>
      </c>
      <c r="G568" s="33">
        <f>SUM(G569)</f>
        <v>156200.28999999998</v>
      </c>
    </row>
    <row r="569" spans="1:7" ht="33.75" customHeight="1">
      <c r="A569" s="16" t="s">
        <v>238</v>
      </c>
      <c r="B569" s="40" t="s">
        <v>272</v>
      </c>
      <c r="C569" s="40" t="s">
        <v>223</v>
      </c>
      <c r="D569" s="5" t="s">
        <v>127</v>
      </c>
      <c r="E569" s="43">
        <v>600</v>
      </c>
      <c r="F569" s="33">
        <f>SUM(F570,F571,)</f>
        <v>156200.28999999998</v>
      </c>
      <c r="G569" s="33">
        <f>SUM(G570,G571,)</f>
        <v>156200.28999999998</v>
      </c>
    </row>
    <row r="570" spans="1:7" ht="15.75">
      <c r="A570" s="16" t="s">
        <v>239</v>
      </c>
      <c r="B570" s="40" t="s">
        <v>272</v>
      </c>
      <c r="C570" s="40" t="s">
        <v>223</v>
      </c>
      <c r="D570" s="5" t="s">
        <v>127</v>
      </c>
      <c r="E570" s="40">
        <v>610</v>
      </c>
      <c r="F570" s="33">
        <v>42476.42</v>
      </c>
      <c r="G570" s="33">
        <v>42476.42</v>
      </c>
    </row>
    <row r="571" spans="1:7" ht="15.75">
      <c r="A571" s="16" t="s">
        <v>297</v>
      </c>
      <c r="B571" s="40" t="s">
        <v>272</v>
      </c>
      <c r="C571" s="40" t="s">
        <v>223</v>
      </c>
      <c r="D571" s="5" t="s">
        <v>127</v>
      </c>
      <c r="E571" s="40">
        <v>620</v>
      </c>
      <c r="F571" s="33">
        <v>113723.87</v>
      </c>
      <c r="G571" s="33">
        <v>113723.87</v>
      </c>
    </row>
    <row r="572" spans="1:7" ht="128.44999999999999" customHeight="1">
      <c r="A572" s="16" t="s">
        <v>362</v>
      </c>
      <c r="B572" s="34" t="s">
        <v>272</v>
      </c>
      <c r="C572" s="44" t="s">
        <v>223</v>
      </c>
      <c r="D572" s="5" t="s">
        <v>201</v>
      </c>
      <c r="E572" s="45"/>
      <c r="F572" s="33">
        <f>SUM(F573)</f>
        <v>506268</v>
      </c>
      <c r="G572" s="33">
        <f>SUM(G573)</f>
        <v>568619</v>
      </c>
    </row>
    <row r="573" spans="1:7" ht="36" customHeight="1">
      <c r="A573" s="16" t="s">
        <v>238</v>
      </c>
      <c r="B573" s="34" t="s">
        <v>272</v>
      </c>
      <c r="C573" s="44" t="s">
        <v>223</v>
      </c>
      <c r="D573" s="5" t="s">
        <v>201</v>
      </c>
      <c r="E573" s="43">
        <v>600</v>
      </c>
      <c r="F573" s="33">
        <f>SUM(F574,F576)</f>
        <v>506268</v>
      </c>
      <c r="G573" s="33">
        <f>SUM(G574,G576)</f>
        <v>568619</v>
      </c>
    </row>
    <row r="574" spans="1:7" ht="15.75">
      <c r="A574" s="3" t="s">
        <v>239</v>
      </c>
      <c r="B574" s="34" t="s">
        <v>272</v>
      </c>
      <c r="C574" s="44" t="s">
        <v>223</v>
      </c>
      <c r="D574" s="5" t="s">
        <v>201</v>
      </c>
      <c r="E574" s="40">
        <v>610</v>
      </c>
      <c r="F574" s="33">
        <v>143319.60999999999</v>
      </c>
      <c r="G574" s="33">
        <v>160761.60000000001</v>
      </c>
    </row>
    <row r="575" spans="1:7" ht="15.75">
      <c r="A575" s="6" t="s">
        <v>233</v>
      </c>
      <c r="B575" s="34" t="s">
        <v>272</v>
      </c>
      <c r="C575" s="44" t="s">
        <v>223</v>
      </c>
      <c r="D575" s="5" t="s">
        <v>201</v>
      </c>
      <c r="E575" s="40">
        <v>610</v>
      </c>
      <c r="F575" s="33">
        <v>143319.60999999999</v>
      </c>
      <c r="G575" s="33">
        <v>160761.60000000001</v>
      </c>
    </row>
    <row r="576" spans="1:7" ht="15.75">
      <c r="A576" s="16" t="s">
        <v>297</v>
      </c>
      <c r="B576" s="34" t="s">
        <v>272</v>
      </c>
      <c r="C576" s="44" t="s">
        <v>223</v>
      </c>
      <c r="D576" s="5" t="s">
        <v>201</v>
      </c>
      <c r="E576" s="40">
        <v>620</v>
      </c>
      <c r="F576" s="33">
        <v>362948.39</v>
      </c>
      <c r="G576" s="33">
        <v>407857.4</v>
      </c>
    </row>
    <row r="577" spans="1:7" ht="15.75">
      <c r="A577" s="6" t="s">
        <v>233</v>
      </c>
      <c r="B577" s="34" t="s">
        <v>272</v>
      </c>
      <c r="C577" s="44" t="s">
        <v>223</v>
      </c>
      <c r="D577" s="5" t="s">
        <v>201</v>
      </c>
      <c r="E577" s="40">
        <v>620</v>
      </c>
      <c r="F577" s="33">
        <v>362948.39</v>
      </c>
      <c r="G577" s="33">
        <v>407857.4</v>
      </c>
    </row>
    <row r="578" spans="1:7" s="67" customFormat="1" ht="63">
      <c r="A578" s="16" t="s">
        <v>671</v>
      </c>
      <c r="B578" s="34" t="s">
        <v>272</v>
      </c>
      <c r="C578" s="40" t="s">
        <v>223</v>
      </c>
      <c r="D578" s="66" t="s">
        <v>672</v>
      </c>
      <c r="E578" s="40"/>
      <c r="F578" s="33">
        <f>SUM(F579)</f>
        <v>200</v>
      </c>
      <c r="G578" s="33">
        <f>SUM(G579)</f>
        <v>200</v>
      </c>
    </row>
    <row r="579" spans="1:7" s="67" customFormat="1" ht="36" customHeight="1">
      <c r="A579" s="105" t="s">
        <v>238</v>
      </c>
      <c r="B579" s="40" t="s">
        <v>272</v>
      </c>
      <c r="C579" s="40" t="s">
        <v>223</v>
      </c>
      <c r="D579" s="66" t="s">
        <v>672</v>
      </c>
      <c r="E579" s="43">
        <v>600</v>
      </c>
      <c r="F579" s="33">
        <f>SUM(F580,F581)</f>
        <v>200</v>
      </c>
      <c r="G579" s="33">
        <f>SUM(G580,G581)</f>
        <v>200</v>
      </c>
    </row>
    <row r="580" spans="1:7" s="67" customFormat="1" ht="15.75">
      <c r="A580" s="105" t="s">
        <v>239</v>
      </c>
      <c r="B580" s="40" t="s">
        <v>272</v>
      </c>
      <c r="C580" s="40" t="s">
        <v>223</v>
      </c>
      <c r="D580" s="66" t="s">
        <v>672</v>
      </c>
      <c r="E580" s="40">
        <v>610</v>
      </c>
      <c r="F580" s="33">
        <v>50</v>
      </c>
      <c r="G580" s="33">
        <v>50</v>
      </c>
    </row>
    <row r="581" spans="1:7" s="67" customFormat="1" ht="15.75">
      <c r="A581" s="105" t="s">
        <v>297</v>
      </c>
      <c r="B581" s="40" t="s">
        <v>272</v>
      </c>
      <c r="C581" s="40" t="s">
        <v>223</v>
      </c>
      <c r="D581" s="66" t="s">
        <v>672</v>
      </c>
      <c r="E581" s="40">
        <v>620</v>
      </c>
      <c r="F581" s="33">
        <v>150</v>
      </c>
      <c r="G581" s="33">
        <v>150</v>
      </c>
    </row>
    <row r="582" spans="1:7" ht="46.9" customHeight="1">
      <c r="A582" s="65" t="s">
        <v>349</v>
      </c>
      <c r="B582" s="40" t="s">
        <v>272</v>
      </c>
      <c r="C582" s="40" t="s">
        <v>223</v>
      </c>
      <c r="D582" s="5" t="s">
        <v>128</v>
      </c>
      <c r="E582" s="40"/>
      <c r="F582" s="33">
        <f>SUM(F583)</f>
        <v>3029.9</v>
      </c>
      <c r="G582" s="33">
        <f>SUM(G583)</f>
        <v>3029.9</v>
      </c>
    </row>
    <row r="583" spans="1:7" ht="30" customHeight="1">
      <c r="A583" s="10" t="s">
        <v>14</v>
      </c>
      <c r="B583" s="40" t="s">
        <v>272</v>
      </c>
      <c r="C583" s="40" t="s">
        <v>223</v>
      </c>
      <c r="D583" s="5" t="s">
        <v>129</v>
      </c>
      <c r="E583" s="40"/>
      <c r="F583" s="33">
        <f>SUM(F584)</f>
        <v>3029.9</v>
      </c>
      <c r="G583" s="33">
        <f>SUM(G584)</f>
        <v>3029.9</v>
      </c>
    </row>
    <row r="584" spans="1:7" ht="33.75" customHeight="1">
      <c r="A584" s="16" t="s">
        <v>238</v>
      </c>
      <c r="B584" s="40" t="s">
        <v>272</v>
      </c>
      <c r="C584" s="40" t="s">
        <v>223</v>
      </c>
      <c r="D584" s="5" t="s">
        <v>129</v>
      </c>
      <c r="E584" s="43">
        <v>600</v>
      </c>
      <c r="F584" s="33">
        <f>SUM(F585,F586,)</f>
        <v>3029.9</v>
      </c>
      <c r="G584" s="33">
        <f>SUM(G585,G586,)</f>
        <v>3029.9</v>
      </c>
    </row>
    <row r="585" spans="1:7" ht="15.75">
      <c r="A585" s="16" t="s">
        <v>239</v>
      </c>
      <c r="B585" s="40" t="s">
        <v>272</v>
      </c>
      <c r="C585" s="40" t="s">
        <v>223</v>
      </c>
      <c r="D585" s="5" t="s">
        <v>129</v>
      </c>
      <c r="E585" s="40">
        <v>610</v>
      </c>
      <c r="F585" s="33">
        <v>820.4</v>
      </c>
      <c r="G585" s="33">
        <v>820.4</v>
      </c>
    </row>
    <row r="586" spans="1:7" ht="15.75">
      <c r="A586" s="16" t="s">
        <v>297</v>
      </c>
      <c r="B586" s="40" t="s">
        <v>272</v>
      </c>
      <c r="C586" s="40" t="s">
        <v>223</v>
      </c>
      <c r="D586" s="5" t="s">
        <v>129</v>
      </c>
      <c r="E586" s="40">
        <v>620</v>
      </c>
      <c r="F586" s="33">
        <v>2209.5</v>
      </c>
      <c r="G586" s="33">
        <v>2209.5</v>
      </c>
    </row>
    <row r="587" spans="1:7" ht="15.75">
      <c r="A587" s="12" t="s">
        <v>274</v>
      </c>
      <c r="B587" s="36" t="s">
        <v>272</v>
      </c>
      <c r="C587" s="37" t="s">
        <v>225</v>
      </c>
      <c r="D587" s="5"/>
      <c r="E587" s="36"/>
      <c r="F587" s="33">
        <f>SUM(F588,F594,F630)</f>
        <v>683752.38</v>
      </c>
      <c r="G587" s="33">
        <f>SUM(G588,G594,G630)</f>
        <v>768511.38</v>
      </c>
    </row>
    <row r="588" spans="1:7" s="67" customFormat="1" ht="31.5">
      <c r="A588" s="6" t="s">
        <v>317</v>
      </c>
      <c r="B588" s="36" t="s">
        <v>272</v>
      </c>
      <c r="C588" s="37" t="s">
        <v>225</v>
      </c>
      <c r="D588" s="8" t="s">
        <v>26</v>
      </c>
      <c r="E588" s="40"/>
      <c r="F588" s="33">
        <f>SUM(F589)</f>
        <v>8575.26</v>
      </c>
      <c r="G588" s="33">
        <f>SUM(G589)</f>
        <v>8575.26</v>
      </c>
    </row>
    <row r="589" spans="1:7" s="67" customFormat="1" ht="31.5">
      <c r="A589" s="6" t="s">
        <v>676</v>
      </c>
      <c r="B589" s="36" t="s">
        <v>272</v>
      </c>
      <c r="C589" s="37" t="s">
        <v>225</v>
      </c>
      <c r="D589" s="8" t="s">
        <v>677</v>
      </c>
      <c r="E589" s="37"/>
      <c r="F589" s="33">
        <f t="shared" ref="F589:G590" si="57">SUM(F590)</f>
        <v>8575.26</v>
      </c>
      <c r="G589" s="33">
        <f t="shared" si="57"/>
        <v>8575.26</v>
      </c>
    </row>
    <row r="590" spans="1:7" s="67" customFormat="1" ht="47.25">
      <c r="A590" s="121" t="s">
        <v>686</v>
      </c>
      <c r="B590" s="36" t="s">
        <v>272</v>
      </c>
      <c r="C590" s="37" t="s">
        <v>225</v>
      </c>
      <c r="D590" s="8" t="s">
        <v>678</v>
      </c>
      <c r="E590" s="37"/>
      <c r="F590" s="33">
        <f t="shared" si="57"/>
        <v>8575.26</v>
      </c>
      <c r="G590" s="33">
        <f t="shared" si="57"/>
        <v>8575.26</v>
      </c>
    </row>
    <row r="591" spans="1:7" s="67" customFormat="1" ht="100.5" customHeight="1">
      <c r="A591" s="72" t="s">
        <v>679</v>
      </c>
      <c r="B591" s="36" t="s">
        <v>272</v>
      </c>
      <c r="C591" s="37" t="s">
        <v>225</v>
      </c>
      <c r="D591" s="8" t="s">
        <v>680</v>
      </c>
      <c r="E591" s="45"/>
      <c r="F591" s="33">
        <f>SUM(F592)</f>
        <v>8575.26</v>
      </c>
      <c r="G591" s="33">
        <f>SUM(G592)</f>
        <v>8575.26</v>
      </c>
    </row>
    <row r="592" spans="1:7" s="67" customFormat="1" ht="36" customHeight="1">
      <c r="A592" s="105" t="s">
        <v>238</v>
      </c>
      <c r="B592" s="36" t="s">
        <v>272</v>
      </c>
      <c r="C592" s="37" t="s">
        <v>225</v>
      </c>
      <c r="D592" s="8" t="s">
        <v>680</v>
      </c>
      <c r="E592" s="15">
        <v>600</v>
      </c>
      <c r="F592" s="33">
        <f>SUM(F593,)</f>
        <v>8575.26</v>
      </c>
      <c r="G592" s="33">
        <f>SUM(G593,)</f>
        <v>8575.26</v>
      </c>
    </row>
    <row r="593" spans="1:7" s="67" customFormat="1" ht="15.75">
      <c r="A593" s="105" t="s">
        <v>297</v>
      </c>
      <c r="B593" s="34" t="s">
        <v>272</v>
      </c>
      <c r="C593" s="34" t="s">
        <v>225</v>
      </c>
      <c r="D593" s="8" t="s">
        <v>680</v>
      </c>
      <c r="E593" s="40">
        <v>620</v>
      </c>
      <c r="F593" s="33">
        <v>8575.26</v>
      </c>
      <c r="G593" s="33">
        <v>8575.26</v>
      </c>
    </row>
    <row r="594" spans="1:7" ht="31.5">
      <c r="A594" s="6" t="s">
        <v>319</v>
      </c>
      <c r="B594" s="36" t="s">
        <v>272</v>
      </c>
      <c r="C594" s="37" t="s">
        <v>225</v>
      </c>
      <c r="D594" s="8" t="s">
        <v>35</v>
      </c>
      <c r="E594" s="34"/>
      <c r="F594" s="33">
        <f>SUM(F595,F619,F624)</f>
        <v>20642.219999999998</v>
      </c>
      <c r="G594" s="33">
        <f>SUM(G595,G619,G624)</f>
        <v>20642.219999999998</v>
      </c>
    </row>
    <row r="595" spans="1:7" ht="46.9" customHeight="1">
      <c r="A595" s="6" t="s">
        <v>327</v>
      </c>
      <c r="B595" s="34" t="s">
        <v>272</v>
      </c>
      <c r="C595" s="37" t="s">
        <v>225</v>
      </c>
      <c r="D595" s="5" t="s">
        <v>36</v>
      </c>
      <c r="E595" s="34"/>
      <c r="F595" s="33">
        <f>SUM(F596,F601,F610,F614)</f>
        <v>15882.92</v>
      </c>
      <c r="G595" s="33">
        <f>SUM(G596,G601,G610,G614)</f>
        <v>15882.92</v>
      </c>
    </row>
    <row r="596" spans="1:7" ht="65.25" customHeight="1">
      <c r="A596" s="6" t="s">
        <v>514</v>
      </c>
      <c r="B596" s="34" t="s">
        <v>272</v>
      </c>
      <c r="C596" s="37" t="s">
        <v>225</v>
      </c>
      <c r="D596" s="5" t="s">
        <v>75</v>
      </c>
      <c r="E596" s="34"/>
      <c r="F596" s="33">
        <f>SUM(F597)</f>
        <v>13490.4</v>
      </c>
      <c r="G596" s="33">
        <f>SUM(G597)</f>
        <v>13490.4</v>
      </c>
    </row>
    <row r="597" spans="1:7" ht="63">
      <c r="A597" s="2" t="s">
        <v>353</v>
      </c>
      <c r="B597" s="34" t="s">
        <v>272</v>
      </c>
      <c r="C597" s="37" t="s">
        <v>225</v>
      </c>
      <c r="D597" s="5" t="s">
        <v>80</v>
      </c>
      <c r="E597" s="34"/>
      <c r="F597" s="33">
        <f>SUM(F598)</f>
        <v>13490.4</v>
      </c>
      <c r="G597" s="33">
        <f>SUM(G598)</f>
        <v>13490.4</v>
      </c>
    </row>
    <row r="598" spans="1:7" ht="36.75" customHeight="1">
      <c r="A598" s="16" t="s">
        <v>238</v>
      </c>
      <c r="B598" s="34" t="s">
        <v>272</v>
      </c>
      <c r="C598" s="34" t="s">
        <v>225</v>
      </c>
      <c r="D598" s="5" t="s">
        <v>80</v>
      </c>
      <c r="E598" s="15">
        <v>600</v>
      </c>
      <c r="F598" s="33">
        <f>SUM(F599,F600)</f>
        <v>13490.4</v>
      </c>
      <c r="G598" s="33">
        <f>SUM(G599,G600)</f>
        <v>13490.4</v>
      </c>
    </row>
    <row r="599" spans="1:7" ht="15.75">
      <c r="A599" s="16" t="s">
        <v>239</v>
      </c>
      <c r="B599" s="34" t="s">
        <v>272</v>
      </c>
      <c r="C599" s="34" t="s">
        <v>225</v>
      </c>
      <c r="D599" s="5" t="s">
        <v>80</v>
      </c>
      <c r="E599" s="40">
        <v>610</v>
      </c>
      <c r="F599" s="33">
        <v>8672.4</v>
      </c>
      <c r="G599" s="33">
        <v>8672.4</v>
      </c>
    </row>
    <row r="600" spans="1:7" ht="15.75">
      <c r="A600" s="16" t="s">
        <v>297</v>
      </c>
      <c r="B600" s="34" t="s">
        <v>272</v>
      </c>
      <c r="C600" s="34" t="s">
        <v>225</v>
      </c>
      <c r="D600" s="66" t="s">
        <v>80</v>
      </c>
      <c r="E600" s="40">
        <v>620</v>
      </c>
      <c r="F600" s="33">
        <v>4818</v>
      </c>
      <c r="G600" s="33">
        <v>4818</v>
      </c>
    </row>
    <row r="601" spans="1:7" ht="63">
      <c r="A601" s="1" t="s">
        <v>176</v>
      </c>
      <c r="B601" s="34" t="s">
        <v>272</v>
      </c>
      <c r="C601" s="34" t="s">
        <v>225</v>
      </c>
      <c r="D601" s="5" t="s">
        <v>76</v>
      </c>
      <c r="E601" s="40"/>
      <c r="F601" s="33">
        <f>SUM(F602,F606,)</f>
        <v>2089.52</v>
      </c>
      <c r="G601" s="33">
        <f>SUM(G602,G606,)</f>
        <v>2089.52</v>
      </c>
    </row>
    <row r="602" spans="1:7" ht="47.25">
      <c r="A602" s="1" t="s">
        <v>77</v>
      </c>
      <c r="B602" s="40" t="s">
        <v>272</v>
      </c>
      <c r="C602" s="34" t="s">
        <v>225</v>
      </c>
      <c r="D602" s="5" t="s">
        <v>161</v>
      </c>
      <c r="E602" s="40"/>
      <c r="F602" s="33">
        <f>SUM(F603)</f>
        <v>399.92</v>
      </c>
      <c r="G602" s="33">
        <f>SUM(G603)</f>
        <v>399.92</v>
      </c>
    </row>
    <row r="603" spans="1:7" ht="35.25" customHeight="1">
      <c r="A603" s="16" t="s">
        <v>238</v>
      </c>
      <c r="B603" s="34" t="s">
        <v>272</v>
      </c>
      <c r="C603" s="34" t="s">
        <v>225</v>
      </c>
      <c r="D603" s="5" t="s">
        <v>161</v>
      </c>
      <c r="E603" s="15">
        <v>600</v>
      </c>
      <c r="F603" s="33">
        <f>SUM(F604,F605)</f>
        <v>399.92</v>
      </c>
      <c r="G603" s="33">
        <f>SUM(G604,G605)</f>
        <v>399.92</v>
      </c>
    </row>
    <row r="604" spans="1:7" ht="15.75">
      <c r="A604" s="16" t="s">
        <v>239</v>
      </c>
      <c r="B604" s="34" t="s">
        <v>272</v>
      </c>
      <c r="C604" s="34" t="s">
        <v>225</v>
      </c>
      <c r="D604" s="5" t="s">
        <v>161</v>
      </c>
      <c r="E604" s="40">
        <v>610</v>
      </c>
      <c r="F604" s="33">
        <v>248.4</v>
      </c>
      <c r="G604" s="33">
        <v>248.4</v>
      </c>
    </row>
    <row r="605" spans="1:7" ht="15.75">
      <c r="A605" s="16" t="s">
        <v>297</v>
      </c>
      <c r="B605" s="34" t="s">
        <v>272</v>
      </c>
      <c r="C605" s="34" t="s">
        <v>225</v>
      </c>
      <c r="D605" s="66" t="s">
        <v>161</v>
      </c>
      <c r="E605" s="40">
        <v>620</v>
      </c>
      <c r="F605" s="33">
        <v>151.52000000000001</v>
      </c>
      <c r="G605" s="33">
        <v>151.52000000000001</v>
      </c>
    </row>
    <row r="606" spans="1:7" ht="31.5">
      <c r="A606" s="1" t="s">
        <v>78</v>
      </c>
      <c r="B606" s="34" t="s">
        <v>272</v>
      </c>
      <c r="C606" s="34" t="s">
        <v>225</v>
      </c>
      <c r="D606" s="5" t="s">
        <v>82</v>
      </c>
      <c r="E606" s="40"/>
      <c r="F606" s="33">
        <f>SUM(F607,)</f>
        <v>1689.6</v>
      </c>
      <c r="G606" s="33">
        <f>SUM(G607,)</f>
        <v>1689.6</v>
      </c>
    </row>
    <row r="607" spans="1:7" ht="34.5" customHeight="1">
      <c r="A607" s="16" t="s">
        <v>238</v>
      </c>
      <c r="B607" s="34" t="s">
        <v>272</v>
      </c>
      <c r="C607" s="34" t="s">
        <v>225</v>
      </c>
      <c r="D607" s="5" t="s">
        <v>82</v>
      </c>
      <c r="E607" s="15">
        <v>600</v>
      </c>
      <c r="F607" s="33">
        <f>SUM(F608,F609,)</f>
        <v>1689.6</v>
      </c>
      <c r="G607" s="33">
        <f>SUM(G608,G609,)</f>
        <v>1689.6</v>
      </c>
    </row>
    <row r="608" spans="1:7" ht="15.75">
      <c r="A608" s="16" t="s">
        <v>239</v>
      </c>
      <c r="B608" s="34" t="s">
        <v>272</v>
      </c>
      <c r="C608" s="34" t="s">
        <v>225</v>
      </c>
      <c r="D608" s="5" t="s">
        <v>82</v>
      </c>
      <c r="E608" s="40">
        <v>610</v>
      </c>
      <c r="F608" s="33">
        <v>1224.24</v>
      </c>
      <c r="G608" s="33">
        <v>1224.24</v>
      </c>
    </row>
    <row r="609" spans="1:7" ht="15.75">
      <c r="A609" s="16" t="s">
        <v>297</v>
      </c>
      <c r="B609" s="34" t="s">
        <v>272</v>
      </c>
      <c r="C609" s="34" t="s">
        <v>225</v>
      </c>
      <c r="D609" s="66" t="s">
        <v>82</v>
      </c>
      <c r="E609" s="40">
        <v>620</v>
      </c>
      <c r="F609" s="33">
        <v>465.36</v>
      </c>
      <c r="G609" s="33">
        <v>465.36</v>
      </c>
    </row>
    <row r="610" spans="1:7" ht="32.25" customHeight="1">
      <c r="A610" s="1" t="s">
        <v>428</v>
      </c>
      <c r="B610" s="34" t="s">
        <v>272</v>
      </c>
      <c r="C610" s="34" t="s">
        <v>225</v>
      </c>
      <c r="D610" s="5" t="s">
        <v>85</v>
      </c>
      <c r="E610" s="40"/>
      <c r="F610" s="33">
        <f t="shared" ref="F610:G612" si="58">SUM(F611)</f>
        <v>68</v>
      </c>
      <c r="G610" s="33">
        <f t="shared" si="58"/>
        <v>68</v>
      </c>
    </row>
    <row r="611" spans="1:7" ht="31.5">
      <c r="A611" s="1" t="s">
        <v>457</v>
      </c>
      <c r="B611" s="34" t="s">
        <v>272</v>
      </c>
      <c r="C611" s="34" t="s">
        <v>225</v>
      </c>
      <c r="D611" s="66" t="s">
        <v>459</v>
      </c>
      <c r="E611" s="40"/>
      <c r="F611" s="33">
        <f t="shared" si="58"/>
        <v>68</v>
      </c>
      <c r="G611" s="33">
        <f t="shared" si="58"/>
        <v>68</v>
      </c>
    </row>
    <row r="612" spans="1:7" ht="33.75" customHeight="1">
      <c r="A612" s="16" t="s">
        <v>238</v>
      </c>
      <c r="B612" s="35" t="s">
        <v>272</v>
      </c>
      <c r="C612" s="34" t="s">
        <v>225</v>
      </c>
      <c r="D612" s="66" t="s">
        <v>459</v>
      </c>
      <c r="E612" s="15">
        <v>600</v>
      </c>
      <c r="F612" s="33">
        <f t="shared" si="58"/>
        <v>68</v>
      </c>
      <c r="G612" s="33">
        <f t="shared" si="58"/>
        <v>68</v>
      </c>
    </row>
    <row r="613" spans="1:7" ht="15.75">
      <c r="A613" s="16" t="s">
        <v>239</v>
      </c>
      <c r="B613" s="34" t="s">
        <v>272</v>
      </c>
      <c r="C613" s="34" t="s">
        <v>225</v>
      </c>
      <c r="D613" s="66" t="s">
        <v>459</v>
      </c>
      <c r="E613" s="40">
        <v>610</v>
      </c>
      <c r="F613" s="33">
        <v>68</v>
      </c>
      <c r="G613" s="33">
        <v>68</v>
      </c>
    </row>
    <row r="614" spans="1:7" ht="63">
      <c r="A614" s="6" t="s">
        <v>639</v>
      </c>
      <c r="B614" s="34" t="s">
        <v>272</v>
      </c>
      <c r="C614" s="37" t="s">
        <v>225</v>
      </c>
      <c r="D614" s="5" t="s">
        <v>86</v>
      </c>
      <c r="E614" s="40"/>
      <c r="F614" s="33">
        <f t="shared" ref="F614:G615" si="59">SUM(F615)</f>
        <v>235</v>
      </c>
      <c r="G614" s="33">
        <f t="shared" si="59"/>
        <v>235</v>
      </c>
    </row>
    <row r="615" spans="1:7" ht="31.5">
      <c r="A615" s="6" t="s">
        <v>87</v>
      </c>
      <c r="B615" s="34" t="s">
        <v>272</v>
      </c>
      <c r="C615" s="37" t="s">
        <v>225</v>
      </c>
      <c r="D615" s="5" t="s">
        <v>163</v>
      </c>
      <c r="E615" s="34"/>
      <c r="F615" s="33">
        <f t="shared" si="59"/>
        <v>235</v>
      </c>
      <c r="G615" s="33">
        <f t="shared" si="59"/>
        <v>235</v>
      </c>
    </row>
    <row r="616" spans="1:7" ht="34.5" customHeight="1">
      <c r="A616" s="16" t="s">
        <v>238</v>
      </c>
      <c r="B616" s="35" t="s">
        <v>272</v>
      </c>
      <c r="C616" s="34" t="s">
        <v>225</v>
      </c>
      <c r="D616" s="5" t="s">
        <v>163</v>
      </c>
      <c r="E616" s="15">
        <v>600</v>
      </c>
      <c r="F616" s="33">
        <f>SUM(F617,F618)</f>
        <v>235</v>
      </c>
      <c r="G616" s="33">
        <f>SUM(G617,G618)</f>
        <v>235</v>
      </c>
    </row>
    <row r="617" spans="1:7" ht="15.75">
      <c r="A617" s="16" t="s">
        <v>239</v>
      </c>
      <c r="B617" s="34" t="s">
        <v>272</v>
      </c>
      <c r="C617" s="34" t="s">
        <v>225</v>
      </c>
      <c r="D617" s="5" t="s">
        <v>163</v>
      </c>
      <c r="E617" s="40">
        <v>610</v>
      </c>
      <c r="F617" s="33">
        <v>159.5</v>
      </c>
      <c r="G617" s="33">
        <v>159.5</v>
      </c>
    </row>
    <row r="618" spans="1:7" s="67" customFormat="1" ht="15.75">
      <c r="A618" s="16" t="s">
        <v>297</v>
      </c>
      <c r="B618" s="34" t="s">
        <v>272</v>
      </c>
      <c r="C618" s="34" t="s">
        <v>225</v>
      </c>
      <c r="D618" s="66" t="s">
        <v>163</v>
      </c>
      <c r="E618" s="40">
        <v>620</v>
      </c>
      <c r="F618" s="33">
        <v>75.5</v>
      </c>
      <c r="G618" s="33">
        <v>75.5</v>
      </c>
    </row>
    <row r="619" spans="1:7" ht="47.25">
      <c r="A619" s="6" t="s">
        <v>328</v>
      </c>
      <c r="B619" s="34" t="s">
        <v>272</v>
      </c>
      <c r="C619" s="34" t="s">
        <v>225</v>
      </c>
      <c r="D619" s="8" t="s">
        <v>37</v>
      </c>
      <c r="E619" s="40"/>
      <c r="F619" s="33">
        <f t="shared" ref="F619:G622" si="60">SUM(F620)</f>
        <v>600</v>
      </c>
      <c r="G619" s="33">
        <f t="shared" si="60"/>
        <v>600</v>
      </c>
    </row>
    <row r="620" spans="1:7" ht="31.5">
      <c r="A620" s="12" t="s">
        <v>188</v>
      </c>
      <c r="B620" s="34" t="s">
        <v>272</v>
      </c>
      <c r="C620" s="34" t="s">
        <v>225</v>
      </c>
      <c r="D620" s="8" t="s">
        <v>331</v>
      </c>
      <c r="E620" s="40"/>
      <c r="F620" s="33">
        <f t="shared" si="60"/>
        <v>600</v>
      </c>
      <c r="G620" s="33">
        <f t="shared" si="60"/>
        <v>600</v>
      </c>
    </row>
    <row r="621" spans="1:7" ht="47.25">
      <c r="A621" s="12" t="s">
        <v>186</v>
      </c>
      <c r="B621" s="34" t="s">
        <v>272</v>
      </c>
      <c r="C621" s="34" t="s">
        <v>225</v>
      </c>
      <c r="D621" s="8" t="s">
        <v>332</v>
      </c>
      <c r="E621" s="40"/>
      <c r="F621" s="33">
        <f t="shared" si="60"/>
        <v>600</v>
      </c>
      <c r="G621" s="33">
        <f t="shared" si="60"/>
        <v>600</v>
      </c>
    </row>
    <row r="622" spans="1:7" ht="33" customHeight="1">
      <c r="A622" s="16" t="s">
        <v>238</v>
      </c>
      <c r="B622" s="34" t="s">
        <v>272</v>
      </c>
      <c r="C622" s="34" t="s">
        <v>225</v>
      </c>
      <c r="D622" s="8" t="s">
        <v>332</v>
      </c>
      <c r="E622" s="15">
        <v>600</v>
      </c>
      <c r="F622" s="33">
        <f t="shared" si="60"/>
        <v>600</v>
      </c>
      <c r="G622" s="33">
        <f t="shared" si="60"/>
        <v>600</v>
      </c>
    </row>
    <row r="623" spans="1:7" ht="15.75">
      <c r="A623" s="16" t="s">
        <v>239</v>
      </c>
      <c r="B623" s="34" t="s">
        <v>272</v>
      </c>
      <c r="C623" s="34" t="s">
        <v>225</v>
      </c>
      <c r="D623" s="8" t="s">
        <v>332</v>
      </c>
      <c r="E623" s="40">
        <v>610</v>
      </c>
      <c r="F623" s="33">
        <v>600</v>
      </c>
      <c r="G623" s="33">
        <v>600</v>
      </c>
    </row>
    <row r="624" spans="1:7" ht="31.5">
      <c r="A624" s="6" t="s">
        <v>336</v>
      </c>
      <c r="B624" s="34" t="s">
        <v>272</v>
      </c>
      <c r="C624" s="34" t="s">
        <v>225</v>
      </c>
      <c r="D624" s="8" t="s">
        <v>39</v>
      </c>
      <c r="E624" s="40"/>
      <c r="F624" s="33">
        <f t="shared" ref="F624:G626" si="61">SUM(F625)</f>
        <v>4159.3</v>
      </c>
      <c r="G624" s="33">
        <f t="shared" si="61"/>
        <v>4159.3</v>
      </c>
    </row>
    <row r="625" spans="1:7" ht="34.5" customHeight="1">
      <c r="A625" s="16" t="s">
        <v>436</v>
      </c>
      <c r="B625" s="34" t="s">
        <v>272</v>
      </c>
      <c r="C625" s="34" t="s">
        <v>225</v>
      </c>
      <c r="D625" s="8" t="s">
        <v>437</v>
      </c>
      <c r="E625" s="40"/>
      <c r="F625" s="33">
        <f t="shared" si="61"/>
        <v>4159.3</v>
      </c>
      <c r="G625" s="33">
        <f t="shared" si="61"/>
        <v>4159.3</v>
      </c>
    </row>
    <row r="626" spans="1:7" ht="31.5">
      <c r="A626" s="16" t="s">
        <v>438</v>
      </c>
      <c r="B626" s="40" t="s">
        <v>272</v>
      </c>
      <c r="C626" s="34" t="s">
        <v>225</v>
      </c>
      <c r="D626" s="8" t="s">
        <v>439</v>
      </c>
      <c r="E626" s="40"/>
      <c r="F626" s="33">
        <f t="shared" si="61"/>
        <v>4159.3</v>
      </c>
      <c r="G626" s="33">
        <f t="shared" si="61"/>
        <v>4159.3</v>
      </c>
    </row>
    <row r="627" spans="1:7" ht="33.75" customHeight="1">
      <c r="A627" s="16" t="s">
        <v>238</v>
      </c>
      <c r="B627" s="34" t="s">
        <v>272</v>
      </c>
      <c r="C627" s="34" t="s">
        <v>225</v>
      </c>
      <c r="D627" s="8" t="s">
        <v>439</v>
      </c>
      <c r="E627" s="15">
        <v>600</v>
      </c>
      <c r="F627" s="33">
        <f>SUM(F628,F629)</f>
        <v>4159.3</v>
      </c>
      <c r="G627" s="33">
        <f>SUM(G628,G629)</f>
        <v>4159.3</v>
      </c>
    </row>
    <row r="628" spans="1:7" ht="15.75">
      <c r="A628" s="16" t="s">
        <v>239</v>
      </c>
      <c r="B628" s="34" t="s">
        <v>272</v>
      </c>
      <c r="C628" s="34" t="s">
        <v>225</v>
      </c>
      <c r="D628" s="8" t="s">
        <v>439</v>
      </c>
      <c r="E628" s="40">
        <v>610</v>
      </c>
      <c r="F628" s="33">
        <v>2947.1</v>
      </c>
      <c r="G628" s="33">
        <v>2947.1</v>
      </c>
    </row>
    <row r="629" spans="1:7" ht="15.75">
      <c r="A629" s="16" t="s">
        <v>297</v>
      </c>
      <c r="B629" s="34" t="s">
        <v>272</v>
      </c>
      <c r="C629" s="34" t="s">
        <v>225</v>
      </c>
      <c r="D629" s="8" t="s">
        <v>439</v>
      </c>
      <c r="E629" s="40">
        <v>620</v>
      </c>
      <c r="F629" s="33">
        <v>1212.2</v>
      </c>
      <c r="G629" s="33">
        <v>1212.2</v>
      </c>
    </row>
    <row r="630" spans="1:7" ht="31.5">
      <c r="A630" s="6" t="s">
        <v>324</v>
      </c>
      <c r="B630" s="34" t="s">
        <v>272</v>
      </c>
      <c r="C630" s="34" t="s">
        <v>225</v>
      </c>
      <c r="D630" s="8" t="s">
        <v>122</v>
      </c>
      <c r="E630" s="37"/>
      <c r="F630" s="33">
        <f>SUM(F631,)</f>
        <v>654534.9</v>
      </c>
      <c r="G630" s="33">
        <f>SUM(G631,)</f>
        <v>739293.9</v>
      </c>
    </row>
    <row r="631" spans="1:7" ht="15.75">
      <c r="A631" s="6" t="s">
        <v>7</v>
      </c>
      <c r="B631" s="34" t="s">
        <v>272</v>
      </c>
      <c r="C631" s="34" t="s">
        <v>225</v>
      </c>
      <c r="D631" s="5" t="s">
        <v>130</v>
      </c>
      <c r="E631" s="37"/>
      <c r="F631" s="33">
        <f>SUM(F632,F643,F648,F664,F669,F674,F679)</f>
        <v>654534.9</v>
      </c>
      <c r="G631" s="33">
        <f>SUM(G632,G643,G648,G664,G669,G674,G679)</f>
        <v>739293.9</v>
      </c>
    </row>
    <row r="632" spans="1:7" ht="160.5" customHeight="1">
      <c r="A632" s="6" t="s">
        <v>350</v>
      </c>
      <c r="B632" s="34" t="s">
        <v>272</v>
      </c>
      <c r="C632" s="34" t="s">
        <v>225</v>
      </c>
      <c r="D632" s="5" t="s">
        <v>131</v>
      </c>
      <c r="E632" s="37"/>
      <c r="F632" s="33">
        <f>SUM(F633,F637)</f>
        <v>536976.94999999995</v>
      </c>
      <c r="G632" s="33">
        <f>SUM(G633,G637)</f>
        <v>616160.94999999995</v>
      </c>
    </row>
    <row r="633" spans="1:7" ht="17.45" customHeight="1">
      <c r="A633" s="10" t="s">
        <v>16</v>
      </c>
      <c r="B633" s="34" t="s">
        <v>272</v>
      </c>
      <c r="C633" s="34" t="s">
        <v>225</v>
      </c>
      <c r="D633" s="5" t="s">
        <v>132</v>
      </c>
      <c r="E633" s="37"/>
      <c r="F633" s="33">
        <f>SUM(F634)</f>
        <v>4547.95</v>
      </c>
      <c r="G633" s="33">
        <f>SUM(G634)</f>
        <v>4547.95</v>
      </c>
    </row>
    <row r="634" spans="1:7" ht="35.25" customHeight="1">
      <c r="A634" s="16" t="s">
        <v>238</v>
      </c>
      <c r="B634" s="34" t="s">
        <v>272</v>
      </c>
      <c r="C634" s="34" t="s">
        <v>225</v>
      </c>
      <c r="D634" s="5" t="s">
        <v>132</v>
      </c>
      <c r="E634" s="15">
        <v>600</v>
      </c>
      <c r="F634" s="33">
        <f>SUM(F635,F636)</f>
        <v>4547.95</v>
      </c>
      <c r="G634" s="33">
        <f>SUM(G635,G636)</f>
        <v>4547.95</v>
      </c>
    </row>
    <row r="635" spans="1:7" ht="15.75">
      <c r="A635" s="16" t="s">
        <v>239</v>
      </c>
      <c r="B635" s="34" t="s">
        <v>272</v>
      </c>
      <c r="C635" s="34" t="s">
        <v>225</v>
      </c>
      <c r="D635" s="5" t="s">
        <v>132</v>
      </c>
      <c r="E635" s="40">
        <v>610</v>
      </c>
      <c r="F635" s="33">
        <v>1142.05</v>
      </c>
      <c r="G635" s="33">
        <v>1142.05</v>
      </c>
    </row>
    <row r="636" spans="1:7" ht="15.75">
      <c r="A636" s="16" t="s">
        <v>297</v>
      </c>
      <c r="B636" s="34" t="s">
        <v>272</v>
      </c>
      <c r="C636" s="34" t="s">
        <v>225</v>
      </c>
      <c r="D636" s="5" t="s">
        <v>132</v>
      </c>
      <c r="E636" s="40">
        <v>620</v>
      </c>
      <c r="F636" s="33">
        <v>3405.9</v>
      </c>
      <c r="G636" s="33">
        <v>3405.9</v>
      </c>
    </row>
    <row r="637" spans="1:7" ht="183.75" customHeight="1">
      <c r="A637" s="6" t="s">
        <v>361</v>
      </c>
      <c r="B637" s="34" t="s">
        <v>272</v>
      </c>
      <c r="C637" s="34" t="s">
        <v>225</v>
      </c>
      <c r="D637" s="5" t="s">
        <v>202</v>
      </c>
      <c r="E637" s="35"/>
      <c r="F637" s="33">
        <f>SUM(F638)</f>
        <v>532429</v>
      </c>
      <c r="G637" s="33">
        <f>SUM(G638)</f>
        <v>611613</v>
      </c>
    </row>
    <row r="638" spans="1:7" ht="35.25" customHeight="1">
      <c r="A638" s="16" t="s">
        <v>238</v>
      </c>
      <c r="B638" s="34" t="s">
        <v>272</v>
      </c>
      <c r="C638" s="34" t="s">
        <v>225</v>
      </c>
      <c r="D638" s="5" t="s">
        <v>202</v>
      </c>
      <c r="E638" s="35">
        <v>600</v>
      </c>
      <c r="F638" s="33">
        <f>SUM(F639,F641)</f>
        <v>532429</v>
      </c>
      <c r="G638" s="33">
        <f>SUM(G639,G641)</f>
        <v>611613</v>
      </c>
    </row>
    <row r="639" spans="1:7" ht="15.75">
      <c r="A639" s="3" t="s">
        <v>239</v>
      </c>
      <c r="B639" s="34" t="s">
        <v>272</v>
      </c>
      <c r="C639" s="34" t="s">
        <v>225</v>
      </c>
      <c r="D639" s="5" t="s">
        <v>202</v>
      </c>
      <c r="E639" s="40">
        <v>610</v>
      </c>
      <c r="F639" s="33">
        <v>368725.04</v>
      </c>
      <c r="G639" s="33">
        <v>428260</v>
      </c>
    </row>
    <row r="640" spans="1:7" ht="15.75">
      <c r="A640" s="6" t="s">
        <v>233</v>
      </c>
      <c r="B640" s="34" t="s">
        <v>272</v>
      </c>
      <c r="C640" s="34" t="s">
        <v>225</v>
      </c>
      <c r="D640" s="5" t="s">
        <v>202</v>
      </c>
      <c r="E640" s="40">
        <v>610</v>
      </c>
      <c r="F640" s="33">
        <v>368725.04</v>
      </c>
      <c r="G640" s="33">
        <v>428260</v>
      </c>
    </row>
    <row r="641" spans="1:8" ht="15.75">
      <c r="A641" s="16" t="s">
        <v>297</v>
      </c>
      <c r="B641" s="34" t="s">
        <v>272</v>
      </c>
      <c r="C641" s="34" t="s">
        <v>225</v>
      </c>
      <c r="D641" s="5" t="s">
        <v>202</v>
      </c>
      <c r="E641" s="40">
        <v>620</v>
      </c>
      <c r="F641" s="33">
        <v>163703.96</v>
      </c>
      <c r="G641" s="33">
        <v>183353</v>
      </c>
    </row>
    <row r="642" spans="1:8" ht="15.75">
      <c r="A642" s="6" t="s">
        <v>233</v>
      </c>
      <c r="B642" s="34" t="s">
        <v>272</v>
      </c>
      <c r="C642" s="34" t="s">
        <v>225</v>
      </c>
      <c r="D642" s="5" t="s">
        <v>202</v>
      </c>
      <c r="E642" s="40">
        <v>620</v>
      </c>
      <c r="F642" s="33">
        <v>163703.96</v>
      </c>
      <c r="G642" s="33">
        <v>183353</v>
      </c>
    </row>
    <row r="643" spans="1:8" s="67" customFormat="1" ht="31.5">
      <c r="A643" s="6" t="s">
        <v>352</v>
      </c>
      <c r="B643" s="34" t="s">
        <v>272</v>
      </c>
      <c r="C643" s="34" t="s">
        <v>225</v>
      </c>
      <c r="D643" s="66" t="s">
        <v>365</v>
      </c>
      <c r="E643" s="40"/>
      <c r="F643" s="33">
        <f t="shared" ref="F643:G645" si="62">SUM(F644)</f>
        <v>4187</v>
      </c>
      <c r="G643" s="33">
        <f t="shared" si="62"/>
        <v>7247</v>
      </c>
    </row>
    <row r="644" spans="1:8" s="67" customFormat="1" ht="147.75" customHeight="1">
      <c r="A644" s="6" t="s">
        <v>210</v>
      </c>
      <c r="B644" s="34" t="s">
        <v>272</v>
      </c>
      <c r="C644" s="34" t="s">
        <v>225</v>
      </c>
      <c r="D644" s="66" t="s">
        <v>366</v>
      </c>
      <c r="E644" s="40"/>
      <c r="F644" s="33">
        <f t="shared" si="62"/>
        <v>4187</v>
      </c>
      <c r="G644" s="33">
        <f t="shared" si="62"/>
        <v>7247</v>
      </c>
    </row>
    <row r="645" spans="1:8" s="67" customFormat="1" ht="34.5" customHeight="1">
      <c r="A645" s="16" t="s">
        <v>238</v>
      </c>
      <c r="B645" s="34" t="s">
        <v>272</v>
      </c>
      <c r="C645" s="34" t="s">
        <v>225</v>
      </c>
      <c r="D645" s="66" t="s">
        <v>366</v>
      </c>
      <c r="E645" s="40">
        <v>600</v>
      </c>
      <c r="F645" s="33">
        <f t="shared" si="62"/>
        <v>4187</v>
      </c>
      <c r="G645" s="33">
        <f t="shared" si="62"/>
        <v>7247</v>
      </c>
    </row>
    <row r="646" spans="1:8" s="67" customFormat="1" ht="31.5">
      <c r="A646" s="6" t="s">
        <v>313</v>
      </c>
      <c r="B646" s="34" t="s">
        <v>272</v>
      </c>
      <c r="C646" s="34" t="s">
        <v>225</v>
      </c>
      <c r="D646" s="66" t="s">
        <v>366</v>
      </c>
      <c r="E646" s="40">
        <v>630</v>
      </c>
      <c r="F646" s="33">
        <v>4187</v>
      </c>
      <c r="G646" s="33">
        <v>7247</v>
      </c>
    </row>
    <row r="647" spans="1:8" s="67" customFormat="1" ht="15.75">
      <c r="A647" s="6" t="s">
        <v>233</v>
      </c>
      <c r="B647" s="34" t="s">
        <v>272</v>
      </c>
      <c r="C647" s="34" t="s">
        <v>225</v>
      </c>
      <c r="D647" s="66" t="s">
        <v>366</v>
      </c>
      <c r="E647" s="40">
        <v>630</v>
      </c>
      <c r="F647" s="33">
        <v>4187</v>
      </c>
      <c r="G647" s="33">
        <v>7247</v>
      </c>
    </row>
    <row r="648" spans="1:8" ht="47.25">
      <c r="A648" s="13" t="s">
        <v>110</v>
      </c>
      <c r="B648" s="34" t="s">
        <v>272</v>
      </c>
      <c r="C648" s="34" t="s">
        <v>225</v>
      </c>
      <c r="D648" s="5" t="s">
        <v>133</v>
      </c>
      <c r="E648" s="40"/>
      <c r="F648" s="33">
        <f>SUM(F649,F653,F656)</f>
        <v>105402.65</v>
      </c>
      <c r="G648" s="33">
        <f>SUM(G649,G653,G656)</f>
        <v>107917.65</v>
      </c>
      <c r="H648" s="70"/>
    </row>
    <row r="649" spans="1:8" ht="15.75">
      <c r="A649" s="10" t="s">
        <v>16</v>
      </c>
      <c r="B649" s="34" t="s">
        <v>272</v>
      </c>
      <c r="C649" s="34" t="s">
        <v>225</v>
      </c>
      <c r="D649" s="5" t="s">
        <v>134</v>
      </c>
      <c r="E649" s="40"/>
      <c r="F649" s="33">
        <f>SUM(F650)</f>
        <v>58876.34</v>
      </c>
      <c r="G649" s="33">
        <f>SUM(G650)</f>
        <v>58876.34</v>
      </c>
    </row>
    <row r="650" spans="1:8" ht="35.25" customHeight="1">
      <c r="A650" s="16" t="s">
        <v>238</v>
      </c>
      <c r="B650" s="34" t="s">
        <v>272</v>
      </c>
      <c r="C650" s="34" t="s">
        <v>225</v>
      </c>
      <c r="D650" s="5" t="s">
        <v>134</v>
      </c>
      <c r="E650" s="15">
        <v>600</v>
      </c>
      <c r="F650" s="33">
        <f>SUM(F651,F652)</f>
        <v>58876.34</v>
      </c>
      <c r="G650" s="33">
        <f>SUM(G651,G652)</f>
        <v>58876.34</v>
      </c>
    </row>
    <row r="651" spans="1:8" ht="15.75">
      <c r="A651" s="16" t="s">
        <v>239</v>
      </c>
      <c r="B651" s="34" t="s">
        <v>272</v>
      </c>
      <c r="C651" s="34" t="s">
        <v>225</v>
      </c>
      <c r="D651" s="5" t="s">
        <v>134</v>
      </c>
      <c r="E651" s="40">
        <v>610</v>
      </c>
      <c r="F651" s="33">
        <v>37668.31</v>
      </c>
      <c r="G651" s="33">
        <v>37668.31</v>
      </c>
    </row>
    <row r="652" spans="1:8" ht="15.75">
      <c r="A652" s="16" t="s">
        <v>297</v>
      </c>
      <c r="B652" s="34" t="s">
        <v>272</v>
      </c>
      <c r="C652" s="34" t="s">
        <v>225</v>
      </c>
      <c r="D652" s="5" t="s">
        <v>134</v>
      </c>
      <c r="E652" s="40">
        <v>620</v>
      </c>
      <c r="F652" s="33">
        <v>21208.03</v>
      </c>
      <c r="G652" s="33">
        <v>21208.03</v>
      </c>
    </row>
    <row r="653" spans="1:8" ht="15.75">
      <c r="A653" s="10" t="s">
        <v>17</v>
      </c>
      <c r="B653" s="34" t="s">
        <v>272</v>
      </c>
      <c r="C653" s="34" t="s">
        <v>225</v>
      </c>
      <c r="D653" s="5" t="s">
        <v>135</v>
      </c>
      <c r="E653" s="40"/>
      <c r="F653" s="33">
        <f>SUM(F654)</f>
        <v>5283.31</v>
      </c>
      <c r="G653" s="33">
        <f>SUM(G654)</f>
        <v>5283.31</v>
      </c>
    </row>
    <row r="654" spans="1:8" ht="35.25" customHeight="1">
      <c r="A654" s="16" t="s">
        <v>238</v>
      </c>
      <c r="B654" s="34" t="s">
        <v>272</v>
      </c>
      <c r="C654" s="34" t="s">
        <v>225</v>
      </c>
      <c r="D654" s="5" t="s">
        <v>135</v>
      </c>
      <c r="E654" s="15">
        <v>600</v>
      </c>
      <c r="F654" s="33">
        <f>SUM(F655)</f>
        <v>5283.31</v>
      </c>
      <c r="G654" s="33">
        <f>SUM(G655)</f>
        <v>5283.31</v>
      </c>
    </row>
    <row r="655" spans="1:8" ht="15.75">
      <c r="A655" s="16" t="s">
        <v>239</v>
      </c>
      <c r="B655" s="34" t="s">
        <v>272</v>
      </c>
      <c r="C655" s="34" t="s">
        <v>225</v>
      </c>
      <c r="D655" s="5" t="s">
        <v>135</v>
      </c>
      <c r="E655" s="40">
        <v>610</v>
      </c>
      <c r="F655" s="33">
        <v>5283.31</v>
      </c>
      <c r="G655" s="33">
        <v>5283.31</v>
      </c>
    </row>
    <row r="656" spans="1:8" ht="114" customHeight="1">
      <c r="A656" s="71" t="s">
        <v>367</v>
      </c>
      <c r="B656" s="34" t="s">
        <v>272</v>
      </c>
      <c r="C656" s="34" t="s">
        <v>225</v>
      </c>
      <c r="D656" s="5" t="s">
        <v>203</v>
      </c>
      <c r="E656" s="35"/>
      <c r="F656" s="33">
        <f>SUM(F657)</f>
        <v>41243</v>
      </c>
      <c r="G656" s="33">
        <f>SUM(G657)</f>
        <v>43758</v>
      </c>
    </row>
    <row r="657" spans="1:7" ht="34.5" customHeight="1">
      <c r="A657" s="16" t="s">
        <v>238</v>
      </c>
      <c r="B657" s="34" t="s">
        <v>272</v>
      </c>
      <c r="C657" s="34" t="s">
        <v>225</v>
      </c>
      <c r="D657" s="5" t="s">
        <v>203</v>
      </c>
      <c r="E657" s="35">
        <v>600</v>
      </c>
      <c r="F657" s="33">
        <f>SUM(F658,F660,F662)</f>
        <v>41243</v>
      </c>
      <c r="G657" s="33">
        <f>SUM(G658,G660,G662)</f>
        <v>43758</v>
      </c>
    </row>
    <row r="658" spans="1:7" ht="15.75">
      <c r="A658" s="3" t="s">
        <v>239</v>
      </c>
      <c r="B658" s="34" t="s">
        <v>272</v>
      </c>
      <c r="C658" s="34" t="s">
        <v>225</v>
      </c>
      <c r="D658" s="5" t="s">
        <v>203</v>
      </c>
      <c r="E658" s="40">
        <v>610</v>
      </c>
      <c r="F658" s="33">
        <v>27534.38</v>
      </c>
      <c r="G658" s="33">
        <v>29116.85</v>
      </c>
    </row>
    <row r="659" spans="1:7" ht="15.75">
      <c r="A659" s="6" t="s">
        <v>233</v>
      </c>
      <c r="B659" s="34" t="s">
        <v>272</v>
      </c>
      <c r="C659" s="34" t="s">
        <v>225</v>
      </c>
      <c r="D659" s="5" t="s">
        <v>203</v>
      </c>
      <c r="E659" s="40">
        <v>610</v>
      </c>
      <c r="F659" s="33">
        <v>27534.38</v>
      </c>
      <c r="G659" s="33">
        <v>29116.85</v>
      </c>
    </row>
    <row r="660" spans="1:7" ht="15.75">
      <c r="A660" s="16" t="s">
        <v>297</v>
      </c>
      <c r="B660" s="34" t="s">
        <v>272</v>
      </c>
      <c r="C660" s="34" t="s">
        <v>225</v>
      </c>
      <c r="D660" s="5" t="s">
        <v>203</v>
      </c>
      <c r="E660" s="40">
        <v>620</v>
      </c>
      <c r="F660" s="33">
        <v>13259.32</v>
      </c>
      <c r="G660" s="33">
        <v>14080.43</v>
      </c>
    </row>
    <row r="661" spans="1:7" ht="15.75">
      <c r="A661" s="6" t="s">
        <v>233</v>
      </c>
      <c r="B661" s="34" t="s">
        <v>272</v>
      </c>
      <c r="C661" s="34" t="s">
        <v>225</v>
      </c>
      <c r="D661" s="5" t="s">
        <v>203</v>
      </c>
      <c r="E661" s="40">
        <v>620</v>
      </c>
      <c r="F661" s="33">
        <v>13259.32</v>
      </c>
      <c r="G661" s="33">
        <v>14080.43</v>
      </c>
    </row>
    <row r="662" spans="1:7" s="67" customFormat="1" ht="31.5">
      <c r="A662" s="6" t="s">
        <v>313</v>
      </c>
      <c r="B662" s="34" t="s">
        <v>272</v>
      </c>
      <c r="C662" s="34" t="s">
        <v>225</v>
      </c>
      <c r="D662" s="66" t="s">
        <v>203</v>
      </c>
      <c r="E662" s="40">
        <v>630</v>
      </c>
      <c r="F662" s="33">
        <v>449.3</v>
      </c>
      <c r="G662" s="33">
        <v>560.72</v>
      </c>
    </row>
    <row r="663" spans="1:7" s="67" customFormat="1" ht="15.75">
      <c r="A663" s="6" t="s">
        <v>233</v>
      </c>
      <c r="B663" s="34" t="s">
        <v>272</v>
      </c>
      <c r="C663" s="34" t="s">
        <v>225</v>
      </c>
      <c r="D663" s="66" t="s">
        <v>203</v>
      </c>
      <c r="E663" s="40">
        <v>630</v>
      </c>
      <c r="F663" s="33">
        <v>449.3</v>
      </c>
      <c r="G663" s="33">
        <v>560.72</v>
      </c>
    </row>
    <row r="664" spans="1:7" ht="127.9" customHeight="1">
      <c r="A664" s="6" t="s">
        <v>351</v>
      </c>
      <c r="B664" s="34" t="s">
        <v>272</v>
      </c>
      <c r="C664" s="34" t="s">
        <v>225</v>
      </c>
      <c r="D664" s="5" t="s">
        <v>136</v>
      </c>
      <c r="E664" s="40"/>
      <c r="F664" s="33">
        <f>SUM(F665,)</f>
        <v>2370.8000000000002</v>
      </c>
      <c r="G664" s="33">
        <f>SUM(G665,)</f>
        <v>2370.8000000000002</v>
      </c>
    </row>
    <row r="665" spans="1:7" ht="15.75">
      <c r="A665" s="10" t="s">
        <v>16</v>
      </c>
      <c r="B665" s="34" t="s">
        <v>272</v>
      </c>
      <c r="C665" s="34" t="s">
        <v>225</v>
      </c>
      <c r="D665" s="5" t="s">
        <v>137</v>
      </c>
      <c r="E665" s="40"/>
      <c r="F665" s="33">
        <f>SUM(F666)</f>
        <v>2370.8000000000002</v>
      </c>
      <c r="G665" s="33">
        <f>SUM(G666)</f>
        <v>2370.8000000000002</v>
      </c>
    </row>
    <row r="666" spans="1:7" ht="31.5">
      <c r="A666" s="16" t="s">
        <v>238</v>
      </c>
      <c r="B666" s="34" t="s">
        <v>272</v>
      </c>
      <c r="C666" s="34" t="s">
        <v>225</v>
      </c>
      <c r="D666" s="5" t="s">
        <v>137</v>
      </c>
      <c r="E666" s="15">
        <v>600</v>
      </c>
      <c r="F666" s="33">
        <f>SUM(F667,F668)</f>
        <v>2370.8000000000002</v>
      </c>
      <c r="G666" s="33">
        <f>SUM(G667,G668)</f>
        <v>2370.8000000000002</v>
      </c>
    </row>
    <row r="667" spans="1:7" s="67" customFormat="1" ht="15.75">
      <c r="A667" s="16" t="s">
        <v>239</v>
      </c>
      <c r="B667" s="34" t="s">
        <v>272</v>
      </c>
      <c r="C667" s="34" t="s">
        <v>225</v>
      </c>
      <c r="D667" s="66" t="s">
        <v>137</v>
      </c>
      <c r="E667" s="40">
        <v>610</v>
      </c>
      <c r="F667" s="33">
        <v>928</v>
      </c>
      <c r="G667" s="33">
        <v>928</v>
      </c>
    </row>
    <row r="668" spans="1:7" ht="15.75">
      <c r="A668" s="16" t="s">
        <v>297</v>
      </c>
      <c r="B668" s="34" t="s">
        <v>272</v>
      </c>
      <c r="C668" s="34" t="s">
        <v>225</v>
      </c>
      <c r="D668" s="5" t="s">
        <v>137</v>
      </c>
      <c r="E668" s="40">
        <v>620</v>
      </c>
      <c r="F668" s="33">
        <v>1442.8</v>
      </c>
      <c r="G668" s="33">
        <v>1442.8</v>
      </c>
    </row>
    <row r="669" spans="1:7" ht="31.5">
      <c r="A669" s="17" t="s">
        <v>111</v>
      </c>
      <c r="B669" s="34" t="s">
        <v>272</v>
      </c>
      <c r="C669" s="34" t="s">
        <v>225</v>
      </c>
      <c r="D669" s="5" t="s">
        <v>138</v>
      </c>
      <c r="E669" s="40"/>
      <c r="F669" s="33">
        <f t="shared" ref="F669:G670" si="63">SUM(F670,)</f>
        <v>3070</v>
      </c>
      <c r="G669" s="33">
        <f t="shared" si="63"/>
        <v>3070</v>
      </c>
    </row>
    <row r="670" spans="1:7" ht="15.75">
      <c r="A670" s="3" t="s">
        <v>13</v>
      </c>
      <c r="B670" s="34" t="s">
        <v>272</v>
      </c>
      <c r="C670" s="34" t="s">
        <v>225</v>
      </c>
      <c r="D670" s="5" t="s">
        <v>139</v>
      </c>
      <c r="E670" s="40"/>
      <c r="F670" s="33">
        <f t="shared" si="63"/>
        <v>3070</v>
      </c>
      <c r="G670" s="33">
        <f t="shared" si="63"/>
        <v>3070</v>
      </c>
    </row>
    <row r="671" spans="1:7" ht="33.75" customHeight="1">
      <c r="A671" s="16" t="s">
        <v>238</v>
      </c>
      <c r="B671" s="34" t="s">
        <v>272</v>
      </c>
      <c r="C671" s="34" t="s">
        <v>225</v>
      </c>
      <c r="D671" s="5" t="s">
        <v>139</v>
      </c>
      <c r="E671" s="15">
        <v>600</v>
      </c>
      <c r="F671" s="33">
        <f>SUM(F672,F673)</f>
        <v>3070</v>
      </c>
      <c r="G671" s="33">
        <f>SUM(G672,G673)</f>
        <v>3070</v>
      </c>
    </row>
    <row r="672" spans="1:7" ht="15.75">
      <c r="A672" s="16" t="s">
        <v>239</v>
      </c>
      <c r="B672" s="34" t="s">
        <v>272</v>
      </c>
      <c r="C672" s="34" t="s">
        <v>225</v>
      </c>
      <c r="D672" s="5" t="s">
        <v>139</v>
      </c>
      <c r="E672" s="40">
        <v>610</v>
      </c>
      <c r="F672" s="33">
        <v>2153.3000000000002</v>
      </c>
      <c r="G672" s="33">
        <v>2153.3000000000002</v>
      </c>
    </row>
    <row r="673" spans="1:7" s="67" customFormat="1" ht="15.75">
      <c r="A673" s="16" t="s">
        <v>297</v>
      </c>
      <c r="B673" s="34" t="s">
        <v>272</v>
      </c>
      <c r="C673" s="34" t="s">
        <v>225</v>
      </c>
      <c r="D673" s="66" t="s">
        <v>139</v>
      </c>
      <c r="E673" s="40">
        <v>620</v>
      </c>
      <c r="F673" s="33">
        <v>916.7</v>
      </c>
      <c r="G673" s="33">
        <v>916.7</v>
      </c>
    </row>
    <row r="674" spans="1:7" s="67" customFormat="1" ht="31.5">
      <c r="A674" s="114" t="s">
        <v>673</v>
      </c>
      <c r="B674" s="34" t="s">
        <v>272</v>
      </c>
      <c r="C674" s="34" t="s">
        <v>225</v>
      </c>
      <c r="D674" s="66" t="s">
        <v>674</v>
      </c>
      <c r="E674" s="40"/>
      <c r="F674" s="33">
        <f>SUM(F675)</f>
        <v>500</v>
      </c>
      <c r="G674" s="33">
        <f>SUM(G675)</f>
        <v>500</v>
      </c>
    </row>
    <row r="675" spans="1:7" s="67" customFormat="1" ht="15.75">
      <c r="A675" s="114" t="s">
        <v>16</v>
      </c>
      <c r="B675" s="34" t="s">
        <v>272</v>
      </c>
      <c r="C675" s="34" t="s">
        <v>225</v>
      </c>
      <c r="D675" s="66" t="s">
        <v>675</v>
      </c>
      <c r="E675" s="40"/>
      <c r="F675" s="33">
        <f>SUM(F676)</f>
        <v>500</v>
      </c>
      <c r="G675" s="33">
        <f>SUM(G676)</f>
        <v>500</v>
      </c>
    </row>
    <row r="676" spans="1:7" s="67" customFormat="1" ht="35.25" customHeight="1">
      <c r="A676" s="105" t="s">
        <v>238</v>
      </c>
      <c r="B676" s="34" t="s">
        <v>272</v>
      </c>
      <c r="C676" s="34" t="s">
        <v>225</v>
      </c>
      <c r="D676" s="66" t="s">
        <v>675</v>
      </c>
      <c r="E676" s="15">
        <v>600</v>
      </c>
      <c r="F676" s="33">
        <f>SUM(F677,F678)</f>
        <v>500</v>
      </c>
      <c r="G676" s="33">
        <f>SUM(G677,G678)</f>
        <v>500</v>
      </c>
    </row>
    <row r="677" spans="1:7" s="67" customFormat="1" ht="15.75">
      <c r="A677" s="105" t="s">
        <v>239</v>
      </c>
      <c r="B677" s="34" t="s">
        <v>272</v>
      </c>
      <c r="C677" s="34" t="s">
        <v>225</v>
      </c>
      <c r="D677" s="66" t="s">
        <v>675</v>
      </c>
      <c r="E677" s="40">
        <v>610</v>
      </c>
      <c r="F677" s="33">
        <v>260</v>
      </c>
      <c r="G677" s="33">
        <v>260</v>
      </c>
    </row>
    <row r="678" spans="1:7" s="67" customFormat="1" ht="15.75">
      <c r="A678" s="105" t="s">
        <v>297</v>
      </c>
      <c r="B678" s="34" t="s">
        <v>272</v>
      </c>
      <c r="C678" s="34" t="s">
        <v>225</v>
      </c>
      <c r="D678" s="66" t="s">
        <v>675</v>
      </c>
      <c r="E678" s="40">
        <v>620</v>
      </c>
      <c r="F678" s="33">
        <v>240</v>
      </c>
      <c r="G678" s="33">
        <v>240</v>
      </c>
    </row>
    <row r="679" spans="1:7" ht="15.75">
      <c r="A679" s="10" t="s">
        <v>112</v>
      </c>
      <c r="B679" s="34" t="s">
        <v>272</v>
      </c>
      <c r="C679" s="34" t="s">
        <v>225</v>
      </c>
      <c r="D679" s="5" t="s">
        <v>140</v>
      </c>
      <c r="E679" s="40"/>
      <c r="F679" s="33">
        <f>SUM(F680,F684)</f>
        <v>2027.5000000000002</v>
      </c>
      <c r="G679" s="33">
        <f>SUM(G680,G684)</f>
        <v>2027.5000000000002</v>
      </c>
    </row>
    <row r="680" spans="1:7" ht="15.75">
      <c r="A680" s="10" t="s">
        <v>16</v>
      </c>
      <c r="B680" s="34" t="s">
        <v>272</v>
      </c>
      <c r="C680" s="34" t="s">
        <v>225</v>
      </c>
      <c r="D680" s="5" t="s">
        <v>141</v>
      </c>
      <c r="E680" s="40"/>
      <c r="F680" s="33">
        <f>SUM(F681)</f>
        <v>1936.1000000000001</v>
      </c>
      <c r="G680" s="33">
        <f>SUM(G681)</f>
        <v>1936.1000000000001</v>
      </c>
    </row>
    <row r="681" spans="1:7" ht="31.5">
      <c r="A681" s="16" t="s">
        <v>238</v>
      </c>
      <c r="B681" s="34" t="s">
        <v>272</v>
      </c>
      <c r="C681" s="34" t="s">
        <v>225</v>
      </c>
      <c r="D681" s="5" t="s">
        <v>141</v>
      </c>
      <c r="E681" s="15">
        <v>600</v>
      </c>
      <c r="F681" s="33">
        <f>SUM(F682,F683)</f>
        <v>1936.1000000000001</v>
      </c>
      <c r="G681" s="33">
        <f>SUM(G682,G683)</f>
        <v>1936.1000000000001</v>
      </c>
    </row>
    <row r="682" spans="1:7" ht="15.75">
      <c r="A682" s="16" t="s">
        <v>239</v>
      </c>
      <c r="B682" s="34" t="s">
        <v>272</v>
      </c>
      <c r="C682" s="34" t="s">
        <v>225</v>
      </c>
      <c r="D682" s="5" t="s">
        <v>141</v>
      </c>
      <c r="E682" s="40">
        <v>610</v>
      </c>
      <c r="F682" s="33">
        <v>1369.4</v>
      </c>
      <c r="G682" s="33">
        <v>1369.4</v>
      </c>
    </row>
    <row r="683" spans="1:7" ht="15.75">
      <c r="A683" s="16" t="s">
        <v>297</v>
      </c>
      <c r="B683" s="34" t="s">
        <v>272</v>
      </c>
      <c r="C683" s="34" t="s">
        <v>225</v>
      </c>
      <c r="D683" s="5" t="s">
        <v>141</v>
      </c>
      <c r="E683" s="40">
        <v>620</v>
      </c>
      <c r="F683" s="33">
        <v>566.70000000000005</v>
      </c>
      <c r="G683" s="33">
        <v>566.70000000000005</v>
      </c>
    </row>
    <row r="684" spans="1:7" ht="15.75">
      <c r="A684" s="10" t="s">
        <v>17</v>
      </c>
      <c r="B684" s="34" t="s">
        <v>272</v>
      </c>
      <c r="C684" s="34" t="s">
        <v>225</v>
      </c>
      <c r="D684" s="5" t="s">
        <v>209</v>
      </c>
      <c r="E684" s="40"/>
      <c r="F684" s="33">
        <f>SUM(F686)</f>
        <v>91.4</v>
      </c>
      <c r="G684" s="33">
        <f>SUM(G686)</f>
        <v>91.4</v>
      </c>
    </row>
    <row r="685" spans="1:7" ht="33.75" customHeight="1">
      <c r="A685" s="16" t="s">
        <v>238</v>
      </c>
      <c r="B685" s="34" t="s">
        <v>272</v>
      </c>
      <c r="C685" s="34" t="s">
        <v>225</v>
      </c>
      <c r="D685" s="5" t="s">
        <v>209</v>
      </c>
      <c r="E685" s="15">
        <v>600</v>
      </c>
      <c r="F685" s="33">
        <f>SUM(F686,)</f>
        <v>91.4</v>
      </c>
      <c r="G685" s="33">
        <f>SUM(G686,)</f>
        <v>91.4</v>
      </c>
    </row>
    <row r="686" spans="1:7" ht="15.75">
      <c r="A686" s="16" t="s">
        <v>239</v>
      </c>
      <c r="B686" s="34" t="s">
        <v>272</v>
      </c>
      <c r="C686" s="34" t="s">
        <v>225</v>
      </c>
      <c r="D686" s="5" t="s">
        <v>209</v>
      </c>
      <c r="E686" s="40">
        <v>610</v>
      </c>
      <c r="F686" s="33">
        <v>91.4</v>
      </c>
      <c r="G686" s="33">
        <v>91.4</v>
      </c>
    </row>
    <row r="687" spans="1:7" ht="15.75">
      <c r="A687" s="16" t="s">
        <v>310</v>
      </c>
      <c r="B687" s="34" t="s">
        <v>272</v>
      </c>
      <c r="C687" s="34" t="s">
        <v>246</v>
      </c>
      <c r="D687" s="5"/>
      <c r="E687" s="40"/>
      <c r="F687" s="33">
        <f>SUM(F688,F713,F719)</f>
        <v>146609.35999999999</v>
      </c>
      <c r="G687" s="33">
        <f>SUM(G688,G713,G719)</f>
        <v>145509.35999999999</v>
      </c>
    </row>
    <row r="688" spans="1:7" ht="31.5">
      <c r="A688" s="6" t="s">
        <v>319</v>
      </c>
      <c r="B688" s="36" t="s">
        <v>272</v>
      </c>
      <c r="C688" s="34" t="s">
        <v>246</v>
      </c>
      <c r="D688" s="8" t="s">
        <v>35</v>
      </c>
      <c r="E688" s="34"/>
      <c r="F688" s="33">
        <f>SUM(F689,F704)</f>
        <v>3046.36</v>
      </c>
      <c r="G688" s="33">
        <f>SUM(G689,G704)</f>
        <v>3046.36</v>
      </c>
    </row>
    <row r="689" spans="1:7" ht="48.75" customHeight="1">
      <c r="A689" s="6" t="s">
        <v>327</v>
      </c>
      <c r="B689" s="34" t="s">
        <v>272</v>
      </c>
      <c r="C689" s="34" t="s">
        <v>246</v>
      </c>
      <c r="D689" s="5" t="s">
        <v>36</v>
      </c>
      <c r="E689" s="34"/>
      <c r="F689" s="33">
        <f>SUM(F690,F694,)</f>
        <v>2657.36</v>
      </c>
      <c r="G689" s="33">
        <f>SUM(G690,G694,)</f>
        <v>2657.36</v>
      </c>
    </row>
    <row r="690" spans="1:7" ht="64.5" customHeight="1">
      <c r="A690" s="6" t="s">
        <v>514</v>
      </c>
      <c r="B690" s="34" t="s">
        <v>272</v>
      </c>
      <c r="C690" s="34" t="s">
        <v>246</v>
      </c>
      <c r="D690" s="5" t="s">
        <v>75</v>
      </c>
      <c r="E690" s="34"/>
      <c r="F690" s="33">
        <f>SUM(F691)</f>
        <v>2149.4</v>
      </c>
      <c r="G690" s="33">
        <f>SUM(G691)</f>
        <v>2149.4</v>
      </c>
    </row>
    <row r="691" spans="1:7" ht="63">
      <c r="A691" s="2" t="s">
        <v>353</v>
      </c>
      <c r="B691" s="34" t="s">
        <v>272</v>
      </c>
      <c r="C691" s="34" t="s">
        <v>246</v>
      </c>
      <c r="D691" s="5" t="s">
        <v>80</v>
      </c>
      <c r="E691" s="34"/>
      <c r="F691" s="33">
        <f>SUM(F692)</f>
        <v>2149.4</v>
      </c>
      <c r="G691" s="33">
        <f>SUM(G692)</f>
        <v>2149.4</v>
      </c>
    </row>
    <row r="692" spans="1:7" ht="33" customHeight="1">
      <c r="A692" s="16" t="s">
        <v>238</v>
      </c>
      <c r="B692" s="34" t="s">
        <v>272</v>
      </c>
      <c r="C692" s="34" t="s">
        <v>246</v>
      </c>
      <c r="D692" s="5" t="s">
        <v>80</v>
      </c>
      <c r="E692" s="15">
        <v>600</v>
      </c>
      <c r="F692" s="33">
        <f>SUM(F693,)</f>
        <v>2149.4</v>
      </c>
      <c r="G692" s="33">
        <f>SUM(G693,)</f>
        <v>2149.4</v>
      </c>
    </row>
    <row r="693" spans="1:7" ht="15.75">
      <c r="A693" s="16" t="s">
        <v>239</v>
      </c>
      <c r="B693" s="34" t="s">
        <v>272</v>
      </c>
      <c r="C693" s="34" t="s">
        <v>246</v>
      </c>
      <c r="D693" s="5" t="s">
        <v>80</v>
      </c>
      <c r="E693" s="40">
        <v>610</v>
      </c>
      <c r="F693" s="33">
        <v>2149.4</v>
      </c>
      <c r="G693" s="33">
        <v>2149.4</v>
      </c>
    </row>
    <row r="694" spans="1:7" ht="63">
      <c r="A694" s="1" t="s">
        <v>176</v>
      </c>
      <c r="B694" s="34" t="s">
        <v>272</v>
      </c>
      <c r="C694" s="34" t="s">
        <v>246</v>
      </c>
      <c r="D694" s="5" t="s">
        <v>76</v>
      </c>
      <c r="E694" s="40"/>
      <c r="F694" s="33">
        <f>SUM(F695,F698,F701)</f>
        <v>507.96</v>
      </c>
      <c r="G694" s="33">
        <f>SUM(G695,G698,G701)</f>
        <v>507.96</v>
      </c>
    </row>
    <row r="695" spans="1:7" ht="47.25">
      <c r="A695" s="1" t="s">
        <v>77</v>
      </c>
      <c r="B695" s="40" t="s">
        <v>272</v>
      </c>
      <c r="C695" s="34" t="s">
        <v>246</v>
      </c>
      <c r="D695" s="5" t="s">
        <v>161</v>
      </c>
      <c r="E695" s="40"/>
      <c r="F695" s="33">
        <f>SUM(F696)</f>
        <v>82.88</v>
      </c>
      <c r="G695" s="33">
        <f>SUM(G696)</f>
        <v>82.88</v>
      </c>
    </row>
    <row r="696" spans="1:7" ht="34.5" customHeight="1">
      <c r="A696" s="16" t="s">
        <v>238</v>
      </c>
      <c r="B696" s="34" t="s">
        <v>272</v>
      </c>
      <c r="C696" s="34" t="s">
        <v>246</v>
      </c>
      <c r="D696" s="5" t="s">
        <v>161</v>
      </c>
      <c r="E696" s="15">
        <v>600</v>
      </c>
      <c r="F696" s="33">
        <f>SUM(F697,)</f>
        <v>82.88</v>
      </c>
      <c r="G696" s="33">
        <f>SUM(G697,)</f>
        <v>82.88</v>
      </c>
    </row>
    <row r="697" spans="1:7" ht="15.75">
      <c r="A697" s="16" t="s">
        <v>239</v>
      </c>
      <c r="B697" s="34" t="s">
        <v>272</v>
      </c>
      <c r="C697" s="34" t="s">
        <v>246</v>
      </c>
      <c r="D697" s="5" t="s">
        <v>161</v>
      </c>
      <c r="E697" s="40">
        <v>610</v>
      </c>
      <c r="F697" s="33">
        <v>82.88</v>
      </c>
      <c r="G697" s="33">
        <v>82.88</v>
      </c>
    </row>
    <row r="698" spans="1:7" ht="31.5">
      <c r="A698" s="1" t="s">
        <v>78</v>
      </c>
      <c r="B698" s="34" t="s">
        <v>272</v>
      </c>
      <c r="C698" s="34" t="s">
        <v>246</v>
      </c>
      <c r="D698" s="5" t="s">
        <v>82</v>
      </c>
      <c r="E698" s="40"/>
      <c r="F698" s="33">
        <f>SUM(F699,)</f>
        <v>64.08</v>
      </c>
      <c r="G698" s="33">
        <f>SUM(G699,)</f>
        <v>64.08</v>
      </c>
    </row>
    <row r="699" spans="1:7" ht="33.75" customHeight="1">
      <c r="A699" s="16" t="s">
        <v>238</v>
      </c>
      <c r="B699" s="34" t="s">
        <v>272</v>
      </c>
      <c r="C699" s="34" t="s">
        <v>246</v>
      </c>
      <c r="D699" s="5" t="s">
        <v>82</v>
      </c>
      <c r="E699" s="15">
        <v>600</v>
      </c>
      <c r="F699" s="33">
        <f>SUM(F700,)</f>
        <v>64.08</v>
      </c>
      <c r="G699" s="33">
        <f>SUM(G700,)</f>
        <v>64.08</v>
      </c>
    </row>
    <row r="700" spans="1:7" ht="15.75">
      <c r="A700" s="16" t="s">
        <v>239</v>
      </c>
      <c r="B700" s="34" t="s">
        <v>272</v>
      </c>
      <c r="C700" s="34" t="s">
        <v>246</v>
      </c>
      <c r="D700" s="5" t="s">
        <v>82</v>
      </c>
      <c r="E700" s="40">
        <v>610</v>
      </c>
      <c r="F700" s="33">
        <v>64.08</v>
      </c>
      <c r="G700" s="33">
        <v>64.08</v>
      </c>
    </row>
    <row r="701" spans="1:7" s="67" customFormat="1" ht="17.25" customHeight="1">
      <c r="A701" s="1" t="s">
        <v>355</v>
      </c>
      <c r="B701" s="34" t="s">
        <v>272</v>
      </c>
      <c r="C701" s="34" t="s">
        <v>246</v>
      </c>
      <c r="D701" s="66" t="s">
        <v>83</v>
      </c>
      <c r="E701" s="40"/>
      <c r="F701" s="33">
        <f t="shared" ref="F701:G702" si="64">SUM(F702,)</f>
        <v>361</v>
      </c>
      <c r="G701" s="33">
        <f t="shared" si="64"/>
        <v>361</v>
      </c>
    </row>
    <row r="702" spans="1:7" s="67" customFormat="1" ht="33" customHeight="1">
      <c r="A702" s="16" t="s">
        <v>238</v>
      </c>
      <c r="B702" s="34" t="s">
        <v>272</v>
      </c>
      <c r="C702" s="34" t="s">
        <v>246</v>
      </c>
      <c r="D702" s="66" t="s">
        <v>83</v>
      </c>
      <c r="E702" s="15">
        <v>600</v>
      </c>
      <c r="F702" s="33">
        <f t="shared" si="64"/>
        <v>361</v>
      </c>
      <c r="G702" s="33">
        <f t="shared" si="64"/>
        <v>361</v>
      </c>
    </row>
    <row r="703" spans="1:7" s="67" customFormat="1" ht="15.75">
      <c r="A703" s="16" t="s">
        <v>297</v>
      </c>
      <c r="B703" s="34" t="s">
        <v>272</v>
      </c>
      <c r="C703" s="34" t="s">
        <v>246</v>
      </c>
      <c r="D703" s="66" t="s">
        <v>83</v>
      </c>
      <c r="E703" s="40">
        <v>620</v>
      </c>
      <c r="F703" s="33">
        <v>361</v>
      </c>
      <c r="G703" s="33">
        <v>361</v>
      </c>
    </row>
    <row r="704" spans="1:7" ht="31.5">
      <c r="A704" s="6" t="s">
        <v>336</v>
      </c>
      <c r="B704" s="34" t="s">
        <v>272</v>
      </c>
      <c r="C704" s="34" t="s">
        <v>246</v>
      </c>
      <c r="D704" s="8" t="s">
        <v>39</v>
      </c>
      <c r="E704" s="40"/>
      <c r="F704" s="33">
        <f>SUM(F705,F709)</f>
        <v>389</v>
      </c>
      <c r="G704" s="33">
        <f>SUM(G705,G709)</f>
        <v>389</v>
      </c>
    </row>
    <row r="705" spans="1:7" s="67" customFormat="1" ht="35.25" customHeight="1">
      <c r="A705" s="16" t="s">
        <v>440</v>
      </c>
      <c r="B705" s="34" t="s">
        <v>272</v>
      </c>
      <c r="C705" s="34" t="s">
        <v>246</v>
      </c>
      <c r="D705" s="8" t="s">
        <v>441</v>
      </c>
      <c r="E705" s="40"/>
      <c r="F705" s="33">
        <f t="shared" ref="F705:G706" si="65">SUM(F706)</f>
        <v>163.19999999999999</v>
      </c>
      <c r="G705" s="33">
        <f t="shared" si="65"/>
        <v>163.19999999999999</v>
      </c>
    </row>
    <row r="706" spans="1:7" s="67" customFormat="1" ht="31.5">
      <c r="A706" s="16" t="s">
        <v>442</v>
      </c>
      <c r="B706" s="40" t="s">
        <v>272</v>
      </c>
      <c r="C706" s="34" t="s">
        <v>246</v>
      </c>
      <c r="D706" s="8" t="s">
        <v>443</v>
      </c>
      <c r="E706" s="40"/>
      <c r="F706" s="33">
        <f t="shared" si="65"/>
        <v>163.19999999999999</v>
      </c>
      <c r="G706" s="33">
        <f t="shared" si="65"/>
        <v>163.19999999999999</v>
      </c>
    </row>
    <row r="707" spans="1:7" s="67" customFormat="1" ht="34.5" customHeight="1">
      <c r="A707" s="16" t="s">
        <v>238</v>
      </c>
      <c r="B707" s="34" t="s">
        <v>272</v>
      </c>
      <c r="C707" s="34" t="s">
        <v>246</v>
      </c>
      <c r="D707" s="8" t="s">
        <v>443</v>
      </c>
      <c r="E707" s="15">
        <v>600</v>
      </c>
      <c r="F707" s="33">
        <f>SUM(F708,)</f>
        <v>163.19999999999999</v>
      </c>
      <c r="G707" s="33">
        <f>SUM(G708,)</f>
        <v>163.19999999999999</v>
      </c>
    </row>
    <row r="708" spans="1:7" s="67" customFormat="1" ht="15.75">
      <c r="A708" s="16" t="s">
        <v>297</v>
      </c>
      <c r="B708" s="34" t="s">
        <v>272</v>
      </c>
      <c r="C708" s="34" t="s">
        <v>246</v>
      </c>
      <c r="D708" s="8" t="s">
        <v>443</v>
      </c>
      <c r="E708" s="40">
        <v>620</v>
      </c>
      <c r="F708" s="33">
        <v>163.19999999999999</v>
      </c>
      <c r="G708" s="33">
        <v>163.19999999999999</v>
      </c>
    </row>
    <row r="709" spans="1:7" ht="36.75" customHeight="1">
      <c r="A709" s="16" t="s">
        <v>436</v>
      </c>
      <c r="B709" s="34" t="s">
        <v>272</v>
      </c>
      <c r="C709" s="34" t="s">
        <v>246</v>
      </c>
      <c r="D709" s="8" t="s">
        <v>437</v>
      </c>
      <c r="E709" s="40"/>
      <c r="F709" s="33">
        <f t="shared" ref="F709:G710" si="66">SUM(F710)</f>
        <v>225.8</v>
      </c>
      <c r="G709" s="33">
        <f t="shared" si="66"/>
        <v>225.8</v>
      </c>
    </row>
    <row r="710" spans="1:7" ht="31.5">
      <c r="A710" s="16" t="s">
        <v>438</v>
      </c>
      <c r="B710" s="40" t="s">
        <v>272</v>
      </c>
      <c r="C710" s="34" t="s">
        <v>246</v>
      </c>
      <c r="D710" s="8" t="s">
        <v>439</v>
      </c>
      <c r="E710" s="40"/>
      <c r="F710" s="33">
        <f t="shared" si="66"/>
        <v>225.8</v>
      </c>
      <c r="G710" s="33">
        <f t="shared" si="66"/>
        <v>225.8</v>
      </c>
    </row>
    <row r="711" spans="1:7" ht="33" customHeight="1">
      <c r="A711" s="16" t="s">
        <v>238</v>
      </c>
      <c r="B711" s="34" t="s">
        <v>272</v>
      </c>
      <c r="C711" s="34" t="s">
        <v>246</v>
      </c>
      <c r="D711" s="8" t="s">
        <v>439</v>
      </c>
      <c r="E711" s="15">
        <v>600</v>
      </c>
      <c r="F711" s="33">
        <f>SUM(F712,)</f>
        <v>225.8</v>
      </c>
      <c r="G711" s="33">
        <f>SUM(G712,)</f>
        <v>225.8</v>
      </c>
    </row>
    <row r="712" spans="1:7" ht="15.75">
      <c r="A712" s="16" t="s">
        <v>239</v>
      </c>
      <c r="B712" s="34" t="s">
        <v>272</v>
      </c>
      <c r="C712" s="34" t="s">
        <v>246</v>
      </c>
      <c r="D712" s="8" t="s">
        <v>439</v>
      </c>
      <c r="E712" s="40">
        <v>610</v>
      </c>
      <c r="F712" s="33">
        <v>225.8</v>
      </c>
      <c r="G712" s="33">
        <v>225.8</v>
      </c>
    </row>
    <row r="713" spans="1:7" s="67" customFormat="1" ht="31.5">
      <c r="A713" s="106" t="s">
        <v>320</v>
      </c>
      <c r="B713" s="34" t="s">
        <v>272</v>
      </c>
      <c r="C713" s="34" t="s">
        <v>246</v>
      </c>
      <c r="D713" s="8" t="s">
        <v>41</v>
      </c>
      <c r="E713" s="35"/>
      <c r="F713" s="33">
        <f t="shared" ref="F713:G717" si="67">SUM(F714,)</f>
        <v>2100</v>
      </c>
      <c r="G713" s="33">
        <f t="shared" si="67"/>
        <v>1000</v>
      </c>
    </row>
    <row r="714" spans="1:7" s="67" customFormat="1" ht="47.25">
      <c r="A714" s="105" t="s">
        <v>388</v>
      </c>
      <c r="B714" s="34" t="s">
        <v>272</v>
      </c>
      <c r="C714" s="34" t="s">
        <v>246</v>
      </c>
      <c r="D714" s="66" t="s">
        <v>389</v>
      </c>
      <c r="E714" s="37"/>
      <c r="F714" s="33">
        <f t="shared" si="67"/>
        <v>2100</v>
      </c>
      <c r="G714" s="33">
        <f t="shared" si="67"/>
        <v>1000</v>
      </c>
    </row>
    <row r="715" spans="1:7" s="67" customFormat="1" ht="31.5">
      <c r="A715" s="16" t="s">
        <v>652</v>
      </c>
      <c r="B715" s="34" t="s">
        <v>272</v>
      </c>
      <c r="C715" s="34" t="s">
        <v>246</v>
      </c>
      <c r="D715" s="66" t="s">
        <v>390</v>
      </c>
      <c r="E715" s="37"/>
      <c r="F715" s="33">
        <f t="shared" si="67"/>
        <v>2100</v>
      </c>
      <c r="G715" s="33">
        <f t="shared" si="67"/>
        <v>1000</v>
      </c>
    </row>
    <row r="716" spans="1:7" s="67" customFormat="1" ht="47.25">
      <c r="A716" s="117" t="s">
        <v>392</v>
      </c>
      <c r="B716" s="34" t="s">
        <v>272</v>
      </c>
      <c r="C716" s="34" t="s">
        <v>246</v>
      </c>
      <c r="D716" s="8" t="s">
        <v>393</v>
      </c>
      <c r="E716" s="37"/>
      <c r="F716" s="33">
        <f t="shared" si="67"/>
        <v>2100</v>
      </c>
      <c r="G716" s="33">
        <f t="shared" si="67"/>
        <v>1000</v>
      </c>
    </row>
    <row r="717" spans="1:7" s="67" customFormat="1" ht="33.75" customHeight="1">
      <c r="A717" s="105" t="s">
        <v>238</v>
      </c>
      <c r="B717" s="35" t="s">
        <v>272</v>
      </c>
      <c r="C717" s="34" t="s">
        <v>246</v>
      </c>
      <c r="D717" s="8" t="s">
        <v>393</v>
      </c>
      <c r="E717" s="15">
        <v>600</v>
      </c>
      <c r="F717" s="33">
        <f t="shared" si="67"/>
        <v>2100</v>
      </c>
      <c r="G717" s="33">
        <f t="shared" si="67"/>
        <v>1000</v>
      </c>
    </row>
    <row r="718" spans="1:7" s="67" customFormat="1" ht="15.75">
      <c r="A718" s="105" t="s">
        <v>297</v>
      </c>
      <c r="B718" s="36" t="s">
        <v>272</v>
      </c>
      <c r="C718" s="34" t="s">
        <v>246</v>
      </c>
      <c r="D718" s="8" t="s">
        <v>393</v>
      </c>
      <c r="E718" s="40">
        <v>620</v>
      </c>
      <c r="F718" s="33">
        <v>2100</v>
      </c>
      <c r="G718" s="33">
        <v>1000</v>
      </c>
    </row>
    <row r="719" spans="1:7" ht="31.5">
      <c r="A719" s="6" t="s">
        <v>324</v>
      </c>
      <c r="B719" s="34" t="s">
        <v>272</v>
      </c>
      <c r="C719" s="34" t="s">
        <v>246</v>
      </c>
      <c r="D719" s="8" t="s">
        <v>122</v>
      </c>
      <c r="E719" s="37"/>
      <c r="F719" s="33">
        <f>SUM(F720,)</f>
        <v>141463</v>
      </c>
      <c r="G719" s="33">
        <f>SUM(G720,)</f>
        <v>141463</v>
      </c>
    </row>
    <row r="720" spans="1:7" ht="36" customHeight="1">
      <c r="A720" s="6" t="s">
        <v>8</v>
      </c>
      <c r="B720" s="34" t="s">
        <v>272</v>
      </c>
      <c r="C720" s="34" t="s">
        <v>246</v>
      </c>
      <c r="D720" s="5" t="s">
        <v>143</v>
      </c>
      <c r="E720" s="40"/>
      <c r="F720" s="33">
        <f>SUM(F721,F728,F735)</f>
        <v>141463</v>
      </c>
      <c r="G720" s="33">
        <f>SUM(G721,G728,G735)</f>
        <v>141463</v>
      </c>
    </row>
    <row r="721" spans="1:7" ht="86.25" customHeight="1">
      <c r="A721" s="6" t="s">
        <v>113</v>
      </c>
      <c r="B721" s="34" t="s">
        <v>272</v>
      </c>
      <c r="C721" s="34" t="s">
        <v>246</v>
      </c>
      <c r="D721" s="5" t="s">
        <v>144</v>
      </c>
      <c r="E721" s="40"/>
      <c r="F721" s="33">
        <f>SUM(F722,F725,)</f>
        <v>69385.399999999994</v>
      </c>
      <c r="G721" s="33">
        <f>SUM(G722,G725,)</f>
        <v>69385.399999999994</v>
      </c>
    </row>
    <row r="722" spans="1:7" ht="15.75">
      <c r="A722" s="10" t="s">
        <v>423</v>
      </c>
      <c r="B722" s="35" t="s">
        <v>272</v>
      </c>
      <c r="C722" s="34" t="s">
        <v>246</v>
      </c>
      <c r="D722" s="5" t="s">
        <v>145</v>
      </c>
      <c r="E722" s="34"/>
      <c r="F722" s="33">
        <f t="shared" ref="F722:G723" si="68">SUM(F723)</f>
        <v>47899.57</v>
      </c>
      <c r="G722" s="33">
        <f t="shared" si="68"/>
        <v>47899.57</v>
      </c>
    </row>
    <row r="723" spans="1:7" ht="35.25" customHeight="1">
      <c r="A723" s="16" t="s">
        <v>238</v>
      </c>
      <c r="B723" s="35" t="s">
        <v>272</v>
      </c>
      <c r="C723" s="34" t="s">
        <v>246</v>
      </c>
      <c r="D723" s="5" t="s">
        <v>145</v>
      </c>
      <c r="E723" s="15">
        <v>600</v>
      </c>
      <c r="F723" s="33">
        <f t="shared" si="68"/>
        <v>47899.57</v>
      </c>
      <c r="G723" s="33">
        <f t="shared" si="68"/>
        <v>47899.57</v>
      </c>
    </row>
    <row r="724" spans="1:7" ht="15.75">
      <c r="A724" s="16" t="s">
        <v>239</v>
      </c>
      <c r="B724" s="35" t="s">
        <v>272</v>
      </c>
      <c r="C724" s="34" t="s">
        <v>246</v>
      </c>
      <c r="D724" s="5" t="s">
        <v>145</v>
      </c>
      <c r="E724" s="40">
        <v>610</v>
      </c>
      <c r="F724" s="33">
        <v>47899.57</v>
      </c>
      <c r="G724" s="33">
        <v>47899.57</v>
      </c>
    </row>
    <row r="725" spans="1:7" ht="31.5">
      <c r="A725" s="10" t="s">
        <v>18</v>
      </c>
      <c r="B725" s="35" t="s">
        <v>272</v>
      </c>
      <c r="C725" s="34" t="s">
        <v>246</v>
      </c>
      <c r="D725" s="5" t="s">
        <v>146</v>
      </c>
      <c r="E725" s="34"/>
      <c r="F725" s="33">
        <f>SUM(F726)</f>
        <v>21485.83</v>
      </c>
      <c r="G725" s="33">
        <f>SUM(G726)</f>
        <v>21485.83</v>
      </c>
    </row>
    <row r="726" spans="1:7" ht="33.75" customHeight="1">
      <c r="A726" s="16" t="s">
        <v>238</v>
      </c>
      <c r="B726" s="35" t="s">
        <v>272</v>
      </c>
      <c r="C726" s="34" t="s">
        <v>246</v>
      </c>
      <c r="D726" s="5" t="s">
        <v>146</v>
      </c>
      <c r="E726" s="15">
        <v>600</v>
      </c>
      <c r="F726" s="33">
        <f>SUM(F727,)</f>
        <v>21485.83</v>
      </c>
      <c r="G726" s="33">
        <f>SUM(G727,)</f>
        <v>21485.83</v>
      </c>
    </row>
    <row r="727" spans="1:7" ht="15.75">
      <c r="A727" s="16" t="s">
        <v>239</v>
      </c>
      <c r="B727" s="35" t="s">
        <v>272</v>
      </c>
      <c r="C727" s="34" t="s">
        <v>246</v>
      </c>
      <c r="D727" s="5" t="s">
        <v>146</v>
      </c>
      <c r="E727" s="40">
        <v>610</v>
      </c>
      <c r="F727" s="33">
        <v>21485.83</v>
      </c>
      <c r="G727" s="33">
        <v>21485.83</v>
      </c>
    </row>
    <row r="728" spans="1:7" ht="15.75">
      <c r="A728" s="6" t="s">
        <v>112</v>
      </c>
      <c r="B728" s="34" t="s">
        <v>272</v>
      </c>
      <c r="C728" s="34" t="s">
        <v>246</v>
      </c>
      <c r="D728" s="5" t="s">
        <v>147</v>
      </c>
      <c r="E728" s="40"/>
      <c r="F728" s="33">
        <f>SUM(F729,F732)</f>
        <v>212.5</v>
      </c>
      <c r="G728" s="33">
        <f>SUM(G729,G732)</f>
        <v>212.5</v>
      </c>
    </row>
    <row r="729" spans="1:7" ht="15.75">
      <c r="A729" s="10" t="s">
        <v>423</v>
      </c>
      <c r="B729" s="35" t="s">
        <v>272</v>
      </c>
      <c r="C729" s="34" t="s">
        <v>246</v>
      </c>
      <c r="D729" s="5" t="s">
        <v>193</v>
      </c>
      <c r="E729" s="34"/>
      <c r="F729" s="33">
        <f t="shared" ref="F729:G730" si="69">SUM(F730)</f>
        <v>101</v>
      </c>
      <c r="G729" s="33">
        <f t="shared" si="69"/>
        <v>101</v>
      </c>
    </row>
    <row r="730" spans="1:7" ht="33.75" customHeight="1">
      <c r="A730" s="16" t="s">
        <v>238</v>
      </c>
      <c r="B730" s="35" t="s">
        <v>272</v>
      </c>
      <c r="C730" s="34" t="s">
        <v>246</v>
      </c>
      <c r="D730" s="5" t="s">
        <v>193</v>
      </c>
      <c r="E730" s="15">
        <v>600</v>
      </c>
      <c r="F730" s="33">
        <f t="shared" si="69"/>
        <v>101</v>
      </c>
      <c r="G730" s="33">
        <f t="shared" si="69"/>
        <v>101</v>
      </c>
    </row>
    <row r="731" spans="1:7" ht="15.75">
      <c r="A731" s="16" t="s">
        <v>239</v>
      </c>
      <c r="B731" s="35" t="s">
        <v>272</v>
      </c>
      <c r="C731" s="34" t="s">
        <v>246</v>
      </c>
      <c r="D731" s="5" t="s">
        <v>193</v>
      </c>
      <c r="E731" s="40">
        <v>610</v>
      </c>
      <c r="F731" s="33">
        <v>101</v>
      </c>
      <c r="G731" s="33">
        <v>101</v>
      </c>
    </row>
    <row r="732" spans="1:7" ht="31.5">
      <c r="A732" s="10" t="s">
        <v>18</v>
      </c>
      <c r="B732" s="35" t="s">
        <v>272</v>
      </c>
      <c r="C732" s="34" t="s">
        <v>246</v>
      </c>
      <c r="D732" s="5" t="s">
        <v>194</v>
      </c>
      <c r="E732" s="34"/>
      <c r="F732" s="33">
        <f t="shared" ref="F732:G733" si="70">SUM(F733)</f>
        <v>111.5</v>
      </c>
      <c r="G732" s="33">
        <f t="shared" si="70"/>
        <v>111.5</v>
      </c>
    </row>
    <row r="733" spans="1:7" ht="33" customHeight="1">
      <c r="A733" s="16" t="s">
        <v>238</v>
      </c>
      <c r="B733" s="35" t="s">
        <v>272</v>
      </c>
      <c r="C733" s="34" t="s">
        <v>246</v>
      </c>
      <c r="D733" s="5" t="s">
        <v>194</v>
      </c>
      <c r="E733" s="15">
        <v>600</v>
      </c>
      <c r="F733" s="33">
        <f t="shared" si="70"/>
        <v>111.5</v>
      </c>
      <c r="G733" s="33">
        <f t="shared" si="70"/>
        <v>111.5</v>
      </c>
    </row>
    <row r="734" spans="1:7" ht="15.75">
      <c r="A734" s="16" t="s">
        <v>239</v>
      </c>
      <c r="B734" s="35" t="s">
        <v>272</v>
      </c>
      <c r="C734" s="34" t="s">
        <v>246</v>
      </c>
      <c r="D734" s="5" t="s">
        <v>194</v>
      </c>
      <c r="E734" s="40">
        <v>610</v>
      </c>
      <c r="F734" s="33">
        <v>111.5</v>
      </c>
      <c r="G734" s="33">
        <v>111.5</v>
      </c>
    </row>
    <row r="735" spans="1:7" ht="31.5">
      <c r="A735" s="6" t="s">
        <v>114</v>
      </c>
      <c r="B735" s="39" t="s">
        <v>272</v>
      </c>
      <c r="C735" s="34" t="s">
        <v>246</v>
      </c>
      <c r="D735" s="5" t="s">
        <v>148</v>
      </c>
      <c r="E735" s="40"/>
      <c r="F735" s="33">
        <f>SUM(F736,)</f>
        <v>71865.100000000006</v>
      </c>
      <c r="G735" s="33">
        <f>SUM(G736,)</f>
        <v>71865.100000000006</v>
      </c>
    </row>
    <row r="736" spans="1:7" ht="31.5">
      <c r="A736" s="10" t="s">
        <v>18</v>
      </c>
      <c r="B736" s="35" t="s">
        <v>272</v>
      </c>
      <c r="C736" s="34" t="s">
        <v>246</v>
      </c>
      <c r="D736" s="5" t="s">
        <v>149</v>
      </c>
      <c r="E736" s="49"/>
      <c r="F736" s="33">
        <f>SUM(F737)</f>
        <v>71865.100000000006</v>
      </c>
      <c r="G736" s="33">
        <f>SUM(G737)</f>
        <v>71865.100000000006</v>
      </c>
    </row>
    <row r="737" spans="1:7" ht="33" customHeight="1">
      <c r="A737" s="16" t="s">
        <v>238</v>
      </c>
      <c r="B737" s="35" t="s">
        <v>272</v>
      </c>
      <c r="C737" s="34" t="s">
        <v>246</v>
      </c>
      <c r="D737" s="5" t="s">
        <v>149</v>
      </c>
      <c r="E737" s="15">
        <v>600</v>
      </c>
      <c r="F737" s="33">
        <f>SUM(F738,)</f>
        <v>71865.100000000006</v>
      </c>
      <c r="G737" s="33">
        <f>SUM(G738,)</f>
        <v>71865.100000000006</v>
      </c>
    </row>
    <row r="738" spans="1:7" ht="15.75">
      <c r="A738" s="16" t="s">
        <v>297</v>
      </c>
      <c r="B738" s="36" t="s">
        <v>272</v>
      </c>
      <c r="C738" s="34" t="s">
        <v>246</v>
      </c>
      <c r="D738" s="5" t="s">
        <v>149</v>
      </c>
      <c r="E738" s="40">
        <v>620</v>
      </c>
      <c r="F738" s="33">
        <v>71865.100000000006</v>
      </c>
      <c r="G738" s="33">
        <v>71865.100000000006</v>
      </c>
    </row>
    <row r="739" spans="1:7" s="67" customFormat="1" ht="15.75">
      <c r="A739" s="3" t="s">
        <v>311</v>
      </c>
      <c r="B739" s="34" t="s">
        <v>272</v>
      </c>
      <c r="C739" s="34" t="s">
        <v>272</v>
      </c>
      <c r="D739" s="35"/>
      <c r="E739" s="34"/>
      <c r="F739" s="33">
        <f>SUM(F740,F754,)</f>
        <v>14401</v>
      </c>
      <c r="G739" s="33">
        <f>SUM(G740,G754,)</f>
        <v>14401</v>
      </c>
    </row>
    <row r="740" spans="1:7" s="67" customFormat="1" ht="31.5">
      <c r="A740" s="6" t="s">
        <v>318</v>
      </c>
      <c r="B740" s="34" t="s">
        <v>272</v>
      </c>
      <c r="C740" s="34" t="s">
        <v>272</v>
      </c>
      <c r="D740" s="8" t="s">
        <v>29</v>
      </c>
      <c r="E740" s="37"/>
      <c r="F740" s="41">
        <f>SUM(F741)</f>
        <v>13941.4</v>
      </c>
      <c r="G740" s="41">
        <f>SUM(G741)</f>
        <v>13941.4</v>
      </c>
    </row>
    <row r="741" spans="1:7" s="67" customFormat="1" ht="15.75">
      <c r="A741" s="6" t="s">
        <v>338</v>
      </c>
      <c r="B741" s="34" t="s">
        <v>272</v>
      </c>
      <c r="C741" s="34" t="s">
        <v>272</v>
      </c>
      <c r="D741" s="66" t="s">
        <v>33</v>
      </c>
      <c r="E741" s="37"/>
      <c r="F741" s="41">
        <f>SUM(F742,F746,F750,)</f>
        <v>13941.4</v>
      </c>
      <c r="G741" s="41">
        <f>SUM(G742,G746,G750,)</f>
        <v>13941.4</v>
      </c>
    </row>
    <row r="742" spans="1:7" s="67" customFormat="1" ht="47.25">
      <c r="A742" s="6" t="s">
        <v>506</v>
      </c>
      <c r="B742" s="34" t="s">
        <v>272</v>
      </c>
      <c r="C742" s="34" t="s">
        <v>272</v>
      </c>
      <c r="D742" s="66" t="s">
        <v>66</v>
      </c>
      <c r="E742" s="37"/>
      <c r="F742" s="33">
        <f t="shared" ref="F742" si="71">SUM(F743)</f>
        <v>13567.4</v>
      </c>
      <c r="G742" s="33">
        <f t="shared" ref="G742" si="72">SUM(G743)</f>
        <v>13567.4</v>
      </c>
    </row>
    <row r="743" spans="1:7" s="67" customFormat="1" ht="47.25">
      <c r="A743" s="6" t="s">
        <v>507</v>
      </c>
      <c r="B743" s="34" t="s">
        <v>272</v>
      </c>
      <c r="C743" s="34" t="s">
        <v>272</v>
      </c>
      <c r="D743" s="66" t="s">
        <v>67</v>
      </c>
      <c r="E743" s="35"/>
      <c r="F743" s="33">
        <f>SUM(F744)</f>
        <v>13567.4</v>
      </c>
      <c r="G743" s="33">
        <f>SUM(G744)</f>
        <v>13567.4</v>
      </c>
    </row>
    <row r="744" spans="1:7" s="67" customFormat="1" ht="33" customHeight="1">
      <c r="A744" s="1" t="s">
        <v>238</v>
      </c>
      <c r="B744" s="34" t="s">
        <v>272</v>
      </c>
      <c r="C744" s="34" t="s">
        <v>272</v>
      </c>
      <c r="D744" s="66" t="s">
        <v>67</v>
      </c>
      <c r="E744" s="34">
        <v>600</v>
      </c>
      <c r="F744" s="33">
        <f>SUM(F745)</f>
        <v>13567.4</v>
      </c>
      <c r="G744" s="33">
        <f>SUM(G745)</f>
        <v>13567.4</v>
      </c>
    </row>
    <row r="745" spans="1:7" s="67" customFormat="1" ht="15.75">
      <c r="A745" s="16" t="s">
        <v>239</v>
      </c>
      <c r="B745" s="34" t="s">
        <v>272</v>
      </c>
      <c r="C745" s="34" t="s">
        <v>272</v>
      </c>
      <c r="D745" s="66" t="s">
        <v>67</v>
      </c>
      <c r="E745" s="35">
        <v>610</v>
      </c>
      <c r="F745" s="41">
        <v>13567.4</v>
      </c>
      <c r="G745" s="41">
        <v>13567.4</v>
      </c>
    </row>
    <row r="746" spans="1:7" s="67" customFormat="1" ht="47.25">
      <c r="A746" s="6" t="s">
        <v>508</v>
      </c>
      <c r="B746" s="34" t="s">
        <v>272</v>
      </c>
      <c r="C746" s="34" t="s">
        <v>272</v>
      </c>
      <c r="D746" s="66" t="s">
        <v>509</v>
      </c>
      <c r="E746" s="37"/>
      <c r="F746" s="33">
        <f t="shared" ref="F746:G748" si="73">SUM(F747)</f>
        <v>250</v>
      </c>
      <c r="G746" s="33">
        <f t="shared" si="73"/>
        <v>250</v>
      </c>
    </row>
    <row r="747" spans="1:7" s="67" customFormat="1" ht="47.25">
      <c r="A747" s="6" t="s">
        <v>340</v>
      </c>
      <c r="B747" s="34" t="s">
        <v>272</v>
      </c>
      <c r="C747" s="34" t="s">
        <v>272</v>
      </c>
      <c r="D747" s="66" t="s">
        <v>510</v>
      </c>
      <c r="E747" s="40"/>
      <c r="F747" s="33">
        <f t="shared" si="73"/>
        <v>250</v>
      </c>
      <c r="G747" s="33">
        <f t="shared" si="73"/>
        <v>250</v>
      </c>
    </row>
    <row r="748" spans="1:7" s="67" customFormat="1" ht="33" customHeight="1">
      <c r="A748" s="6" t="s">
        <v>238</v>
      </c>
      <c r="B748" s="34" t="s">
        <v>272</v>
      </c>
      <c r="C748" s="34" t="s">
        <v>272</v>
      </c>
      <c r="D748" s="66" t="s">
        <v>510</v>
      </c>
      <c r="E748" s="34">
        <v>600</v>
      </c>
      <c r="F748" s="33">
        <f t="shared" si="73"/>
        <v>250</v>
      </c>
      <c r="G748" s="33">
        <f t="shared" si="73"/>
        <v>250</v>
      </c>
    </row>
    <row r="749" spans="1:7" s="67" customFormat="1" ht="15.75">
      <c r="A749" s="16" t="s">
        <v>239</v>
      </c>
      <c r="B749" s="34" t="s">
        <v>272</v>
      </c>
      <c r="C749" s="34" t="s">
        <v>272</v>
      </c>
      <c r="D749" s="66" t="s">
        <v>510</v>
      </c>
      <c r="E749" s="35">
        <v>610</v>
      </c>
      <c r="F749" s="41">
        <v>250</v>
      </c>
      <c r="G749" s="41">
        <v>250</v>
      </c>
    </row>
    <row r="750" spans="1:7" s="67" customFormat="1" ht="47.25">
      <c r="A750" s="2" t="s">
        <v>511</v>
      </c>
      <c r="B750" s="34" t="s">
        <v>272</v>
      </c>
      <c r="C750" s="34" t="s">
        <v>272</v>
      </c>
      <c r="D750" s="66" t="s">
        <v>512</v>
      </c>
      <c r="E750" s="35"/>
      <c r="F750" s="33">
        <f t="shared" ref="F750:G752" si="74">SUM(F751)</f>
        <v>124</v>
      </c>
      <c r="G750" s="33">
        <f t="shared" si="74"/>
        <v>124</v>
      </c>
    </row>
    <row r="751" spans="1:7" s="67" customFormat="1" ht="31.5">
      <c r="A751" s="6" t="s">
        <v>339</v>
      </c>
      <c r="B751" s="34" t="s">
        <v>272</v>
      </c>
      <c r="C751" s="34" t="s">
        <v>272</v>
      </c>
      <c r="D751" s="66" t="s">
        <v>513</v>
      </c>
      <c r="E751" s="35"/>
      <c r="F751" s="33">
        <f t="shared" si="74"/>
        <v>124</v>
      </c>
      <c r="G751" s="33">
        <f t="shared" si="74"/>
        <v>124</v>
      </c>
    </row>
    <row r="752" spans="1:7" s="67" customFormat="1" ht="33.75" customHeight="1">
      <c r="A752" s="6" t="s">
        <v>238</v>
      </c>
      <c r="B752" s="34" t="s">
        <v>272</v>
      </c>
      <c r="C752" s="34" t="s">
        <v>272</v>
      </c>
      <c r="D752" s="66" t="s">
        <v>513</v>
      </c>
      <c r="E752" s="34">
        <v>600</v>
      </c>
      <c r="F752" s="33">
        <f t="shared" si="74"/>
        <v>124</v>
      </c>
      <c r="G752" s="33">
        <f t="shared" si="74"/>
        <v>124</v>
      </c>
    </row>
    <row r="753" spans="1:7" s="67" customFormat="1" ht="15.75">
      <c r="A753" s="16" t="s">
        <v>239</v>
      </c>
      <c r="B753" s="34" t="s">
        <v>272</v>
      </c>
      <c r="C753" s="34" t="s">
        <v>272</v>
      </c>
      <c r="D753" s="66" t="s">
        <v>513</v>
      </c>
      <c r="E753" s="35">
        <v>610</v>
      </c>
      <c r="F753" s="41">
        <v>124</v>
      </c>
      <c r="G753" s="41">
        <v>124</v>
      </c>
    </row>
    <row r="754" spans="1:7" s="67" customFormat="1" ht="31.5">
      <c r="A754" s="6" t="s">
        <v>319</v>
      </c>
      <c r="B754" s="34" t="s">
        <v>272</v>
      </c>
      <c r="C754" s="34" t="s">
        <v>272</v>
      </c>
      <c r="D754" s="8" t="s">
        <v>35</v>
      </c>
      <c r="E754" s="34"/>
      <c r="F754" s="33">
        <f>SUM(F755,F763)</f>
        <v>459.6</v>
      </c>
      <c r="G754" s="33">
        <f>SUM(G755,G763)</f>
        <v>459.6</v>
      </c>
    </row>
    <row r="755" spans="1:7" s="67" customFormat="1" ht="31.5">
      <c r="A755" s="6" t="s">
        <v>327</v>
      </c>
      <c r="B755" s="34" t="s">
        <v>272</v>
      </c>
      <c r="C755" s="34" t="s">
        <v>272</v>
      </c>
      <c r="D755" s="66" t="s">
        <v>36</v>
      </c>
      <c r="E755" s="34"/>
      <c r="F755" s="33">
        <f>SUM(F756,)</f>
        <v>378</v>
      </c>
      <c r="G755" s="33">
        <f>SUM(G756,)</f>
        <v>378</v>
      </c>
    </row>
    <row r="756" spans="1:7" s="67" customFormat="1" ht="63">
      <c r="A756" s="1" t="s">
        <v>176</v>
      </c>
      <c r="B756" s="34" t="s">
        <v>272</v>
      </c>
      <c r="C756" s="34" t="s">
        <v>272</v>
      </c>
      <c r="D756" s="66" t="s">
        <v>76</v>
      </c>
      <c r="E756" s="40"/>
      <c r="F756" s="33">
        <f>SUM(F757,F760)</f>
        <v>378</v>
      </c>
      <c r="G756" s="33">
        <f>SUM(G757,G760)</f>
        <v>378</v>
      </c>
    </row>
    <row r="757" spans="1:7" s="67" customFormat="1" ht="31.5">
      <c r="A757" s="1" t="s">
        <v>78</v>
      </c>
      <c r="B757" s="34" t="s">
        <v>272</v>
      </c>
      <c r="C757" s="34" t="s">
        <v>272</v>
      </c>
      <c r="D757" s="66" t="s">
        <v>82</v>
      </c>
      <c r="E757" s="40"/>
      <c r="F757" s="33">
        <f>SUM(F758,)</f>
        <v>48</v>
      </c>
      <c r="G757" s="33">
        <f>SUM(G758,)</f>
        <v>48</v>
      </c>
    </row>
    <row r="758" spans="1:7" s="67" customFormat="1" ht="33" customHeight="1">
      <c r="A758" s="16" t="s">
        <v>238</v>
      </c>
      <c r="B758" s="34" t="s">
        <v>272</v>
      </c>
      <c r="C758" s="34" t="s">
        <v>272</v>
      </c>
      <c r="D758" s="66" t="s">
        <v>82</v>
      </c>
      <c r="E758" s="15">
        <v>600</v>
      </c>
      <c r="F758" s="33">
        <f t="shared" ref="F758:G758" si="75">SUM(F759)</f>
        <v>48</v>
      </c>
      <c r="G758" s="33">
        <f t="shared" si="75"/>
        <v>48</v>
      </c>
    </row>
    <row r="759" spans="1:7" s="67" customFormat="1" ht="15.75">
      <c r="A759" s="16" t="s">
        <v>239</v>
      </c>
      <c r="B759" s="34" t="s">
        <v>272</v>
      </c>
      <c r="C759" s="34" t="s">
        <v>272</v>
      </c>
      <c r="D759" s="66" t="s">
        <v>82</v>
      </c>
      <c r="E759" s="40">
        <v>610</v>
      </c>
      <c r="F759" s="33">
        <v>48</v>
      </c>
      <c r="G759" s="33">
        <v>48</v>
      </c>
    </row>
    <row r="760" spans="1:7" s="67" customFormat="1" ht="31.5">
      <c r="A760" s="1" t="s">
        <v>355</v>
      </c>
      <c r="B760" s="34" t="s">
        <v>272</v>
      </c>
      <c r="C760" s="34" t="s">
        <v>272</v>
      </c>
      <c r="D760" s="66" t="s">
        <v>83</v>
      </c>
      <c r="E760" s="40"/>
      <c r="F760" s="33">
        <f t="shared" ref="F760:G761" si="76">SUM(F761)</f>
        <v>330</v>
      </c>
      <c r="G760" s="33">
        <f t="shared" si="76"/>
        <v>330</v>
      </c>
    </row>
    <row r="761" spans="1:7" s="67" customFormat="1" ht="36" customHeight="1">
      <c r="A761" s="16" t="s">
        <v>238</v>
      </c>
      <c r="B761" s="34" t="s">
        <v>272</v>
      </c>
      <c r="C761" s="34" t="s">
        <v>272</v>
      </c>
      <c r="D761" s="66" t="s">
        <v>83</v>
      </c>
      <c r="E761" s="15">
        <v>600</v>
      </c>
      <c r="F761" s="33">
        <f t="shared" si="76"/>
        <v>330</v>
      </c>
      <c r="G761" s="33">
        <f t="shared" si="76"/>
        <v>330</v>
      </c>
    </row>
    <row r="762" spans="1:7" s="67" customFormat="1" ht="15.75">
      <c r="A762" s="16" t="s">
        <v>239</v>
      </c>
      <c r="B762" s="34" t="s">
        <v>272</v>
      </c>
      <c r="C762" s="34" t="s">
        <v>272</v>
      </c>
      <c r="D762" s="66" t="s">
        <v>83</v>
      </c>
      <c r="E762" s="40">
        <v>610</v>
      </c>
      <c r="F762" s="33">
        <v>330</v>
      </c>
      <c r="G762" s="33">
        <v>330</v>
      </c>
    </row>
    <row r="763" spans="1:7" s="67" customFormat="1" ht="31.5">
      <c r="A763" s="6" t="s">
        <v>336</v>
      </c>
      <c r="B763" s="34" t="s">
        <v>272</v>
      </c>
      <c r="C763" s="34" t="s">
        <v>272</v>
      </c>
      <c r="D763" s="8" t="s">
        <v>39</v>
      </c>
      <c r="E763" s="37"/>
      <c r="F763" s="33">
        <f t="shared" ref="F763:G765" si="77">SUM(F764)</f>
        <v>81.599999999999994</v>
      </c>
      <c r="G763" s="33">
        <f t="shared" si="77"/>
        <v>81.599999999999994</v>
      </c>
    </row>
    <row r="764" spans="1:7" s="67" customFormat="1" ht="31.5">
      <c r="A764" s="16" t="s">
        <v>440</v>
      </c>
      <c r="B764" s="34" t="s">
        <v>272</v>
      </c>
      <c r="C764" s="34" t="s">
        <v>272</v>
      </c>
      <c r="D764" s="8" t="s">
        <v>441</v>
      </c>
      <c r="E764" s="37"/>
      <c r="F764" s="33">
        <f t="shared" si="77"/>
        <v>81.599999999999994</v>
      </c>
      <c r="G764" s="33">
        <f t="shared" si="77"/>
        <v>81.599999999999994</v>
      </c>
    </row>
    <row r="765" spans="1:7" s="67" customFormat="1" ht="31.5">
      <c r="A765" s="16" t="s">
        <v>442</v>
      </c>
      <c r="B765" s="34" t="s">
        <v>272</v>
      </c>
      <c r="C765" s="34" t="s">
        <v>272</v>
      </c>
      <c r="D765" s="8" t="s">
        <v>443</v>
      </c>
      <c r="E765" s="37"/>
      <c r="F765" s="33">
        <f t="shared" si="77"/>
        <v>81.599999999999994</v>
      </c>
      <c r="G765" s="33">
        <f t="shared" si="77"/>
        <v>81.599999999999994</v>
      </c>
    </row>
    <row r="766" spans="1:7" s="67" customFormat="1" ht="35.25" customHeight="1">
      <c r="A766" s="16" t="s">
        <v>238</v>
      </c>
      <c r="B766" s="34" t="s">
        <v>272</v>
      </c>
      <c r="C766" s="34" t="s">
        <v>272</v>
      </c>
      <c r="D766" s="8" t="s">
        <v>443</v>
      </c>
      <c r="E766" s="15">
        <v>600</v>
      </c>
      <c r="F766" s="33">
        <f t="shared" ref="F766:G766" si="78">SUM(F767)</f>
        <v>81.599999999999994</v>
      </c>
      <c r="G766" s="33">
        <f t="shared" si="78"/>
        <v>81.599999999999994</v>
      </c>
    </row>
    <row r="767" spans="1:7" s="67" customFormat="1" ht="15.75">
      <c r="A767" s="16" t="s">
        <v>239</v>
      </c>
      <c r="B767" s="34" t="s">
        <v>272</v>
      </c>
      <c r="C767" s="34" t="s">
        <v>272</v>
      </c>
      <c r="D767" s="8" t="s">
        <v>443</v>
      </c>
      <c r="E767" s="40">
        <v>610</v>
      </c>
      <c r="F767" s="33">
        <v>81.599999999999994</v>
      </c>
      <c r="G767" s="33">
        <v>81.599999999999994</v>
      </c>
    </row>
    <row r="768" spans="1:7" s="67" customFormat="1" ht="15.75">
      <c r="A768" s="72" t="s">
        <v>298</v>
      </c>
      <c r="B768" s="34" t="s">
        <v>272</v>
      </c>
      <c r="C768" s="34" t="s">
        <v>254</v>
      </c>
      <c r="D768" s="7"/>
      <c r="E768" s="37"/>
      <c r="F768" s="33">
        <f>SUM(F769,F775,F785)</f>
        <v>41827.33</v>
      </c>
      <c r="G768" s="33">
        <f>SUM(G769,G775,G785)</f>
        <v>41827.33</v>
      </c>
    </row>
    <row r="769" spans="1:7" s="67" customFormat="1" ht="47.25">
      <c r="A769" s="6" t="s">
        <v>544</v>
      </c>
      <c r="B769" s="34" t="s">
        <v>272</v>
      </c>
      <c r="C769" s="34" t="s">
        <v>254</v>
      </c>
      <c r="D769" s="8" t="s">
        <v>42</v>
      </c>
      <c r="E769" s="35"/>
      <c r="F769" s="33">
        <f t="shared" ref="F769:G773" si="79">SUM(F770)</f>
        <v>10</v>
      </c>
      <c r="G769" s="33">
        <f t="shared" si="79"/>
        <v>10</v>
      </c>
    </row>
    <row r="770" spans="1:7" s="67" customFormat="1" ht="47.25">
      <c r="A770" s="6" t="s">
        <v>548</v>
      </c>
      <c r="B770" s="34" t="s">
        <v>272</v>
      </c>
      <c r="C770" s="34" t="s">
        <v>254</v>
      </c>
      <c r="D770" s="66" t="s">
        <v>44</v>
      </c>
      <c r="E770" s="39"/>
      <c r="F770" s="33">
        <f t="shared" si="79"/>
        <v>10</v>
      </c>
      <c r="G770" s="33">
        <f t="shared" si="79"/>
        <v>10</v>
      </c>
    </row>
    <row r="771" spans="1:7" s="67" customFormat="1" ht="47.25">
      <c r="A771" s="11" t="s">
        <v>549</v>
      </c>
      <c r="B771" s="34" t="s">
        <v>272</v>
      </c>
      <c r="C771" s="34" t="s">
        <v>254</v>
      </c>
      <c r="D771" s="66" t="s">
        <v>550</v>
      </c>
      <c r="E771" s="39"/>
      <c r="F771" s="33">
        <f t="shared" si="79"/>
        <v>10</v>
      </c>
      <c r="G771" s="33">
        <f t="shared" si="79"/>
        <v>10</v>
      </c>
    </row>
    <row r="772" spans="1:7" s="67" customFormat="1" ht="31.5">
      <c r="A772" s="6" t="s">
        <v>551</v>
      </c>
      <c r="B772" s="34" t="s">
        <v>272</v>
      </c>
      <c r="C772" s="34" t="s">
        <v>254</v>
      </c>
      <c r="D772" s="66" t="s">
        <v>552</v>
      </c>
      <c r="E772" s="7"/>
      <c r="F772" s="33">
        <f t="shared" si="79"/>
        <v>10</v>
      </c>
      <c r="G772" s="33">
        <f t="shared" si="79"/>
        <v>10</v>
      </c>
    </row>
    <row r="773" spans="1:7" s="67" customFormat="1" ht="31.5">
      <c r="A773" s="72" t="s">
        <v>314</v>
      </c>
      <c r="B773" s="34" t="s">
        <v>272</v>
      </c>
      <c r="C773" s="34" t="s">
        <v>254</v>
      </c>
      <c r="D773" s="66" t="s">
        <v>552</v>
      </c>
      <c r="E773" s="37">
        <v>200</v>
      </c>
      <c r="F773" s="33">
        <f t="shared" si="79"/>
        <v>10</v>
      </c>
      <c r="G773" s="33">
        <f t="shared" si="79"/>
        <v>10</v>
      </c>
    </row>
    <row r="774" spans="1:7" s="67" customFormat="1" ht="35.25" customHeight="1">
      <c r="A774" s="72" t="s">
        <v>230</v>
      </c>
      <c r="B774" s="34" t="s">
        <v>272</v>
      </c>
      <c r="C774" s="34" t="s">
        <v>254</v>
      </c>
      <c r="D774" s="66" t="s">
        <v>552</v>
      </c>
      <c r="E774" s="37">
        <v>240</v>
      </c>
      <c r="F774" s="33">
        <v>10</v>
      </c>
      <c r="G774" s="33">
        <v>10</v>
      </c>
    </row>
    <row r="775" spans="1:7" s="67" customFormat="1" ht="31.5">
      <c r="A775" s="6" t="s">
        <v>323</v>
      </c>
      <c r="B775" s="34" t="s">
        <v>272</v>
      </c>
      <c r="C775" s="34" t="s">
        <v>254</v>
      </c>
      <c r="D775" s="8" t="s">
        <v>53</v>
      </c>
      <c r="E775" s="40"/>
      <c r="F775" s="33">
        <f>SUM(F776,)</f>
        <v>14882.3</v>
      </c>
      <c r="G775" s="33">
        <f>SUM(G776,)</f>
        <v>14882.3</v>
      </c>
    </row>
    <row r="776" spans="1:7" s="67" customFormat="1" ht="31.5">
      <c r="A776" s="6" t="s">
        <v>4</v>
      </c>
      <c r="B776" s="34" t="s">
        <v>272</v>
      </c>
      <c r="C776" s="34" t="s">
        <v>254</v>
      </c>
      <c r="D776" s="66" t="s">
        <v>55</v>
      </c>
      <c r="E776" s="40"/>
      <c r="F776" s="33">
        <f>SUM(F777,F781)</f>
        <v>14882.3</v>
      </c>
      <c r="G776" s="33">
        <f>SUM(G777,G781)</f>
        <v>14882.3</v>
      </c>
    </row>
    <row r="777" spans="1:7" s="67" customFormat="1" ht="31.9" customHeight="1">
      <c r="A777" s="6" t="s">
        <v>167</v>
      </c>
      <c r="B777" s="34" t="s">
        <v>272</v>
      </c>
      <c r="C777" s="34" t="s">
        <v>254</v>
      </c>
      <c r="D777" s="66" t="s">
        <v>103</v>
      </c>
      <c r="E777" s="40"/>
      <c r="F777" s="33">
        <f t="shared" ref="F777:G777" si="80">SUM(F778)</f>
        <v>13085</v>
      </c>
      <c r="G777" s="33">
        <f t="shared" si="80"/>
        <v>13085</v>
      </c>
    </row>
    <row r="778" spans="1:7" s="67" customFormat="1" ht="31.5">
      <c r="A778" s="11" t="s">
        <v>469</v>
      </c>
      <c r="B778" s="34" t="s">
        <v>272</v>
      </c>
      <c r="C778" s="34" t="s">
        <v>254</v>
      </c>
      <c r="D778" s="8" t="s">
        <v>468</v>
      </c>
      <c r="E778" s="53"/>
      <c r="F778" s="33">
        <f>SUM(F779,)</f>
        <v>13085</v>
      </c>
      <c r="G778" s="33">
        <f>SUM(G779,)</f>
        <v>13085</v>
      </c>
    </row>
    <row r="779" spans="1:7" s="67" customFormat="1" ht="31.5">
      <c r="A779" s="72" t="s">
        <v>314</v>
      </c>
      <c r="B779" s="34" t="s">
        <v>272</v>
      </c>
      <c r="C779" s="34" t="s">
        <v>254</v>
      </c>
      <c r="D779" s="8" t="s">
        <v>468</v>
      </c>
      <c r="E779" s="53">
        <v>200</v>
      </c>
      <c r="F779" s="33">
        <f t="shared" ref="F779:G779" si="81">SUM(F780,)</f>
        <v>13085</v>
      </c>
      <c r="G779" s="33">
        <f t="shared" si="81"/>
        <v>13085</v>
      </c>
    </row>
    <row r="780" spans="1:7" s="67" customFormat="1" ht="35.25" customHeight="1">
      <c r="A780" s="12" t="s">
        <v>230</v>
      </c>
      <c r="B780" s="34" t="s">
        <v>272</v>
      </c>
      <c r="C780" s="34" t="s">
        <v>254</v>
      </c>
      <c r="D780" s="8" t="s">
        <v>468</v>
      </c>
      <c r="E780" s="53">
        <v>240</v>
      </c>
      <c r="F780" s="33">
        <v>13085</v>
      </c>
      <c r="G780" s="33">
        <v>13085</v>
      </c>
    </row>
    <row r="781" spans="1:7" s="67" customFormat="1" ht="31.5">
      <c r="A781" s="12" t="s">
        <v>525</v>
      </c>
      <c r="B781" s="34" t="s">
        <v>272</v>
      </c>
      <c r="C781" s="34" t="s">
        <v>254</v>
      </c>
      <c r="D781" s="66" t="s">
        <v>526</v>
      </c>
      <c r="E781" s="40"/>
      <c r="F781" s="33">
        <f t="shared" ref="F781:G783" si="82">SUM(F782)</f>
        <v>1797.3</v>
      </c>
      <c r="G781" s="33">
        <f t="shared" si="82"/>
        <v>1797.3</v>
      </c>
    </row>
    <row r="782" spans="1:7" s="67" customFormat="1" ht="31.5">
      <c r="A782" s="12" t="s">
        <v>469</v>
      </c>
      <c r="B782" s="34" t="s">
        <v>272</v>
      </c>
      <c r="C782" s="34" t="s">
        <v>254</v>
      </c>
      <c r="D782" s="66" t="s">
        <v>527</v>
      </c>
      <c r="E782" s="37"/>
      <c r="F782" s="41">
        <f t="shared" si="82"/>
        <v>1797.3</v>
      </c>
      <c r="G782" s="41">
        <f t="shared" si="82"/>
        <v>1797.3</v>
      </c>
    </row>
    <row r="783" spans="1:7" s="67" customFormat="1" ht="36" customHeight="1">
      <c r="A783" s="12" t="s">
        <v>238</v>
      </c>
      <c r="B783" s="34" t="s">
        <v>272</v>
      </c>
      <c r="C783" s="34" t="s">
        <v>254</v>
      </c>
      <c r="D783" s="66" t="s">
        <v>527</v>
      </c>
      <c r="E783" s="37">
        <v>600</v>
      </c>
      <c r="F783" s="33">
        <f t="shared" si="82"/>
        <v>1797.3</v>
      </c>
      <c r="G783" s="33">
        <f t="shared" si="82"/>
        <v>1797.3</v>
      </c>
    </row>
    <row r="784" spans="1:7" s="67" customFormat="1" ht="15.75">
      <c r="A784" s="12" t="s">
        <v>239</v>
      </c>
      <c r="B784" s="34" t="s">
        <v>272</v>
      </c>
      <c r="C784" s="34" t="s">
        <v>254</v>
      </c>
      <c r="D784" s="66" t="s">
        <v>527</v>
      </c>
      <c r="E784" s="37">
        <v>610</v>
      </c>
      <c r="F784" s="33">
        <v>1797.3</v>
      </c>
      <c r="G784" s="33">
        <v>1797.3</v>
      </c>
    </row>
    <row r="785" spans="1:7" s="67" customFormat="1" ht="31.5">
      <c r="A785" s="6" t="s">
        <v>324</v>
      </c>
      <c r="B785" s="34" t="s">
        <v>272</v>
      </c>
      <c r="C785" s="34" t="s">
        <v>254</v>
      </c>
      <c r="D785" s="8" t="s">
        <v>122</v>
      </c>
      <c r="E785" s="35"/>
      <c r="F785" s="41">
        <f>SUM(F786,)</f>
        <v>26935.03</v>
      </c>
      <c r="G785" s="41">
        <f>SUM(G786,)</f>
        <v>26935.03</v>
      </c>
    </row>
    <row r="786" spans="1:7" s="67" customFormat="1" ht="15.75">
      <c r="A786" s="6" t="s">
        <v>2</v>
      </c>
      <c r="B786" s="34" t="s">
        <v>272</v>
      </c>
      <c r="C786" s="34" t="s">
        <v>254</v>
      </c>
      <c r="D786" s="66" t="s">
        <v>150</v>
      </c>
      <c r="E786" s="35"/>
      <c r="F786" s="41">
        <f>SUM(F787,F793)</f>
        <v>26935.03</v>
      </c>
      <c r="G786" s="41">
        <f>SUM(G787,G793)</f>
        <v>26935.03</v>
      </c>
    </row>
    <row r="787" spans="1:7" s="67" customFormat="1" ht="18.75" customHeight="1">
      <c r="A787" s="16" t="s">
        <v>115</v>
      </c>
      <c r="B787" s="34" t="s">
        <v>272</v>
      </c>
      <c r="C787" s="34" t="s">
        <v>254</v>
      </c>
      <c r="D787" s="66" t="s">
        <v>151</v>
      </c>
      <c r="E787" s="43"/>
      <c r="F787" s="33">
        <f>SUM(F788)</f>
        <v>11103.429999999998</v>
      </c>
      <c r="G787" s="33">
        <f>SUM(G788)</f>
        <v>11103.429999999998</v>
      </c>
    </row>
    <row r="788" spans="1:7" s="67" customFormat="1" ht="34.15" customHeight="1">
      <c r="A788" s="6" t="s">
        <v>10</v>
      </c>
      <c r="B788" s="34" t="s">
        <v>272</v>
      </c>
      <c r="C788" s="34" t="s">
        <v>254</v>
      </c>
      <c r="D788" s="66" t="s">
        <v>152</v>
      </c>
      <c r="E788" s="7"/>
      <c r="F788" s="33">
        <f>SUM(F789,F791,)</f>
        <v>11103.429999999998</v>
      </c>
      <c r="G788" s="33">
        <f>SUM(G789,G791,)</f>
        <v>11103.429999999998</v>
      </c>
    </row>
    <row r="789" spans="1:7" s="67" customFormat="1" ht="68.25" customHeight="1">
      <c r="A789" s="16" t="s">
        <v>226</v>
      </c>
      <c r="B789" s="34" t="s">
        <v>272</v>
      </c>
      <c r="C789" s="34" t="s">
        <v>254</v>
      </c>
      <c r="D789" s="66" t="s">
        <v>152</v>
      </c>
      <c r="E789" s="35">
        <v>100</v>
      </c>
      <c r="F789" s="33">
        <f>SUM(F790)</f>
        <v>10776.63</v>
      </c>
      <c r="G789" s="33">
        <f>SUM(G790)</f>
        <v>10776.63</v>
      </c>
    </row>
    <row r="790" spans="1:7" s="67" customFormat="1" ht="31.5">
      <c r="A790" s="3" t="s">
        <v>227</v>
      </c>
      <c r="B790" s="34" t="s">
        <v>272</v>
      </c>
      <c r="C790" s="34" t="s">
        <v>254</v>
      </c>
      <c r="D790" s="66" t="s">
        <v>152</v>
      </c>
      <c r="E790" s="35">
        <v>120</v>
      </c>
      <c r="F790" s="33">
        <v>10776.63</v>
      </c>
      <c r="G790" s="33">
        <v>10776.63</v>
      </c>
    </row>
    <row r="791" spans="1:7" s="67" customFormat="1" ht="31.5">
      <c r="A791" s="72" t="s">
        <v>314</v>
      </c>
      <c r="B791" s="34" t="s">
        <v>272</v>
      </c>
      <c r="C791" s="34" t="s">
        <v>254</v>
      </c>
      <c r="D791" s="66" t="s">
        <v>152</v>
      </c>
      <c r="E791" s="35">
        <v>200</v>
      </c>
      <c r="F791" s="33">
        <f>SUM(F792)</f>
        <v>326.8</v>
      </c>
      <c r="G791" s="33">
        <f>SUM(G792)</f>
        <v>326.8</v>
      </c>
    </row>
    <row r="792" spans="1:7" s="67" customFormat="1" ht="37.5" customHeight="1">
      <c r="A792" s="10" t="s">
        <v>230</v>
      </c>
      <c r="B792" s="34" t="s">
        <v>272</v>
      </c>
      <c r="C792" s="34" t="s">
        <v>254</v>
      </c>
      <c r="D792" s="66" t="s">
        <v>152</v>
      </c>
      <c r="E792" s="34">
        <v>240</v>
      </c>
      <c r="F792" s="33">
        <v>326.8</v>
      </c>
      <c r="G792" s="33">
        <v>326.8</v>
      </c>
    </row>
    <row r="793" spans="1:7" s="67" customFormat="1" ht="31.5">
      <c r="A793" s="16" t="s">
        <v>116</v>
      </c>
      <c r="B793" s="34" t="s">
        <v>272</v>
      </c>
      <c r="C793" s="34" t="s">
        <v>254</v>
      </c>
      <c r="D793" s="66" t="s">
        <v>153</v>
      </c>
      <c r="E793" s="35"/>
      <c r="F793" s="41">
        <f t="shared" ref="F793:G795" si="83">SUM(F794)</f>
        <v>15831.6</v>
      </c>
      <c r="G793" s="41">
        <f t="shared" si="83"/>
        <v>15831.6</v>
      </c>
    </row>
    <row r="794" spans="1:7" s="67" customFormat="1" ht="32.25" customHeight="1">
      <c r="A794" s="16" t="s">
        <v>19</v>
      </c>
      <c r="B794" s="34" t="s">
        <v>272</v>
      </c>
      <c r="C794" s="34" t="s">
        <v>254</v>
      </c>
      <c r="D794" s="66" t="s">
        <v>154</v>
      </c>
      <c r="E794" s="40"/>
      <c r="F794" s="33">
        <f t="shared" si="83"/>
        <v>15831.6</v>
      </c>
      <c r="G794" s="33">
        <f t="shared" si="83"/>
        <v>15831.6</v>
      </c>
    </row>
    <row r="795" spans="1:7" s="67" customFormat="1" ht="33" customHeight="1">
      <c r="A795" s="3" t="s">
        <v>238</v>
      </c>
      <c r="B795" s="34" t="s">
        <v>272</v>
      </c>
      <c r="C795" s="34" t="s">
        <v>254</v>
      </c>
      <c r="D795" s="66" t="s">
        <v>154</v>
      </c>
      <c r="E795" s="40">
        <v>600</v>
      </c>
      <c r="F795" s="33">
        <f t="shared" si="83"/>
        <v>15831.6</v>
      </c>
      <c r="G795" s="33">
        <f t="shared" si="83"/>
        <v>15831.6</v>
      </c>
    </row>
    <row r="796" spans="1:7" s="67" customFormat="1" ht="15.75">
      <c r="A796" s="3" t="s">
        <v>239</v>
      </c>
      <c r="B796" s="34" t="s">
        <v>272</v>
      </c>
      <c r="C796" s="34" t="s">
        <v>254</v>
      </c>
      <c r="D796" s="66" t="s">
        <v>154</v>
      </c>
      <c r="E796" s="34">
        <v>610</v>
      </c>
      <c r="F796" s="33">
        <v>15831.6</v>
      </c>
      <c r="G796" s="33">
        <v>15831.6</v>
      </c>
    </row>
    <row r="797" spans="1:7" s="67" customFormat="1" ht="15.75" customHeight="1">
      <c r="A797" s="64"/>
      <c r="B797" s="34"/>
      <c r="C797" s="34"/>
      <c r="D797" s="66"/>
      <c r="E797" s="35"/>
      <c r="F797" s="33"/>
      <c r="G797" s="33"/>
    </row>
    <row r="798" spans="1:7" ht="15.75">
      <c r="A798" s="88" t="s">
        <v>312</v>
      </c>
      <c r="B798" s="89" t="s">
        <v>275</v>
      </c>
      <c r="C798" s="90"/>
      <c r="D798" s="91"/>
      <c r="E798" s="82"/>
      <c r="F798" s="83">
        <f>SUM(F799,F844)</f>
        <v>93957.38</v>
      </c>
      <c r="G798" s="83">
        <f>SUM(G799,G844)</f>
        <v>87534.48</v>
      </c>
    </row>
    <row r="799" spans="1:7" ht="15.75">
      <c r="A799" s="3" t="s">
        <v>276</v>
      </c>
      <c r="B799" s="34" t="s">
        <v>275</v>
      </c>
      <c r="C799" s="34" t="s">
        <v>223</v>
      </c>
      <c r="D799" s="7"/>
      <c r="E799" s="35"/>
      <c r="F799" s="33">
        <f>SUM(F800,F819)</f>
        <v>88896.150000000009</v>
      </c>
      <c r="G799" s="33">
        <f>SUM(G800,G819)</f>
        <v>82473.25</v>
      </c>
    </row>
    <row r="800" spans="1:7" ht="31.5">
      <c r="A800" s="6" t="s">
        <v>319</v>
      </c>
      <c r="B800" s="34" t="s">
        <v>275</v>
      </c>
      <c r="C800" s="34" t="s">
        <v>223</v>
      </c>
      <c r="D800" s="8" t="s">
        <v>35</v>
      </c>
      <c r="E800" s="34"/>
      <c r="F800" s="33">
        <f>SUM(F801,F813,)</f>
        <v>1999.1</v>
      </c>
      <c r="G800" s="33">
        <f>SUM(G801,G813,)</f>
        <v>1999.1</v>
      </c>
    </row>
    <row r="801" spans="1:7" ht="52.15" customHeight="1">
      <c r="A801" s="6" t="s">
        <v>327</v>
      </c>
      <c r="B801" s="34" t="s">
        <v>275</v>
      </c>
      <c r="C801" s="34" t="s">
        <v>223</v>
      </c>
      <c r="D801" s="5" t="s">
        <v>36</v>
      </c>
      <c r="E801" s="34"/>
      <c r="F801" s="33">
        <f>SUM(F802,F806,)</f>
        <v>880.5</v>
      </c>
      <c r="G801" s="33">
        <f>SUM(G802,G806,)</f>
        <v>880.5</v>
      </c>
    </row>
    <row r="802" spans="1:7" ht="66" customHeight="1">
      <c r="A802" s="6" t="s">
        <v>514</v>
      </c>
      <c r="B802" s="34" t="s">
        <v>275</v>
      </c>
      <c r="C802" s="34" t="s">
        <v>223</v>
      </c>
      <c r="D802" s="5" t="s">
        <v>75</v>
      </c>
      <c r="E802" s="34"/>
      <c r="F802" s="33">
        <f>SUM(F803,)</f>
        <v>274.8</v>
      </c>
      <c r="G802" s="33">
        <f>SUM(G803,)</f>
        <v>274.8</v>
      </c>
    </row>
    <row r="803" spans="1:7" ht="63">
      <c r="A803" s="2" t="s">
        <v>353</v>
      </c>
      <c r="B803" s="34" t="s">
        <v>275</v>
      </c>
      <c r="C803" s="34" t="s">
        <v>223</v>
      </c>
      <c r="D803" s="5" t="s">
        <v>80</v>
      </c>
      <c r="E803" s="34"/>
      <c r="F803" s="33">
        <f>SUM(F804)</f>
        <v>274.8</v>
      </c>
      <c r="G803" s="33">
        <f>SUM(G804)</f>
        <v>274.8</v>
      </c>
    </row>
    <row r="804" spans="1:7" ht="31.5">
      <c r="A804" s="16" t="s">
        <v>238</v>
      </c>
      <c r="B804" s="34" t="s">
        <v>275</v>
      </c>
      <c r="C804" s="34" t="s">
        <v>223</v>
      </c>
      <c r="D804" s="5" t="s">
        <v>80</v>
      </c>
      <c r="E804" s="15">
        <v>600</v>
      </c>
      <c r="F804" s="33">
        <f>SUM(F805,)</f>
        <v>274.8</v>
      </c>
      <c r="G804" s="33">
        <f>SUM(G805,)</f>
        <v>274.8</v>
      </c>
    </row>
    <row r="805" spans="1:7" ht="15.75">
      <c r="A805" s="16" t="s">
        <v>239</v>
      </c>
      <c r="B805" s="34" t="s">
        <v>275</v>
      </c>
      <c r="C805" s="34" t="s">
        <v>223</v>
      </c>
      <c r="D805" s="5" t="s">
        <v>80</v>
      </c>
      <c r="E805" s="40">
        <v>610</v>
      </c>
      <c r="F805" s="33">
        <v>274.8</v>
      </c>
      <c r="G805" s="33">
        <v>274.8</v>
      </c>
    </row>
    <row r="806" spans="1:7" ht="63">
      <c r="A806" s="1" t="s">
        <v>176</v>
      </c>
      <c r="B806" s="34" t="s">
        <v>275</v>
      </c>
      <c r="C806" s="34" t="s">
        <v>223</v>
      </c>
      <c r="D806" s="5" t="s">
        <v>76</v>
      </c>
      <c r="E806" s="40"/>
      <c r="F806" s="33">
        <f>SUM(F807,F810)</f>
        <v>605.70000000000005</v>
      </c>
      <c r="G806" s="33">
        <f>SUM(G807,G810)</f>
        <v>605.70000000000005</v>
      </c>
    </row>
    <row r="807" spans="1:7" ht="31.5">
      <c r="A807" s="1" t="s">
        <v>78</v>
      </c>
      <c r="B807" s="34" t="s">
        <v>275</v>
      </c>
      <c r="C807" s="34" t="s">
        <v>223</v>
      </c>
      <c r="D807" s="5" t="s">
        <v>82</v>
      </c>
      <c r="E807" s="40"/>
      <c r="F807" s="33">
        <f>SUM(F808,)</f>
        <v>168</v>
      </c>
      <c r="G807" s="33">
        <f>SUM(G808,)</f>
        <v>168</v>
      </c>
    </row>
    <row r="808" spans="1:7" ht="31.5">
      <c r="A808" s="16" t="s">
        <v>238</v>
      </c>
      <c r="B808" s="34" t="s">
        <v>275</v>
      </c>
      <c r="C808" s="34" t="s">
        <v>223</v>
      </c>
      <c r="D808" s="5" t="s">
        <v>82</v>
      </c>
      <c r="E808" s="15">
        <v>600</v>
      </c>
      <c r="F808" s="33">
        <f>SUM(F809,)</f>
        <v>168</v>
      </c>
      <c r="G808" s="33">
        <f>SUM(G809,)</f>
        <v>168</v>
      </c>
    </row>
    <row r="809" spans="1:7" ht="15.75">
      <c r="A809" s="16" t="s">
        <v>297</v>
      </c>
      <c r="B809" s="34" t="s">
        <v>275</v>
      </c>
      <c r="C809" s="34" t="s">
        <v>223</v>
      </c>
      <c r="D809" s="5" t="s">
        <v>82</v>
      </c>
      <c r="E809" s="40">
        <v>620</v>
      </c>
      <c r="F809" s="33">
        <v>168</v>
      </c>
      <c r="G809" s="33">
        <v>168</v>
      </c>
    </row>
    <row r="810" spans="1:7" ht="33.6" customHeight="1">
      <c r="A810" s="1" t="s">
        <v>355</v>
      </c>
      <c r="B810" s="34" t="s">
        <v>275</v>
      </c>
      <c r="C810" s="34" t="s">
        <v>223</v>
      </c>
      <c r="D810" s="5" t="s">
        <v>83</v>
      </c>
      <c r="E810" s="40"/>
      <c r="F810" s="33">
        <f>SUM(F811,)</f>
        <v>437.7</v>
      </c>
      <c r="G810" s="33">
        <f>SUM(G811,)</f>
        <v>437.7</v>
      </c>
    </row>
    <row r="811" spans="1:7" ht="31.5">
      <c r="A811" s="16" t="s">
        <v>238</v>
      </c>
      <c r="B811" s="34" t="s">
        <v>275</v>
      </c>
      <c r="C811" s="34" t="s">
        <v>223</v>
      </c>
      <c r="D811" s="5" t="s">
        <v>83</v>
      </c>
      <c r="E811" s="15">
        <v>600</v>
      </c>
      <c r="F811" s="33">
        <f>SUM(F812,)</f>
        <v>437.7</v>
      </c>
      <c r="G811" s="33">
        <f>SUM(G812,)</f>
        <v>437.7</v>
      </c>
    </row>
    <row r="812" spans="1:7" ht="15.75">
      <c r="A812" s="16" t="s">
        <v>239</v>
      </c>
      <c r="B812" s="34" t="s">
        <v>275</v>
      </c>
      <c r="C812" s="34" t="s">
        <v>223</v>
      </c>
      <c r="D812" s="5" t="s">
        <v>83</v>
      </c>
      <c r="E812" s="40">
        <v>610</v>
      </c>
      <c r="F812" s="33">
        <v>437.7</v>
      </c>
      <c r="G812" s="33">
        <v>437.7</v>
      </c>
    </row>
    <row r="813" spans="1:7" ht="31.5">
      <c r="A813" s="6" t="s">
        <v>336</v>
      </c>
      <c r="B813" s="34" t="s">
        <v>275</v>
      </c>
      <c r="C813" s="34" t="s">
        <v>223</v>
      </c>
      <c r="D813" s="8" t="s">
        <v>39</v>
      </c>
      <c r="E813" s="40"/>
      <c r="F813" s="33">
        <f t="shared" ref="F813:G815" si="84">SUM(F814)</f>
        <v>1118.5999999999999</v>
      </c>
      <c r="G813" s="33">
        <f t="shared" si="84"/>
        <v>1118.5999999999999</v>
      </c>
    </row>
    <row r="814" spans="1:7" ht="34.5" customHeight="1">
      <c r="A814" s="16" t="s">
        <v>440</v>
      </c>
      <c r="B814" s="34" t="s">
        <v>275</v>
      </c>
      <c r="C814" s="34" t="s">
        <v>223</v>
      </c>
      <c r="D814" s="8" t="s">
        <v>441</v>
      </c>
      <c r="E814" s="40"/>
      <c r="F814" s="33">
        <f t="shared" si="84"/>
        <v>1118.5999999999999</v>
      </c>
      <c r="G814" s="33">
        <f t="shared" si="84"/>
        <v>1118.5999999999999</v>
      </c>
    </row>
    <row r="815" spans="1:7" ht="31.5">
      <c r="A815" s="16" t="s">
        <v>442</v>
      </c>
      <c r="B815" s="34" t="s">
        <v>275</v>
      </c>
      <c r="C815" s="34" t="s">
        <v>223</v>
      </c>
      <c r="D815" s="8" t="s">
        <v>443</v>
      </c>
      <c r="E815" s="40"/>
      <c r="F815" s="33">
        <f t="shared" si="84"/>
        <v>1118.5999999999999</v>
      </c>
      <c r="G815" s="33">
        <f t="shared" si="84"/>
        <v>1118.5999999999999</v>
      </c>
    </row>
    <row r="816" spans="1:7" ht="31.5">
      <c r="A816" s="16" t="s">
        <v>238</v>
      </c>
      <c r="B816" s="34" t="s">
        <v>275</v>
      </c>
      <c r="C816" s="34" t="s">
        <v>223</v>
      </c>
      <c r="D816" s="8" t="s">
        <v>443</v>
      </c>
      <c r="E816" s="15">
        <v>600</v>
      </c>
      <c r="F816" s="33">
        <f>SUM(F817,F818)</f>
        <v>1118.5999999999999</v>
      </c>
      <c r="G816" s="33">
        <f>SUM(G817,G818)</f>
        <v>1118.5999999999999</v>
      </c>
    </row>
    <row r="817" spans="1:7" ht="15.75">
      <c r="A817" s="16" t="s">
        <v>239</v>
      </c>
      <c r="B817" s="34" t="s">
        <v>275</v>
      </c>
      <c r="C817" s="34" t="s">
        <v>223</v>
      </c>
      <c r="D817" s="8" t="s">
        <v>443</v>
      </c>
      <c r="E817" s="40">
        <v>610</v>
      </c>
      <c r="F817" s="33">
        <v>538.79999999999995</v>
      </c>
      <c r="G817" s="33">
        <v>538.79999999999995</v>
      </c>
    </row>
    <row r="818" spans="1:7" ht="16.5" customHeight="1">
      <c r="A818" s="16" t="s">
        <v>297</v>
      </c>
      <c r="B818" s="34" t="s">
        <v>275</v>
      </c>
      <c r="C818" s="34" t="s">
        <v>223</v>
      </c>
      <c r="D818" s="8" t="s">
        <v>443</v>
      </c>
      <c r="E818" s="37">
        <v>620</v>
      </c>
      <c r="F818" s="33">
        <v>579.79999999999995</v>
      </c>
      <c r="G818" s="33">
        <v>579.79999999999995</v>
      </c>
    </row>
    <row r="819" spans="1:7" ht="31.5">
      <c r="A819" s="6" t="s">
        <v>320</v>
      </c>
      <c r="B819" s="34" t="s">
        <v>275</v>
      </c>
      <c r="C819" s="34" t="s">
        <v>223</v>
      </c>
      <c r="D819" s="8" t="s">
        <v>41</v>
      </c>
      <c r="E819" s="35"/>
      <c r="F819" s="33">
        <f>SUM(F820,F825,F833,)</f>
        <v>86897.05</v>
      </c>
      <c r="G819" s="33">
        <f>SUM(G820,G825,G833,)</f>
        <v>80474.149999999994</v>
      </c>
    </row>
    <row r="820" spans="1:7" s="67" customFormat="1" ht="31.5">
      <c r="A820" s="1" t="s">
        <v>376</v>
      </c>
      <c r="B820" s="34" t="s">
        <v>275</v>
      </c>
      <c r="C820" s="34" t="s">
        <v>223</v>
      </c>
      <c r="D820" s="66" t="s">
        <v>377</v>
      </c>
      <c r="E820" s="40"/>
      <c r="F820" s="33">
        <f>SUM(F821)</f>
        <v>9505.4</v>
      </c>
      <c r="G820" s="33">
        <f>SUM(G821)</f>
        <v>9505.4</v>
      </c>
    </row>
    <row r="821" spans="1:7" s="67" customFormat="1" ht="31.5">
      <c r="A821" s="3" t="s">
        <v>650</v>
      </c>
      <c r="B821" s="34" t="s">
        <v>275</v>
      </c>
      <c r="C821" s="34" t="s">
        <v>223</v>
      </c>
      <c r="D821" s="8" t="s">
        <v>378</v>
      </c>
      <c r="E821" s="40"/>
      <c r="F821" s="33">
        <f>SUM(F822,)</f>
        <v>9505.4</v>
      </c>
      <c r="G821" s="33">
        <f>SUM(G822,)</f>
        <v>9505.4</v>
      </c>
    </row>
    <row r="822" spans="1:7" s="67" customFormat="1" ht="31.5">
      <c r="A822" s="3" t="s">
        <v>379</v>
      </c>
      <c r="B822" s="34" t="s">
        <v>275</v>
      </c>
      <c r="C822" s="34" t="s">
        <v>223</v>
      </c>
      <c r="D822" s="8" t="s">
        <v>380</v>
      </c>
      <c r="E822" s="35"/>
      <c r="F822" s="33">
        <f t="shared" ref="F822:G823" si="85">SUM(F823)</f>
        <v>9505.4</v>
      </c>
      <c r="G822" s="33">
        <f t="shared" si="85"/>
        <v>9505.4</v>
      </c>
    </row>
    <row r="823" spans="1:7" s="67" customFormat="1" ht="31.5">
      <c r="A823" s="16" t="s">
        <v>238</v>
      </c>
      <c r="B823" s="34" t="s">
        <v>275</v>
      </c>
      <c r="C823" s="34" t="s">
        <v>223</v>
      </c>
      <c r="D823" s="8" t="s">
        <v>380</v>
      </c>
      <c r="E823" s="40">
        <v>600</v>
      </c>
      <c r="F823" s="33">
        <f t="shared" si="85"/>
        <v>9505.4</v>
      </c>
      <c r="G823" s="33">
        <f t="shared" si="85"/>
        <v>9505.4</v>
      </c>
    </row>
    <row r="824" spans="1:7" s="67" customFormat="1" ht="15.75">
      <c r="A824" s="16" t="s">
        <v>239</v>
      </c>
      <c r="B824" s="34" t="s">
        <v>275</v>
      </c>
      <c r="C824" s="34" t="s">
        <v>223</v>
      </c>
      <c r="D824" s="8" t="s">
        <v>380</v>
      </c>
      <c r="E824" s="40">
        <v>610</v>
      </c>
      <c r="F824" s="33">
        <v>9505.4</v>
      </c>
      <c r="G824" s="33">
        <v>9505.4</v>
      </c>
    </row>
    <row r="825" spans="1:7" s="67" customFormat="1" ht="31.5">
      <c r="A825" s="2" t="s">
        <v>381</v>
      </c>
      <c r="B825" s="34" t="s">
        <v>275</v>
      </c>
      <c r="C825" s="34" t="s">
        <v>223</v>
      </c>
      <c r="D825" s="66" t="s">
        <v>382</v>
      </c>
      <c r="E825" s="35"/>
      <c r="F825" s="33">
        <f t="shared" ref="F825:G825" si="86">SUM(F826)</f>
        <v>27719.9</v>
      </c>
      <c r="G825" s="33">
        <f t="shared" si="86"/>
        <v>27719.9</v>
      </c>
    </row>
    <row r="826" spans="1:7" s="67" customFormat="1" ht="31.5">
      <c r="A826" s="2" t="s">
        <v>651</v>
      </c>
      <c r="B826" s="34" t="s">
        <v>275</v>
      </c>
      <c r="C826" s="34" t="s">
        <v>223</v>
      </c>
      <c r="D826" s="66" t="s">
        <v>383</v>
      </c>
      <c r="E826" s="35"/>
      <c r="F826" s="33">
        <f>SUM(F827,F830)</f>
        <v>27719.9</v>
      </c>
      <c r="G826" s="33">
        <f>SUM(G827,G830)</f>
        <v>27719.9</v>
      </c>
    </row>
    <row r="827" spans="1:7" s="67" customFormat="1" ht="38.450000000000003" customHeight="1">
      <c r="A827" s="16" t="s">
        <v>384</v>
      </c>
      <c r="B827" s="34" t="s">
        <v>275</v>
      </c>
      <c r="C827" s="34" t="s">
        <v>223</v>
      </c>
      <c r="D827" s="8" t="s">
        <v>385</v>
      </c>
      <c r="E827" s="34"/>
      <c r="F827" s="33">
        <f>SUM(F828)</f>
        <v>27577.7</v>
      </c>
      <c r="G827" s="33">
        <f>SUM(G828)</f>
        <v>27577.7</v>
      </c>
    </row>
    <row r="828" spans="1:7" s="67" customFormat="1" ht="31.5">
      <c r="A828" s="16" t="s">
        <v>238</v>
      </c>
      <c r="B828" s="34" t="s">
        <v>275</v>
      </c>
      <c r="C828" s="34" t="s">
        <v>223</v>
      </c>
      <c r="D828" s="8" t="s">
        <v>385</v>
      </c>
      <c r="E828" s="40">
        <v>600</v>
      </c>
      <c r="F828" s="33">
        <f>SUM(F829)</f>
        <v>27577.7</v>
      </c>
      <c r="G828" s="33">
        <f>SUM(G829)</f>
        <v>27577.7</v>
      </c>
    </row>
    <row r="829" spans="1:7" s="67" customFormat="1" ht="15.75">
      <c r="A829" s="16" t="s">
        <v>239</v>
      </c>
      <c r="B829" s="34" t="s">
        <v>275</v>
      </c>
      <c r="C829" s="34" t="s">
        <v>223</v>
      </c>
      <c r="D829" s="8" t="s">
        <v>385</v>
      </c>
      <c r="E829" s="40">
        <v>610</v>
      </c>
      <c r="F829" s="33">
        <v>27577.7</v>
      </c>
      <c r="G829" s="33">
        <v>27577.7</v>
      </c>
    </row>
    <row r="830" spans="1:7" s="67" customFormat="1" ht="31.5">
      <c r="A830" s="16" t="s">
        <v>386</v>
      </c>
      <c r="B830" s="34" t="s">
        <v>275</v>
      </c>
      <c r="C830" s="34" t="s">
        <v>223</v>
      </c>
      <c r="D830" s="8" t="s">
        <v>387</v>
      </c>
      <c r="E830" s="35"/>
      <c r="F830" s="33">
        <f>SUM(F831)</f>
        <v>142.19999999999999</v>
      </c>
      <c r="G830" s="33">
        <f>SUM(G831)</f>
        <v>142.19999999999999</v>
      </c>
    </row>
    <row r="831" spans="1:7" s="67" customFormat="1" ht="31.5">
      <c r="A831" s="16" t="s">
        <v>238</v>
      </c>
      <c r="B831" s="34" t="s">
        <v>275</v>
      </c>
      <c r="C831" s="34" t="s">
        <v>223</v>
      </c>
      <c r="D831" s="8" t="s">
        <v>387</v>
      </c>
      <c r="E831" s="40">
        <v>600</v>
      </c>
      <c r="F831" s="33">
        <f>SUM(F832)</f>
        <v>142.19999999999999</v>
      </c>
      <c r="G831" s="33">
        <f>SUM(G832)</f>
        <v>142.19999999999999</v>
      </c>
    </row>
    <row r="832" spans="1:7" s="67" customFormat="1" ht="15.75">
      <c r="A832" s="16" t="s">
        <v>239</v>
      </c>
      <c r="B832" s="34" t="s">
        <v>275</v>
      </c>
      <c r="C832" s="34" t="s">
        <v>223</v>
      </c>
      <c r="D832" s="8" t="s">
        <v>387</v>
      </c>
      <c r="E832" s="40">
        <v>610</v>
      </c>
      <c r="F832" s="33">
        <v>142.19999999999999</v>
      </c>
      <c r="G832" s="33">
        <v>142.19999999999999</v>
      </c>
    </row>
    <row r="833" spans="1:7" s="67" customFormat="1" ht="47.25">
      <c r="A833" s="16" t="s">
        <v>388</v>
      </c>
      <c r="B833" s="34" t="s">
        <v>275</v>
      </c>
      <c r="C833" s="34" t="s">
        <v>223</v>
      </c>
      <c r="D833" s="66" t="s">
        <v>389</v>
      </c>
      <c r="E833" s="35"/>
      <c r="F833" s="33">
        <f t="shared" ref="F833:G833" si="87">SUM(F834)</f>
        <v>49671.75</v>
      </c>
      <c r="G833" s="33">
        <f t="shared" si="87"/>
        <v>43248.85</v>
      </c>
    </row>
    <row r="834" spans="1:7" s="67" customFormat="1" ht="31.5">
      <c r="A834" s="16" t="s">
        <v>652</v>
      </c>
      <c r="B834" s="34" t="s">
        <v>275</v>
      </c>
      <c r="C834" s="34" t="s">
        <v>223</v>
      </c>
      <c r="D834" s="66" t="s">
        <v>390</v>
      </c>
      <c r="E834" s="35"/>
      <c r="F834" s="33">
        <f>SUM(F835,F838)</f>
        <v>49671.75</v>
      </c>
      <c r="G834" s="33">
        <f>SUM(G835,G838)</f>
        <v>43248.85</v>
      </c>
    </row>
    <row r="835" spans="1:7" s="67" customFormat="1" ht="50.25" customHeight="1">
      <c r="A835" s="16" t="s">
        <v>653</v>
      </c>
      <c r="B835" s="34" t="s">
        <v>275</v>
      </c>
      <c r="C835" s="34" t="s">
        <v>223</v>
      </c>
      <c r="D835" s="8" t="s">
        <v>391</v>
      </c>
      <c r="E835" s="35"/>
      <c r="F835" s="33">
        <f t="shared" ref="F835:G836" si="88">SUM(F836)</f>
        <v>38349.1</v>
      </c>
      <c r="G835" s="33">
        <f t="shared" si="88"/>
        <v>38349.1</v>
      </c>
    </row>
    <row r="836" spans="1:7" s="67" customFormat="1" ht="31.5">
      <c r="A836" s="3" t="s">
        <v>238</v>
      </c>
      <c r="B836" s="34" t="s">
        <v>275</v>
      </c>
      <c r="C836" s="34" t="s">
        <v>223</v>
      </c>
      <c r="D836" s="8" t="s">
        <v>391</v>
      </c>
      <c r="E836" s="37">
        <v>600</v>
      </c>
      <c r="F836" s="33">
        <f t="shared" si="88"/>
        <v>38349.1</v>
      </c>
      <c r="G836" s="33">
        <f t="shared" si="88"/>
        <v>38349.1</v>
      </c>
    </row>
    <row r="837" spans="1:7" s="67" customFormat="1" ht="15.75">
      <c r="A837" s="3" t="s">
        <v>297</v>
      </c>
      <c r="B837" s="34" t="s">
        <v>275</v>
      </c>
      <c r="C837" s="34" t="s">
        <v>223</v>
      </c>
      <c r="D837" s="8" t="s">
        <v>391</v>
      </c>
      <c r="E837" s="37">
        <v>620</v>
      </c>
      <c r="F837" s="33">
        <v>38349.1</v>
      </c>
      <c r="G837" s="33">
        <v>38349.1</v>
      </c>
    </row>
    <row r="838" spans="1:7" s="67" customFormat="1" ht="47.25">
      <c r="A838" s="117" t="s">
        <v>392</v>
      </c>
      <c r="B838" s="34" t="s">
        <v>275</v>
      </c>
      <c r="C838" s="34" t="s">
        <v>223</v>
      </c>
      <c r="D838" s="8" t="s">
        <v>393</v>
      </c>
      <c r="E838" s="34"/>
      <c r="F838" s="33">
        <f>SUM(F839,F841)</f>
        <v>11322.650000000001</v>
      </c>
      <c r="G838" s="33">
        <f>SUM(G839,G841)</f>
        <v>4899.75</v>
      </c>
    </row>
    <row r="839" spans="1:7" s="67" customFormat="1" ht="31.5">
      <c r="A839" s="107" t="s">
        <v>314</v>
      </c>
      <c r="B839" s="34" t="s">
        <v>275</v>
      </c>
      <c r="C839" s="34" t="s">
        <v>223</v>
      </c>
      <c r="D839" s="8" t="s">
        <v>393</v>
      </c>
      <c r="E839" s="37">
        <v>200</v>
      </c>
      <c r="F839" s="33">
        <f>SUM(F840)</f>
        <v>1892.7</v>
      </c>
      <c r="G839" s="33">
        <f>SUM(G840)</f>
        <v>1697.8</v>
      </c>
    </row>
    <row r="840" spans="1:7" s="67" customFormat="1" ht="31.5">
      <c r="A840" s="107" t="s">
        <v>230</v>
      </c>
      <c r="B840" s="34" t="s">
        <v>275</v>
      </c>
      <c r="C840" s="34" t="s">
        <v>223</v>
      </c>
      <c r="D840" s="8" t="s">
        <v>393</v>
      </c>
      <c r="E840" s="37">
        <v>240</v>
      </c>
      <c r="F840" s="33">
        <v>1892.7</v>
      </c>
      <c r="G840" s="33">
        <v>1697.8</v>
      </c>
    </row>
    <row r="841" spans="1:7" s="67" customFormat="1" ht="31.5">
      <c r="A841" s="105" t="s">
        <v>238</v>
      </c>
      <c r="B841" s="34" t="s">
        <v>275</v>
      </c>
      <c r="C841" s="34" t="s">
        <v>223</v>
      </c>
      <c r="D841" s="8" t="s">
        <v>393</v>
      </c>
      <c r="E841" s="35">
        <v>600</v>
      </c>
      <c r="F841" s="33">
        <f>SUM(F842,F843)</f>
        <v>9429.9500000000007</v>
      </c>
      <c r="G841" s="33">
        <f>SUM(G842,G843)</f>
        <v>3201.95</v>
      </c>
    </row>
    <row r="842" spans="1:7" s="67" customFormat="1" ht="15.75">
      <c r="A842" s="105" t="s">
        <v>239</v>
      </c>
      <c r="B842" s="34" t="s">
        <v>275</v>
      </c>
      <c r="C842" s="34" t="s">
        <v>223</v>
      </c>
      <c r="D842" s="8" t="s">
        <v>393</v>
      </c>
      <c r="E842" s="40">
        <v>610</v>
      </c>
      <c r="F842" s="33">
        <v>845</v>
      </c>
      <c r="G842" s="33"/>
    </row>
    <row r="843" spans="1:7" s="67" customFormat="1" ht="15.75">
      <c r="A843" s="105" t="s">
        <v>297</v>
      </c>
      <c r="B843" s="34" t="s">
        <v>275</v>
      </c>
      <c r="C843" s="34" t="s">
        <v>223</v>
      </c>
      <c r="D843" s="8" t="s">
        <v>393</v>
      </c>
      <c r="E843" s="35">
        <v>620</v>
      </c>
      <c r="F843" s="41">
        <v>8584.9500000000007</v>
      </c>
      <c r="G843" s="41">
        <v>3201.95</v>
      </c>
    </row>
    <row r="844" spans="1:7" ht="15.75">
      <c r="A844" s="13" t="s">
        <v>299</v>
      </c>
      <c r="B844" s="34" t="s">
        <v>275</v>
      </c>
      <c r="C844" s="34" t="s">
        <v>229</v>
      </c>
      <c r="D844" s="22"/>
      <c r="E844" s="37"/>
      <c r="F844" s="33">
        <f>SUM(F845,F858)</f>
        <v>5061.2299999999996</v>
      </c>
      <c r="G844" s="33">
        <f>SUM(G845,G858)</f>
        <v>5061.2299999999996</v>
      </c>
    </row>
    <row r="845" spans="1:7" ht="31.5">
      <c r="A845" s="6" t="s">
        <v>320</v>
      </c>
      <c r="B845" s="34" t="s">
        <v>275</v>
      </c>
      <c r="C845" s="34" t="s">
        <v>229</v>
      </c>
      <c r="D845" s="8" t="s">
        <v>41</v>
      </c>
      <c r="E845" s="37"/>
      <c r="F845" s="33">
        <f t="shared" ref="F845:G845" si="89">SUM(F846)</f>
        <v>5041.2299999999996</v>
      </c>
      <c r="G845" s="33">
        <f t="shared" si="89"/>
        <v>5041.2299999999996</v>
      </c>
    </row>
    <row r="846" spans="1:7" s="67" customFormat="1" ht="15.75">
      <c r="A846" s="6" t="s">
        <v>398</v>
      </c>
      <c r="B846" s="34" t="s">
        <v>275</v>
      </c>
      <c r="C846" s="34" t="s">
        <v>229</v>
      </c>
      <c r="D846" s="8" t="s">
        <v>399</v>
      </c>
      <c r="E846" s="37"/>
      <c r="F846" s="33">
        <f>SUM(F847,)</f>
        <v>5041.2299999999996</v>
      </c>
      <c r="G846" s="33">
        <f>SUM(G847,)</f>
        <v>5041.2299999999996</v>
      </c>
    </row>
    <row r="847" spans="1:7" s="67" customFormat="1" ht="47.25">
      <c r="A847" s="72" t="s">
        <v>687</v>
      </c>
      <c r="B847" s="34" t="s">
        <v>275</v>
      </c>
      <c r="C847" s="34" t="s">
        <v>229</v>
      </c>
      <c r="D847" s="8" t="s">
        <v>400</v>
      </c>
      <c r="E847" s="37"/>
      <c r="F847" s="33">
        <f>SUM(F848,F855)</f>
        <v>5041.2299999999996</v>
      </c>
      <c r="G847" s="33">
        <f>SUM(G848,G855)</f>
        <v>5041.2299999999996</v>
      </c>
    </row>
    <row r="848" spans="1:7" s="67" customFormat="1" ht="15.75">
      <c r="A848" s="6" t="s">
        <v>10</v>
      </c>
      <c r="B848" s="34" t="s">
        <v>275</v>
      </c>
      <c r="C848" s="34" t="s">
        <v>229</v>
      </c>
      <c r="D848" s="8" t="s">
        <v>401</v>
      </c>
      <c r="E848" s="37"/>
      <c r="F848" s="33">
        <f>SUM(F849,F851,F853)</f>
        <v>4800.83</v>
      </c>
      <c r="G848" s="33">
        <f>SUM(G849,G851,G853)</f>
        <v>4800.83</v>
      </c>
    </row>
    <row r="849" spans="1:7" s="67" customFormat="1" ht="67.5" customHeight="1">
      <c r="A849" s="12" t="s">
        <v>226</v>
      </c>
      <c r="B849" s="34" t="s">
        <v>275</v>
      </c>
      <c r="C849" s="34" t="s">
        <v>229</v>
      </c>
      <c r="D849" s="8" t="s">
        <v>401</v>
      </c>
      <c r="E849" s="40">
        <v>100</v>
      </c>
      <c r="F849" s="33">
        <f>SUM(F850)</f>
        <v>4622.83</v>
      </c>
      <c r="G849" s="33">
        <f>SUM(G850)</f>
        <v>4622.83</v>
      </c>
    </row>
    <row r="850" spans="1:7" s="67" customFormat="1" ht="31.5">
      <c r="A850" s="16" t="s">
        <v>227</v>
      </c>
      <c r="B850" s="34" t="s">
        <v>275</v>
      </c>
      <c r="C850" s="34" t="s">
        <v>229</v>
      </c>
      <c r="D850" s="8" t="s">
        <v>401</v>
      </c>
      <c r="E850" s="40">
        <v>120</v>
      </c>
      <c r="F850" s="33">
        <v>4622.83</v>
      </c>
      <c r="G850" s="33">
        <v>4622.83</v>
      </c>
    </row>
    <row r="851" spans="1:7" s="67" customFormat="1" ht="31.5">
      <c r="A851" s="13" t="s">
        <v>314</v>
      </c>
      <c r="B851" s="34" t="s">
        <v>275</v>
      </c>
      <c r="C851" s="34" t="s">
        <v>229</v>
      </c>
      <c r="D851" s="8" t="s">
        <v>401</v>
      </c>
      <c r="E851" s="40">
        <v>200</v>
      </c>
      <c r="F851" s="33">
        <f>SUM(F852)</f>
        <v>172</v>
      </c>
      <c r="G851" s="33">
        <f>SUM(G852)</f>
        <v>172</v>
      </c>
    </row>
    <row r="852" spans="1:7" s="67" customFormat="1" ht="31.5">
      <c r="A852" s="16" t="s">
        <v>230</v>
      </c>
      <c r="B852" s="34" t="s">
        <v>275</v>
      </c>
      <c r="C852" s="34" t="s">
        <v>229</v>
      </c>
      <c r="D852" s="8" t="s">
        <v>401</v>
      </c>
      <c r="E852" s="40">
        <v>240</v>
      </c>
      <c r="F852" s="33">
        <v>172</v>
      </c>
      <c r="G852" s="33">
        <v>172</v>
      </c>
    </row>
    <row r="853" spans="1:7" s="67" customFormat="1" ht="15.75">
      <c r="A853" s="18" t="s">
        <v>231</v>
      </c>
      <c r="B853" s="34" t="s">
        <v>275</v>
      </c>
      <c r="C853" s="34" t="s">
        <v>229</v>
      </c>
      <c r="D853" s="8" t="s">
        <v>401</v>
      </c>
      <c r="E853" s="40">
        <v>800</v>
      </c>
      <c r="F853" s="33">
        <f>SUM(F854)</f>
        <v>6</v>
      </c>
      <c r="G853" s="33">
        <f>SUM(G854)</f>
        <v>6</v>
      </c>
    </row>
    <row r="854" spans="1:7" s="67" customFormat="1" ht="15.75">
      <c r="A854" s="18" t="s">
        <v>232</v>
      </c>
      <c r="B854" s="34" t="s">
        <v>275</v>
      </c>
      <c r="C854" s="34" t="s">
        <v>229</v>
      </c>
      <c r="D854" s="8" t="s">
        <v>401</v>
      </c>
      <c r="E854" s="40">
        <v>850</v>
      </c>
      <c r="F854" s="33">
        <v>6</v>
      </c>
      <c r="G854" s="33">
        <v>6</v>
      </c>
    </row>
    <row r="855" spans="1:7" s="67" customFormat="1" ht="15.75">
      <c r="A855" s="18" t="s">
        <v>479</v>
      </c>
      <c r="B855" s="34" t="s">
        <v>275</v>
      </c>
      <c r="C855" s="34" t="s">
        <v>229</v>
      </c>
      <c r="D855" s="8" t="s">
        <v>688</v>
      </c>
      <c r="E855" s="40"/>
      <c r="F855" s="33">
        <f t="shared" ref="F855:G856" si="90">SUM(F856)</f>
        <v>240.4</v>
      </c>
      <c r="G855" s="33">
        <f t="shared" si="90"/>
        <v>240.4</v>
      </c>
    </row>
    <row r="856" spans="1:7" s="67" customFormat="1" ht="31.5">
      <c r="A856" s="72" t="s">
        <v>314</v>
      </c>
      <c r="B856" s="34" t="s">
        <v>275</v>
      </c>
      <c r="C856" s="34" t="s">
        <v>229</v>
      </c>
      <c r="D856" s="8" t="s">
        <v>688</v>
      </c>
      <c r="E856" s="40">
        <v>200</v>
      </c>
      <c r="F856" s="33">
        <f t="shared" si="90"/>
        <v>240.4</v>
      </c>
      <c r="G856" s="33">
        <f t="shared" si="90"/>
        <v>240.4</v>
      </c>
    </row>
    <row r="857" spans="1:7" s="67" customFormat="1" ht="31.5">
      <c r="A857" s="16" t="s">
        <v>230</v>
      </c>
      <c r="B857" s="34" t="s">
        <v>275</v>
      </c>
      <c r="C857" s="34" t="s">
        <v>229</v>
      </c>
      <c r="D857" s="8" t="s">
        <v>688</v>
      </c>
      <c r="E857" s="40">
        <v>240</v>
      </c>
      <c r="F857" s="33">
        <v>240.4</v>
      </c>
      <c r="G857" s="33">
        <v>240.4</v>
      </c>
    </row>
    <row r="858" spans="1:7" s="67" customFormat="1" ht="47.25">
      <c r="A858" s="6" t="s">
        <v>544</v>
      </c>
      <c r="B858" s="34" t="s">
        <v>275</v>
      </c>
      <c r="C858" s="34" t="s">
        <v>229</v>
      </c>
      <c r="D858" s="8" t="s">
        <v>42</v>
      </c>
      <c r="E858" s="20"/>
      <c r="F858" s="33">
        <f t="shared" ref="F858:G862" si="91">SUM(F859)</f>
        <v>20</v>
      </c>
      <c r="G858" s="33">
        <f t="shared" si="91"/>
        <v>20</v>
      </c>
    </row>
    <row r="859" spans="1:7" s="67" customFormat="1" ht="47.25">
      <c r="A859" s="6" t="s">
        <v>548</v>
      </c>
      <c r="B859" s="34" t="s">
        <v>275</v>
      </c>
      <c r="C859" s="34" t="s">
        <v>229</v>
      </c>
      <c r="D859" s="66" t="s">
        <v>44</v>
      </c>
      <c r="E859" s="39"/>
      <c r="F859" s="33">
        <f t="shared" si="91"/>
        <v>20</v>
      </c>
      <c r="G859" s="33">
        <f t="shared" si="91"/>
        <v>20</v>
      </c>
    </row>
    <row r="860" spans="1:7" s="67" customFormat="1" ht="47.25">
      <c r="A860" s="11" t="s">
        <v>549</v>
      </c>
      <c r="B860" s="34" t="s">
        <v>275</v>
      </c>
      <c r="C860" s="34" t="s">
        <v>229</v>
      </c>
      <c r="D860" s="66" t="s">
        <v>550</v>
      </c>
      <c r="E860" s="39"/>
      <c r="F860" s="33">
        <f t="shared" si="91"/>
        <v>20</v>
      </c>
      <c r="G860" s="33">
        <f t="shared" si="91"/>
        <v>20</v>
      </c>
    </row>
    <row r="861" spans="1:7" s="67" customFormat="1" ht="31.5">
      <c r="A861" s="6" t="s">
        <v>551</v>
      </c>
      <c r="B861" s="34" t="s">
        <v>275</v>
      </c>
      <c r="C861" s="34" t="s">
        <v>229</v>
      </c>
      <c r="D861" s="66" t="s">
        <v>552</v>
      </c>
      <c r="E861" s="7"/>
      <c r="F861" s="33">
        <f t="shared" si="91"/>
        <v>20</v>
      </c>
      <c r="G861" s="33">
        <f t="shared" si="91"/>
        <v>20</v>
      </c>
    </row>
    <row r="862" spans="1:7" s="67" customFormat="1" ht="31.5">
      <c r="A862" s="13" t="s">
        <v>314</v>
      </c>
      <c r="B862" s="34" t="s">
        <v>275</v>
      </c>
      <c r="C862" s="34" t="s">
        <v>229</v>
      </c>
      <c r="D862" s="66" t="s">
        <v>552</v>
      </c>
      <c r="E862" s="37">
        <v>200</v>
      </c>
      <c r="F862" s="33">
        <f t="shared" si="91"/>
        <v>20</v>
      </c>
      <c r="G862" s="33">
        <f t="shared" si="91"/>
        <v>20</v>
      </c>
    </row>
    <row r="863" spans="1:7" s="67" customFormat="1" ht="31.5">
      <c r="A863" s="13" t="s">
        <v>230</v>
      </c>
      <c r="B863" s="34" t="s">
        <v>275</v>
      </c>
      <c r="C863" s="34" t="s">
        <v>229</v>
      </c>
      <c r="D863" s="66" t="s">
        <v>552</v>
      </c>
      <c r="E863" s="37">
        <v>240</v>
      </c>
      <c r="F863" s="33">
        <v>20</v>
      </c>
      <c r="G863" s="33">
        <v>20</v>
      </c>
    </row>
    <row r="864" spans="1:7" s="67" customFormat="1" ht="16.5" customHeight="1">
      <c r="A864" s="72"/>
      <c r="B864" s="34"/>
      <c r="C864" s="34"/>
      <c r="D864" s="66"/>
      <c r="E864" s="37"/>
      <c r="F864" s="33"/>
      <c r="G864" s="33"/>
    </row>
    <row r="865" spans="1:7" s="67" customFormat="1" ht="15.75">
      <c r="A865" s="92" t="s">
        <v>277</v>
      </c>
      <c r="B865" s="89" t="s">
        <v>254</v>
      </c>
      <c r="C865" s="93"/>
      <c r="D865" s="94"/>
      <c r="E865" s="95"/>
      <c r="F865" s="83">
        <f t="shared" ref="F865:G871" si="92">SUM(F866)</f>
        <v>13495</v>
      </c>
      <c r="G865" s="83">
        <f t="shared" si="92"/>
        <v>14175</v>
      </c>
    </row>
    <row r="866" spans="1:7" s="67" customFormat="1" ht="15.75">
      <c r="A866" s="12" t="s">
        <v>278</v>
      </c>
      <c r="B866" s="37" t="s">
        <v>254</v>
      </c>
      <c r="C866" s="37" t="s">
        <v>254</v>
      </c>
      <c r="D866" s="22"/>
      <c r="E866" s="40"/>
      <c r="F866" s="33">
        <f t="shared" si="92"/>
        <v>13495</v>
      </c>
      <c r="G866" s="33">
        <f t="shared" si="92"/>
        <v>14175</v>
      </c>
    </row>
    <row r="867" spans="1:7" s="67" customFormat="1" ht="31.5">
      <c r="A867" s="6" t="s">
        <v>323</v>
      </c>
      <c r="B867" s="37" t="s">
        <v>254</v>
      </c>
      <c r="C867" s="37" t="s">
        <v>254</v>
      </c>
      <c r="D867" s="8" t="s">
        <v>53</v>
      </c>
      <c r="E867" s="40"/>
      <c r="F867" s="33">
        <f t="shared" si="92"/>
        <v>13495</v>
      </c>
      <c r="G867" s="33">
        <f t="shared" si="92"/>
        <v>14175</v>
      </c>
    </row>
    <row r="868" spans="1:7" s="67" customFormat="1" ht="31.5">
      <c r="A868" s="6" t="s">
        <v>25</v>
      </c>
      <c r="B868" s="37" t="s">
        <v>254</v>
      </c>
      <c r="C868" s="37" t="s">
        <v>254</v>
      </c>
      <c r="D868" s="66" t="s">
        <v>58</v>
      </c>
      <c r="E868" s="40"/>
      <c r="F868" s="33">
        <f>SUM(F869,)</f>
        <v>13495</v>
      </c>
      <c r="G868" s="33">
        <f>SUM(G869,)</f>
        <v>14175</v>
      </c>
    </row>
    <row r="869" spans="1:7" s="67" customFormat="1" ht="31.5">
      <c r="A869" s="6" t="s">
        <v>107</v>
      </c>
      <c r="B869" s="37" t="s">
        <v>254</v>
      </c>
      <c r="C869" s="37" t="s">
        <v>254</v>
      </c>
      <c r="D869" s="66" t="s">
        <v>108</v>
      </c>
      <c r="E869" s="40"/>
      <c r="F869" s="33">
        <f t="shared" si="92"/>
        <v>13495</v>
      </c>
      <c r="G869" s="33">
        <f t="shared" si="92"/>
        <v>14175</v>
      </c>
    </row>
    <row r="870" spans="1:7" s="67" customFormat="1" ht="37.9" customHeight="1">
      <c r="A870" s="72" t="s">
        <v>106</v>
      </c>
      <c r="B870" s="37" t="s">
        <v>254</v>
      </c>
      <c r="C870" s="37" t="s">
        <v>254</v>
      </c>
      <c r="D870" s="66" t="s">
        <v>198</v>
      </c>
      <c r="E870" s="40"/>
      <c r="F870" s="33">
        <f t="shared" si="92"/>
        <v>13495</v>
      </c>
      <c r="G870" s="33">
        <f t="shared" si="92"/>
        <v>14175</v>
      </c>
    </row>
    <row r="871" spans="1:7" s="67" customFormat="1" ht="31.5">
      <c r="A871" s="72" t="s">
        <v>314</v>
      </c>
      <c r="B871" s="37" t="s">
        <v>254</v>
      </c>
      <c r="C871" s="37" t="s">
        <v>254</v>
      </c>
      <c r="D871" s="66" t="s">
        <v>198</v>
      </c>
      <c r="E871" s="40">
        <v>200</v>
      </c>
      <c r="F871" s="33">
        <f t="shared" si="92"/>
        <v>13495</v>
      </c>
      <c r="G871" s="33">
        <f t="shared" si="92"/>
        <v>14175</v>
      </c>
    </row>
    <row r="872" spans="1:7" s="67" customFormat="1" ht="31.5">
      <c r="A872" s="16" t="s">
        <v>230</v>
      </c>
      <c r="B872" s="37" t="s">
        <v>254</v>
      </c>
      <c r="C872" s="37" t="s">
        <v>254</v>
      </c>
      <c r="D872" s="8" t="s">
        <v>198</v>
      </c>
      <c r="E872" s="40">
        <v>240</v>
      </c>
      <c r="F872" s="33">
        <v>13495</v>
      </c>
      <c r="G872" s="33">
        <v>14175</v>
      </c>
    </row>
    <row r="873" spans="1:7" s="67" customFormat="1" ht="15.75">
      <c r="A873" s="6" t="s">
        <v>233</v>
      </c>
      <c r="B873" s="37" t="s">
        <v>254</v>
      </c>
      <c r="C873" s="37" t="s">
        <v>254</v>
      </c>
      <c r="D873" s="66" t="s">
        <v>198</v>
      </c>
      <c r="E873" s="40">
        <v>240</v>
      </c>
      <c r="F873" s="33">
        <v>13495</v>
      </c>
      <c r="G873" s="33">
        <v>14175</v>
      </c>
    </row>
    <row r="874" spans="1:7" s="67" customFormat="1" ht="15" customHeight="1">
      <c r="A874" s="6"/>
      <c r="B874" s="37"/>
      <c r="C874" s="37"/>
      <c r="D874" s="66"/>
      <c r="E874" s="40"/>
      <c r="F874" s="33"/>
      <c r="G874" s="33"/>
    </row>
    <row r="875" spans="1:7" s="67" customFormat="1" ht="15.75">
      <c r="A875" s="84" t="s">
        <v>279</v>
      </c>
      <c r="B875" s="90">
        <v>10</v>
      </c>
      <c r="C875" s="85"/>
      <c r="D875" s="91"/>
      <c r="E875" s="96"/>
      <c r="F875" s="83">
        <f>SUM(F876,F887,F926)</f>
        <v>109563.2</v>
      </c>
      <c r="G875" s="83">
        <f>SUM(G876,G887,G926)</f>
        <v>115831.2</v>
      </c>
    </row>
    <row r="876" spans="1:7" s="67" customFormat="1" ht="15.75">
      <c r="A876" s="6" t="s">
        <v>280</v>
      </c>
      <c r="B876" s="37">
        <v>10</v>
      </c>
      <c r="C876" s="51" t="s">
        <v>223</v>
      </c>
      <c r="D876" s="7"/>
      <c r="E876" s="39"/>
      <c r="F876" s="33">
        <f>SUM(F877,F883)</f>
        <v>6285.7</v>
      </c>
      <c r="G876" s="33">
        <f>SUM(G877,G883)</f>
        <v>6285.7</v>
      </c>
    </row>
    <row r="877" spans="1:7" s="67" customFormat="1" ht="47.25">
      <c r="A877" s="6" t="s">
        <v>544</v>
      </c>
      <c r="B877" s="37">
        <v>10</v>
      </c>
      <c r="C877" s="51" t="s">
        <v>223</v>
      </c>
      <c r="D877" s="8" t="s">
        <v>42</v>
      </c>
      <c r="E877" s="39"/>
      <c r="F877" s="33">
        <f t="shared" ref="F877:G881" si="93">SUM(F878)</f>
        <v>6127.2</v>
      </c>
      <c r="G877" s="33">
        <f t="shared" si="93"/>
        <v>6127.2</v>
      </c>
    </row>
    <row r="878" spans="1:7" s="67" customFormat="1" ht="47.25">
      <c r="A878" s="6" t="s">
        <v>548</v>
      </c>
      <c r="B878" s="37">
        <v>10</v>
      </c>
      <c r="C878" s="51" t="s">
        <v>223</v>
      </c>
      <c r="D878" s="66" t="s">
        <v>44</v>
      </c>
      <c r="E878" s="39"/>
      <c r="F878" s="33">
        <f t="shared" si="93"/>
        <v>6127.2</v>
      </c>
      <c r="G878" s="33">
        <f t="shared" si="93"/>
        <v>6127.2</v>
      </c>
    </row>
    <row r="879" spans="1:7" s="67" customFormat="1" ht="31.5">
      <c r="A879" s="6" t="s">
        <v>573</v>
      </c>
      <c r="B879" s="37">
        <v>10</v>
      </c>
      <c r="C879" s="51" t="s">
        <v>223</v>
      </c>
      <c r="D879" s="66" t="s">
        <v>574</v>
      </c>
      <c r="E879" s="39"/>
      <c r="F879" s="33">
        <f t="shared" si="93"/>
        <v>6127.2</v>
      </c>
      <c r="G879" s="33">
        <f t="shared" si="93"/>
        <v>6127.2</v>
      </c>
    </row>
    <row r="880" spans="1:7" s="67" customFormat="1" ht="47.25">
      <c r="A880" s="6" t="s">
        <v>575</v>
      </c>
      <c r="B880" s="37">
        <v>10</v>
      </c>
      <c r="C880" s="51" t="s">
        <v>223</v>
      </c>
      <c r="D880" s="66" t="s">
        <v>576</v>
      </c>
      <c r="E880" s="39"/>
      <c r="F880" s="33">
        <f t="shared" si="93"/>
        <v>6127.2</v>
      </c>
      <c r="G880" s="33">
        <f t="shared" si="93"/>
        <v>6127.2</v>
      </c>
    </row>
    <row r="881" spans="1:7" s="67" customFormat="1" ht="15.75">
      <c r="A881" s="6" t="s">
        <v>281</v>
      </c>
      <c r="B881" s="37">
        <v>10</v>
      </c>
      <c r="C881" s="51" t="s">
        <v>223</v>
      </c>
      <c r="D881" s="66" t="s">
        <v>576</v>
      </c>
      <c r="E881" s="39" t="s">
        <v>282</v>
      </c>
      <c r="F881" s="33">
        <f t="shared" si="93"/>
        <v>6127.2</v>
      </c>
      <c r="G881" s="33">
        <f t="shared" si="93"/>
        <v>6127.2</v>
      </c>
    </row>
    <row r="882" spans="1:7" s="67" customFormat="1" ht="31.5">
      <c r="A882" s="11" t="s">
        <v>667</v>
      </c>
      <c r="B882" s="37">
        <v>10</v>
      </c>
      <c r="C882" s="51" t="s">
        <v>223</v>
      </c>
      <c r="D882" s="66" t="s">
        <v>576</v>
      </c>
      <c r="E882" s="39" t="s">
        <v>668</v>
      </c>
      <c r="F882" s="33">
        <v>6127.2</v>
      </c>
      <c r="G882" s="33">
        <v>6127.2</v>
      </c>
    </row>
    <row r="883" spans="1:7" s="67" customFormat="1" ht="33" customHeight="1">
      <c r="A883" s="18" t="s">
        <v>242</v>
      </c>
      <c r="B883" s="44">
        <v>10</v>
      </c>
      <c r="C883" s="44" t="s">
        <v>223</v>
      </c>
      <c r="D883" s="8" t="s">
        <v>243</v>
      </c>
      <c r="E883" s="37"/>
      <c r="F883" s="33">
        <f t="shared" ref="F883:G885" si="94">SUM(F884)</f>
        <v>158.5</v>
      </c>
      <c r="G883" s="33">
        <f t="shared" si="94"/>
        <v>158.5</v>
      </c>
    </row>
    <row r="884" spans="1:7" s="67" customFormat="1" ht="36.6" customHeight="1">
      <c r="A884" s="6" t="s">
        <v>179</v>
      </c>
      <c r="B884" s="37">
        <v>10</v>
      </c>
      <c r="C884" s="37" t="s">
        <v>223</v>
      </c>
      <c r="D884" s="8" t="s">
        <v>305</v>
      </c>
      <c r="E884" s="37"/>
      <c r="F884" s="33">
        <f t="shared" si="94"/>
        <v>158.5</v>
      </c>
      <c r="G884" s="33">
        <f t="shared" si="94"/>
        <v>158.5</v>
      </c>
    </row>
    <row r="885" spans="1:7" s="67" customFormat="1" ht="15.75">
      <c r="A885" s="11" t="s">
        <v>281</v>
      </c>
      <c r="B885" s="37">
        <v>10</v>
      </c>
      <c r="C885" s="37" t="s">
        <v>223</v>
      </c>
      <c r="D885" s="8" t="s">
        <v>305</v>
      </c>
      <c r="E885" s="37">
        <v>300</v>
      </c>
      <c r="F885" s="33">
        <f t="shared" si="94"/>
        <v>158.5</v>
      </c>
      <c r="G885" s="33">
        <f t="shared" si="94"/>
        <v>158.5</v>
      </c>
    </row>
    <row r="886" spans="1:7" s="67" customFormat="1" ht="31.5">
      <c r="A886" s="11" t="s">
        <v>667</v>
      </c>
      <c r="B886" s="37">
        <v>10</v>
      </c>
      <c r="C886" s="37" t="s">
        <v>223</v>
      </c>
      <c r="D886" s="8" t="s">
        <v>305</v>
      </c>
      <c r="E886" s="37">
        <v>320</v>
      </c>
      <c r="F886" s="54">
        <v>158.5</v>
      </c>
      <c r="G886" s="54">
        <v>158.5</v>
      </c>
    </row>
    <row r="887" spans="1:7" s="67" customFormat="1" ht="15.75">
      <c r="A887" s="6" t="s">
        <v>283</v>
      </c>
      <c r="B887" s="37">
        <v>10</v>
      </c>
      <c r="C887" s="51" t="s">
        <v>246</v>
      </c>
      <c r="D887" s="22"/>
      <c r="E887" s="39"/>
      <c r="F887" s="33">
        <f>SUM(F888,F894)</f>
        <v>42631.8</v>
      </c>
      <c r="G887" s="33">
        <f>SUM(G888,G894)</f>
        <v>39988.800000000003</v>
      </c>
    </row>
    <row r="888" spans="1:7" s="67" customFormat="1" ht="31.5">
      <c r="A888" s="6" t="s">
        <v>322</v>
      </c>
      <c r="B888" s="31">
        <v>10</v>
      </c>
      <c r="C888" s="51" t="s">
        <v>246</v>
      </c>
      <c r="D888" s="8" t="s">
        <v>51</v>
      </c>
      <c r="E888" s="37"/>
      <c r="F888" s="33">
        <f>SUM(F889,)</f>
        <v>2912.8</v>
      </c>
      <c r="G888" s="33">
        <f>SUM(G889,)</f>
        <v>2912.8</v>
      </c>
    </row>
    <row r="889" spans="1:7" s="67" customFormat="1" ht="15.75">
      <c r="A889" s="6" t="s">
        <v>480</v>
      </c>
      <c r="B889" s="37">
        <v>10</v>
      </c>
      <c r="C889" s="51" t="s">
        <v>246</v>
      </c>
      <c r="D889" s="8" t="s">
        <v>481</v>
      </c>
      <c r="E889" s="39"/>
      <c r="F889" s="33">
        <f t="shared" ref="F889:G892" si="95">SUM(F890)</f>
        <v>2912.8</v>
      </c>
      <c r="G889" s="33">
        <f t="shared" si="95"/>
        <v>2912.8</v>
      </c>
    </row>
    <row r="890" spans="1:7" s="67" customFormat="1" ht="63">
      <c r="A890" s="2" t="s">
        <v>519</v>
      </c>
      <c r="B890" s="37">
        <v>10</v>
      </c>
      <c r="C890" s="51" t="s">
        <v>246</v>
      </c>
      <c r="D890" s="66" t="s">
        <v>482</v>
      </c>
      <c r="E890" s="39"/>
      <c r="F890" s="33">
        <f t="shared" si="95"/>
        <v>2912.8</v>
      </c>
      <c r="G890" s="33">
        <f t="shared" si="95"/>
        <v>2912.8</v>
      </c>
    </row>
    <row r="891" spans="1:7" s="67" customFormat="1" ht="31.5">
      <c r="A891" s="6" t="s">
        <v>648</v>
      </c>
      <c r="B891" s="37">
        <v>10</v>
      </c>
      <c r="C891" s="51" t="s">
        <v>246</v>
      </c>
      <c r="D891" s="66" t="s">
        <v>649</v>
      </c>
      <c r="E891" s="39"/>
      <c r="F891" s="33">
        <f t="shared" ref="F891:F892" si="96">SUM(F892)</f>
        <v>2912.8</v>
      </c>
      <c r="G891" s="33">
        <f t="shared" si="95"/>
        <v>2912.8</v>
      </c>
    </row>
    <row r="892" spans="1:7" s="67" customFormat="1" ht="15.75">
      <c r="A892" s="18" t="s">
        <v>281</v>
      </c>
      <c r="B892" s="37">
        <v>10</v>
      </c>
      <c r="C892" s="51" t="s">
        <v>246</v>
      </c>
      <c r="D892" s="66" t="s">
        <v>649</v>
      </c>
      <c r="E892" s="39" t="s">
        <v>282</v>
      </c>
      <c r="F892" s="33">
        <f t="shared" si="96"/>
        <v>2912.8</v>
      </c>
      <c r="G892" s="33">
        <f t="shared" si="95"/>
        <v>2912.8</v>
      </c>
    </row>
    <row r="893" spans="1:7" s="67" customFormat="1" ht="31.5">
      <c r="A893" s="11" t="s">
        <v>667</v>
      </c>
      <c r="B893" s="37">
        <v>10</v>
      </c>
      <c r="C893" s="51" t="s">
        <v>246</v>
      </c>
      <c r="D893" s="66" t="s">
        <v>649</v>
      </c>
      <c r="E893" s="39" t="s">
        <v>668</v>
      </c>
      <c r="F893" s="33">
        <v>2912.8</v>
      </c>
      <c r="G893" s="33">
        <v>2912.8</v>
      </c>
    </row>
    <row r="894" spans="1:7" s="67" customFormat="1" ht="31.5">
      <c r="A894" s="6" t="s">
        <v>323</v>
      </c>
      <c r="B894" s="37">
        <v>10</v>
      </c>
      <c r="C894" s="51" t="s">
        <v>246</v>
      </c>
      <c r="D894" s="8" t="s">
        <v>53</v>
      </c>
      <c r="E894" s="37"/>
      <c r="F894" s="33">
        <f>SUM(F895,F912,F921)</f>
        <v>39719</v>
      </c>
      <c r="G894" s="33">
        <f>SUM(G895,G912,G921)</f>
        <v>37076</v>
      </c>
    </row>
    <row r="895" spans="1:7" s="67" customFormat="1" ht="31.5">
      <c r="A895" s="6" t="s">
        <v>24</v>
      </c>
      <c r="B895" s="37">
        <v>10</v>
      </c>
      <c r="C895" s="51" t="s">
        <v>246</v>
      </c>
      <c r="D895" s="66" t="s">
        <v>54</v>
      </c>
      <c r="E895" s="37"/>
      <c r="F895" s="33">
        <f>SUM(F896)</f>
        <v>4095</v>
      </c>
      <c r="G895" s="33">
        <f>SUM(G896)</f>
        <v>4095</v>
      </c>
    </row>
    <row r="896" spans="1:7" s="67" customFormat="1" ht="33" customHeight="1">
      <c r="A896" s="6" t="s">
        <v>524</v>
      </c>
      <c r="B896" s="37">
        <v>10</v>
      </c>
      <c r="C896" s="51" t="s">
        <v>246</v>
      </c>
      <c r="D896" s="66" t="s">
        <v>98</v>
      </c>
      <c r="E896" s="52"/>
      <c r="F896" s="33">
        <f>SUM(F897,F900,F903,F906,F909)</f>
        <v>4095</v>
      </c>
      <c r="G896" s="33">
        <f>SUM(G897,G900,G903,G906,G909)</f>
        <v>4095</v>
      </c>
    </row>
    <row r="897" spans="1:7" s="67" customFormat="1" ht="131.44999999999999" customHeight="1">
      <c r="A897" s="72" t="s">
        <v>474</v>
      </c>
      <c r="B897" s="37">
        <v>10</v>
      </c>
      <c r="C897" s="51" t="s">
        <v>246</v>
      </c>
      <c r="D897" s="66" t="s">
        <v>475</v>
      </c>
      <c r="E897" s="37"/>
      <c r="F897" s="33">
        <f t="shared" ref="F897:G898" si="97">SUM(F898)</f>
        <v>395</v>
      </c>
      <c r="G897" s="33">
        <f t="shared" si="97"/>
        <v>395</v>
      </c>
    </row>
    <row r="898" spans="1:7" s="67" customFormat="1" ht="15.75">
      <c r="A898" s="11" t="s">
        <v>281</v>
      </c>
      <c r="B898" s="37">
        <v>10</v>
      </c>
      <c r="C898" s="44" t="s">
        <v>246</v>
      </c>
      <c r="D898" s="66" t="s">
        <v>475</v>
      </c>
      <c r="E898" s="37">
        <v>300</v>
      </c>
      <c r="F898" s="33">
        <f t="shared" si="97"/>
        <v>395</v>
      </c>
      <c r="G898" s="33">
        <f t="shared" si="97"/>
        <v>395</v>
      </c>
    </row>
    <row r="899" spans="1:7" s="67" customFormat="1" ht="31.5">
      <c r="A899" s="11" t="s">
        <v>667</v>
      </c>
      <c r="B899" s="37">
        <v>10</v>
      </c>
      <c r="C899" s="44" t="s">
        <v>246</v>
      </c>
      <c r="D899" s="66" t="s">
        <v>475</v>
      </c>
      <c r="E899" s="37">
        <v>320</v>
      </c>
      <c r="F899" s="33">
        <v>395</v>
      </c>
      <c r="G899" s="33">
        <v>395</v>
      </c>
    </row>
    <row r="900" spans="1:7" s="67" customFormat="1" ht="65.25" customHeight="1">
      <c r="A900" s="72" t="s">
        <v>342</v>
      </c>
      <c r="B900" s="37">
        <v>10</v>
      </c>
      <c r="C900" s="44" t="s">
        <v>246</v>
      </c>
      <c r="D900" s="66" t="s">
        <v>99</v>
      </c>
      <c r="E900" s="37"/>
      <c r="F900" s="33">
        <f>SUM(F901)</f>
        <v>550</v>
      </c>
      <c r="G900" s="33">
        <f>SUM(G901)</f>
        <v>550</v>
      </c>
    </row>
    <row r="901" spans="1:7" s="67" customFormat="1" ht="15.75">
      <c r="A901" s="11" t="s">
        <v>281</v>
      </c>
      <c r="B901" s="37">
        <v>10</v>
      </c>
      <c r="C901" s="44" t="s">
        <v>246</v>
      </c>
      <c r="D901" s="66" t="s">
        <v>99</v>
      </c>
      <c r="E901" s="37">
        <v>300</v>
      </c>
      <c r="F901" s="33">
        <f>SUM(F902)</f>
        <v>550</v>
      </c>
      <c r="G901" s="33">
        <f>SUM(G902)</f>
        <v>550</v>
      </c>
    </row>
    <row r="902" spans="1:7" s="67" customFormat="1" ht="31.5">
      <c r="A902" s="11" t="s">
        <v>667</v>
      </c>
      <c r="B902" s="37">
        <v>10</v>
      </c>
      <c r="C902" s="44" t="s">
        <v>246</v>
      </c>
      <c r="D902" s="66" t="s">
        <v>99</v>
      </c>
      <c r="E902" s="37">
        <v>320</v>
      </c>
      <c r="F902" s="33">
        <v>550</v>
      </c>
      <c r="G902" s="33">
        <v>550</v>
      </c>
    </row>
    <row r="903" spans="1:7" s="67" customFormat="1" ht="52.5" customHeight="1">
      <c r="A903" s="72" t="s">
        <v>343</v>
      </c>
      <c r="B903" s="37">
        <v>10</v>
      </c>
      <c r="C903" s="44" t="s">
        <v>246</v>
      </c>
      <c r="D903" s="66" t="s">
        <v>100</v>
      </c>
      <c r="E903" s="37"/>
      <c r="F903" s="33">
        <f>SUM(F904)</f>
        <v>2000</v>
      </c>
      <c r="G903" s="33">
        <f>SUM(G904)</f>
        <v>2000</v>
      </c>
    </row>
    <row r="904" spans="1:7" s="67" customFormat="1" ht="15.75">
      <c r="A904" s="11" t="s">
        <v>281</v>
      </c>
      <c r="B904" s="37">
        <v>10</v>
      </c>
      <c r="C904" s="44" t="s">
        <v>246</v>
      </c>
      <c r="D904" s="66" t="s">
        <v>100</v>
      </c>
      <c r="E904" s="37">
        <v>300</v>
      </c>
      <c r="F904" s="33">
        <f>SUM(F905)</f>
        <v>2000</v>
      </c>
      <c r="G904" s="33">
        <f>SUM(G905)</f>
        <v>2000</v>
      </c>
    </row>
    <row r="905" spans="1:7" s="67" customFormat="1" ht="31.5">
      <c r="A905" s="11" t="s">
        <v>667</v>
      </c>
      <c r="B905" s="37">
        <v>10</v>
      </c>
      <c r="C905" s="44" t="s">
        <v>246</v>
      </c>
      <c r="D905" s="66" t="s">
        <v>100</v>
      </c>
      <c r="E905" s="37">
        <v>320</v>
      </c>
      <c r="F905" s="33">
        <v>2000</v>
      </c>
      <c r="G905" s="33">
        <v>2000</v>
      </c>
    </row>
    <row r="906" spans="1:7" s="67" customFormat="1" ht="93" customHeight="1">
      <c r="A906" s="72" t="s">
        <v>344</v>
      </c>
      <c r="B906" s="37">
        <v>10</v>
      </c>
      <c r="C906" s="44" t="s">
        <v>246</v>
      </c>
      <c r="D906" s="66" t="s">
        <v>101</v>
      </c>
      <c r="E906" s="37"/>
      <c r="F906" s="33">
        <f>SUM(F907)</f>
        <v>1000</v>
      </c>
      <c r="G906" s="33">
        <f>SUM(G907)</f>
        <v>1000</v>
      </c>
    </row>
    <row r="907" spans="1:7" s="67" customFormat="1" ht="15.75">
      <c r="A907" s="11" t="s">
        <v>281</v>
      </c>
      <c r="B907" s="37">
        <v>10</v>
      </c>
      <c r="C907" s="44" t="s">
        <v>246</v>
      </c>
      <c r="D907" s="66" t="s">
        <v>101</v>
      </c>
      <c r="E907" s="37">
        <v>300</v>
      </c>
      <c r="F907" s="33">
        <f>SUM(F908)</f>
        <v>1000</v>
      </c>
      <c r="G907" s="33">
        <f>SUM(G908)</f>
        <v>1000</v>
      </c>
    </row>
    <row r="908" spans="1:7" s="67" customFormat="1" ht="31.5">
      <c r="A908" s="11" t="s">
        <v>667</v>
      </c>
      <c r="B908" s="37">
        <v>10</v>
      </c>
      <c r="C908" s="44" t="s">
        <v>246</v>
      </c>
      <c r="D908" s="66" t="s">
        <v>101</v>
      </c>
      <c r="E908" s="37">
        <v>320</v>
      </c>
      <c r="F908" s="33">
        <v>1000</v>
      </c>
      <c r="G908" s="33">
        <v>1000</v>
      </c>
    </row>
    <row r="909" spans="1:7" s="67" customFormat="1" ht="31.5">
      <c r="A909" s="6" t="s">
        <v>174</v>
      </c>
      <c r="B909" s="37">
        <v>10</v>
      </c>
      <c r="C909" s="44" t="s">
        <v>246</v>
      </c>
      <c r="D909" s="66" t="s">
        <v>102</v>
      </c>
      <c r="E909" s="37"/>
      <c r="F909" s="33">
        <f>SUM(F910)</f>
        <v>150</v>
      </c>
      <c r="G909" s="33">
        <f>SUM(G910)</f>
        <v>150</v>
      </c>
    </row>
    <row r="910" spans="1:7" s="67" customFormat="1" ht="15.75">
      <c r="A910" s="11" t="s">
        <v>281</v>
      </c>
      <c r="B910" s="37">
        <v>10</v>
      </c>
      <c r="C910" s="44" t="s">
        <v>246</v>
      </c>
      <c r="D910" s="66" t="s">
        <v>102</v>
      </c>
      <c r="E910" s="37">
        <v>300</v>
      </c>
      <c r="F910" s="33">
        <f>SUM(F911)</f>
        <v>150</v>
      </c>
      <c r="G910" s="33">
        <f>SUM(G911)</f>
        <v>150</v>
      </c>
    </row>
    <row r="911" spans="1:7" s="67" customFormat="1" ht="31.5">
      <c r="A911" s="11" t="s">
        <v>667</v>
      </c>
      <c r="B911" s="37">
        <v>10</v>
      </c>
      <c r="C911" s="44" t="s">
        <v>246</v>
      </c>
      <c r="D911" s="66" t="s">
        <v>102</v>
      </c>
      <c r="E911" s="37">
        <v>320</v>
      </c>
      <c r="F911" s="33">
        <v>150</v>
      </c>
      <c r="G911" s="33">
        <v>150</v>
      </c>
    </row>
    <row r="912" spans="1:7" s="67" customFormat="1" ht="47.25">
      <c r="A912" s="6" t="s">
        <v>23</v>
      </c>
      <c r="B912" s="37">
        <v>10</v>
      </c>
      <c r="C912" s="51" t="s">
        <v>246</v>
      </c>
      <c r="D912" s="66" t="s">
        <v>57</v>
      </c>
      <c r="E912" s="37"/>
      <c r="F912" s="33">
        <f>SUM(F913)</f>
        <v>35264</v>
      </c>
      <c r="G912" s="33">
        <f>SUM(G913)</f>
        <v>32621</v>
      </c>
    </row>
    <row r="913" spans="1:7" s="67" customFormat="1" ht="64.5" customHeight="1">
      <c r="A913" s="6" t="s">
        <v>529</v>
      </c>
      <c r="B913" s="37">
        <v>10</v>
      </c>
      <c r="C913" s="51" t="s">
        <v>246</v>
      </c>
      <c r="D913" s="66" t="s">
        <v>105</v>
      </c>
      <c r="E913" s="37"/>
      <c r="F913" s="33">
        <f>SUM(F914)</f>
        <v>35264</v>
      </c>
      <c r="G913" s="33">
        <f>SUM(G914)</f>
        <v>32621</v>
      </c>
    </row>
    <row r="914" spans="1:7" s="67" customFormat="1" ht="31.5">
      <c r="A914" s="19" t="s">
        <v>21</v>
      </c>
      <c r="B914" s="34">
        <v>10</v>
      </c>
      <c r="C914" s="39" t="s">
        <v>246</v>
      </c>
      <c r="D914" s="66" t="s">
        <v>196</v>
      </c>
      <c r="E914" s="37"/>
      <c r="F914" s="33">
        <f>SUM(F915,F918)</f>
        <v>35264</v>
      </c>
      <c r="G914" s="33">
        <f>SUM(G915,G918)</f>
        <v>32621</v>
      </c>
    </row>
    <row r="915" spans="1:7" s="67" customFormat="1" ht="31.5">
      <c r="A915" s="72" t="s">
        <v>314</v>
      </c>
      <c r="B915" s="34">
        <v>10</v>
      </c>
      <c r="C915" s="39" t="s">
        <v>246</v>
      </c>
      <c r="D915" s="66" t="s">
        <v>196</v>
      </c>
      <c r="E915" s="39" t="s">
        <v>284</v>
      </c>
      <c r="F915" s="33">
        <f>SUM(F916)</f>
        <v>264.5</v>
      </c>
      <c r="G915" s="33">
        <f>SUM(G916)</f>
        <v>244.7</v>
      </c>
    </row>
    <row r="916" spans="1:7" s="67" customFormat="1" ht="31.5">
      <c r="A916" s="72" t="s">
        <v>230</v>
      </c>
      <c r="B916" s="34">
        <v>10</v>
      </c>
      <c r="C916" s="39" t="s">
        <v>246</v>
      </c>
      <c r="D916" s="66" t="s">
        <v>196</v>
      </c>
      <c r="E916" s="39" t="s">
        <v>285</v>
      </c>
      <c r="F916" s="41">
        <v>264.5</v>
      </c>
      <c r="G916" s="41">
        <v>244.7</v>
      </c>
    </row>
    <row r="917" spans="1:7" s="67" customFormat="1" ht="15.75">
      <c r="A917" s="14" t="s">
        <v>233</v>
      </c>
      <c r="B917" s="34">
        <v>10</v>
      </c>
      <c r="C917" s="39" t="s">
        <v>246</v>
      </c>
      <c r="D917" s="66" t="s">
        <v>196</v>
      </c>
      <c r="E917" s="39" t="s">
        <v>285</v>
      </c>
      <c r="F917" s="41">
        <v>264.5</v>
      </c>
      <c r="G917" s="41">
        <v>244.7</v>
      </c>
    </row>
    <row r="918" spans="1:7" s="67" customFormat="1" ht="15.75">
      <c r="A918" s="11" t="s">
        <v>281</v>
      </c>
      <c r="B918" s="34">
        <v>10</v>
      </c>
      <c r="C918" s="39" t="s">
        <v>246</v>
      </c>
      <c r="D918" s="66" t="s">
        <v>196</v>
      </c>
      <c r="E918" s="39" t="s">
        <v>282</v>
      </c>
      <c r="F918" s="33">
        <f>SUM(F919)</f>
        <v>34999.5</v>
      </c>
      <c r="G918" s="33">
        <f>SUM(G919)</f>
        <v>32376.3</v>
      </c>
    </row>
    <row r="919" spans="1:7" s="67" customFormat="1" ht="15.75">
      <c r="A919" s="6" t="s">
        <v>669</v>
      </c>
      <c r="B919" s="34">
        <v>10</v>
      </c>
      <c r="C919" s="39" t="s">
        <v>246</v>
      </c>
      <c r="D919" s="66" t="s">
        <v>196</v>
      </c>
      <c r="E919" s="39" t="s">
        <v>670</v>
      </c>
      <c r="F919" s="41">
        <v>34999.5</v>
      </c>
      <c r="G919" s="41">
        <v>32376.3</v>
      </c>
    </row>
    <row r="920" spans="1:7" s="67" customFormat="1" ht="15.75">
      <c r="A920" s="6" t="s">
        <v>233</v>
      </c>
      <c r="B920" s="37">
        <v>10</v>
      </c>
      <c r="C920" s="49" t="s">
        <v>246</v>
      </c>
      <c r="D920" s="66" t="s">
        <v>196</v>
      </c>
      <c r="E920" s="39" t="s">
        <v>670</v>
      </c>
      <c r="F920" s="41">
        <v>34999.5</v>
      </c>
      <c r="G920" s="41">
        <v>32376.3</v>
      </c>
    </row>
    <row r="921" spans="1:7" s="67" customFormat="1" ht="31.5">
      <c r="A921" s="106" t="s">
        <v>25</v>
      </c>
      <c r="B921" s="37">
        <v>10</v>
      </c>
      <c r="C921" s="49" t="s">
        <v>246</v>
      </c>
      <c r="D921" s="66" t="s">
        <v>58</v>
      </c>
      <c r="E921" s="40"/>
      <c r="F921" s="33">
        <f t="shared" ref="F921:G924" si="98">SUM(F922)</f>
        <v>360</v>
      </c>
      <c r="G921" s="33">
        <f t="shared" si="98"/>
        <v>360</v>
      </c>
    </row>
    <row r="922" spans="1:7" s="67" customFormat="1" ht="47.25">
      <c r="A922" s="118" t="s">
        <v>657</v>
      </c>
      <c r="B922" s="37">
        <v>10</v>
      </c>
      <c r="C922" s="49" t="s">
        <v>246</v>
      </c>
      <c r="D922" s="66" t="s">
        <v>658</v>
      </c>
      <c r="E922" s="40"/>
      <c r="F922" s="33">
        <f t="shared" si="98"/>
        <v>360</v>
      </c>
      <c r="G922" s="33">
        <f t="shared" si="98"/>
        <v>360</v>
      </c>
    </row>
    <row r="923" spans="1:7" s="67" customFormat="1" ht="31.5">
      <c r="A923" s="107" t="s">
        <v>659</v>
      </c>
      <c r="B923" s="37">
        <v>10</v>
      </c>
      <c r="C923" s="49" t="s">
        <v>246</v>
      </c>
      <c r="D923" s="66" t="s">
        <v>660</v>
      </c>
      <c r="E923" s="40"/>
      <c r="F923" s="33">
        <f t="shared" si="98"/>
        <v>360</v>
      </c>
      <c r="G923" s="33">
        <f t="shared" si="98"/>
        <v>360</v>
      </c>
    </row>
    <row r="924" spans="1:7" s="67" customFormat="1" ht="15.75">
      <c r="A924" s="119" t="s">
        <v>281</v>
      </c>
      <c r="B924" s="37">
        <v>10</v>
      </c>
      <c r="C924" s="49" t="s">
        <v>246</v>
      </c>
      <c r="D924" s="66" t="s">
        <v>660</v>
      </c>
      <c r="E924" s="37">
        <v>300</v>
      </c>
      <c r="F924" s="33">
        <f t="shared" si="98"/>
        <v>360</v>
      </c>
      <c r="G924" s="33">
        <f t="shared" si="98"/>
        <v>360</v>
      </c>
    </row>
    <row r="925" spans="1:7" s="67" customFormat="1" ht="31.5">
      <c r="A925" s="11" t="s">
        <v>667</v>
      </c>
      <c r="B925" s="37">
        <v>10</v>
      </c>
      <c r="C925" s="49" t="s">
        <v>246</v>
      </c>
      <c r="D925" s="66" t="s">
        <v>660</v>
      </c>
      <c r="E925" s="37">
        <v>320</v>
      </c>
      <c r="F925" s="33">
        <v>360</v>
      </c>
      <c r="G925" s="33">
        <v>360</v>
      </c>
    </row>
    <row r="926" spans="1:7" s="67" customFormat="1" ht="15.75">
      <c r="A926" s="19" t="s">
        <v>286</v>
      </c>
      <c r="B926" s="34">
        <v>10</v>
      </c>
      <c r="C926" s="49" t="s">
        <v>229</v>
      </c>
      <c r="D926" s="7"/>
      <c r="E926" s="39"/>
      <c r="F926" s="33">
        <f>SUM(F927,F941)</f>
        <v>60645.7</v>
      </c>
      <c r="G926" s="33">
        <f>SUM(G927,G941)</f>
        <v>69556.7</v>
      </c>
    </row>
    <row r="927" spans="1:7" s="67" customFormat="1" ht="31.5">
      <c r="A927" s="6" t="s">
        <v>322</v>
      </c>
      <c r="B927" s="31">
        <v>10</v>
      </c>
      <c r="C927" s="49" t="s">
        <v>229</v>
      </c>
      <c r="D927" s="8" t="s">
        <v>51</v>
      </c>
      <c r="E927" s="37"/>
      <c r="F927" s="33">
        <f t="shared" ref="F927:G927" si="99">SUM(F928,)</f>
        <v>18256.7</v>
      </c>
      <c r="G927" s="33">
        <f t="shared" si="99"/>
        <v>23440.7</v>
      </c>
    </row>
    <row r="928" spans="1:7" s="67" customFormat="1" ht="31.5">
      <c r="A928" s="6" t="s">
        <v>3</v>
      </c>
      <c r="B928" s="31">
        <v>10</v>
      </c>
      <c r="C928" s="49" t="s">
        <v>229</v>
      </c>
      <c r="D928" s="66" t="s">
        <v>52</v>
      </c>
      <c r="E928" s="37"/>
      <c r="F928" s="33">
        <f>SUM(F929,F937)</f>
        <v>18256.7</v>
      </c>
      <c r="G928" s="33">
        <f>SUM(G929,G937)</f>
        <v>23440.7</v>
      </c>
    </row>
    <row r="929" spans="1:7" s="67" customFormat="1" ht="50.25" customHeight="1">
      <c r="A929" s="6" t="s">
        <v>645</v>
      </c>
      <c r="B929" s="31">
        <v>10</v>
      </c>
      <c r="C929" s="49" t="s">
        <v>229</v>
      </c>
      <c r="D929" s="66" t="s">
        <v>97</v>
      </c>
      <c r="E929" s="37"/>
      <c r="F929" s="33">
        <f>SUM(F930,F933,)</f>
        <v>17736.7</v>
      </c>
      <c r="G929" s="33">
        <f>SUM(G930,G933,)</f>
        <v>22920.7</v>
      </c>
    </row>
    <row r="930" spans="1:7" s="67" customFormat="1" ht="87.75" customHeight="1">
      <c r="A930" s="72" t="s">
        <v>646</v>
      </c>
      <c r="B930" s="31">
        <v>10</v>
      </c>
      <c r="C930" s="49" t="s">
        <v>229</v>
      </c>
      <c r="D930" s="66" t="s">
        <v>647</v>
      </c>
      <c r="E930" s="37"/>
      <c r="F930" s="33">
        <f>SUM(F931)</f>
        <v>958.7</v>
      </c>
      <c r="G930" s="33">
        <f>SUM(G931)</f>
        <v>958.7</v>
      </c>
    </row>
    <row r="931" spans="1:7" s="67" customFormat="1" ht="19.5" customHeight="1">
      <c r="A931" s="1" t="s">
        <v>281</v>
      </c>
      <c r="B931" s="31">
        <v>10</v>
      </c>
      <c r="C931" s="49" t="s">
        <v>229</v>
      </c>
      <c r="D931" s="66" t="s">
        <v>647</v>
      </c>
      <c r="E931" s="40">
        <v>300</v>
      </c>
      <c r="F931" s="33">
        <f>SUM(F932)</f>
        <v>958.7</v>
      </c>
      <c r="G931" s="33">
        <f>SUM(G932)</f>
        <v>958.7</v>
      </c>
    </row>
    <row r="932" spans="1:7" s="67" customFormat="1" ht="33" customHeight="1">
      <c r="A932" s="11" t="s">
        <v>667</v>
      </c>
      <c r="B932" s="31">
        <v>10</v>
      </c>
      <c r="C932" s="49" t="s">
        <v>229</v>
      </c>
      <c r="D932" s="66" t="s">
        <v>647</v>
      </c>
      <c r="E932" s="37">
        <v>320</v>
      </c>
      <c r="F932" s="33">
        <v>958.7</v>
      </c>
      <c r="G932" s="33">
        <v>958.7</v>
      </c>
    </row>
    <row r="933" spans="1:7" s="67" customFormat="1" ht="81" customHeight="1">
      <c r="A933" s="72" t="s">
        <v>523</v>
      </c>
      <c r="B933" s="31">
        <v>10</v>
      </c>
      <c r="C933" s="49" t="s">
        <v>229</v>
      </c>
      <c r="D933" s="8" t="s">
        <v>473</v>
      </c>
      <c r="E933" s="40"/>
      <c r="F933" s="33">
        <f>SUM(F934)</f>
        <v>16778</v>
      </c>
      <c r="G933" s="33">
        <f>SUM(G934)</f>
        <v>21962</v>
      </c>
    </row>
    <row r="934" spans="1:7" s="67" customFormat="1" ht="15.75">
      <c r="A934" s="1" t="s">
        <v>281</v>
      </c>
      <c r="B934" s="31">
        <v>10</v>
      </c>
      <c r="C934" s="49" t="s">
        <v>229</v>
      </c>
      <c r="D934" s="8" t="s">
        <v>473</v>
      </c>
      <c r="E934" s="40">
        <v>300</v>
      </c>
      <c r="F934" s="33">
        <f>SUM(F935)</f>
        <v>16778</v>
      </c>
      <c r="G934" s="33">
        <f>SUM(G935)</f>
        <v>21962</v>
      </c>
    </row>
    <row r="935" spans="1:7" s="67" customFormat="1" ht="31.5">
      <c r="A935" s="11" t="s">
        <v>667</v>
      </c>
      <c r="B935" s="31">
        <v>10</v>
      </c>
      <c r="C935" s="49" t="s">
        <v>229</v>
      </c>
      <c r="D935" s="8" t="s">
        <v>473</v>
      </c>
      <c r="E935" s="37">
        <v>320</v>
      </c>
      <c r="F935" s="75">
        <v>16778</v>
      </c>
      <c r="G935" s="75">
        <v>21962</v>
      </c>
    </row>
    <row r="936" spans="1:7" s="67" customFormat="1" ht="15.75">
      <c r="A936" s="72" t="s">
        <v>233</v>
      </c>
      <c r="B936" s="31">
        <v>10</v>
      </c>
      <c r="C936" s="49" t="s">
        <v>229</v>
      </c>
      <c r="D936" s="8" t="s">
        <v>473</v>
      </c>
      <c r="E936" s="37">
        <v>320</v>
      </c>
      <c r="F936" s="75">
        <v>16778</v>
      </c>
      <c r="G936" s="75">
        <v>21962</v>
      </c>
    </row>
    <row r="937" spans="1:7" s="67" customFormat="1" ht="99" customHeight="1">
      <c r="A937" s="72" t="s">
        <v>520</v>
      </c>
      <c r="B937" s="31">
        <v>10</v>
      </c>
      <c r="C937" s="49" t="s">
        <v>229</v>
      </c>
      <c r="D937" s="66" t="s">
        <v>521</v>
      </c>
      <c r="E937" s="37"/>
      <c r="F937" s="33">
        <f t="shared" ref="F937:G939" si="100">SUM(F938)</f>
        <v>520</v>
      </c>
      <c r="G937" s="33">
        <f t="shared" si="100"/>
        <v>520</v>
      </c>
    </row>
    <row r="938" spans="1:7" s="67" customFormat="1" ht="78.75">
      <c r="A938" s="6" t="s">
        <v>287</v>
      </c>
      <c r="B938" s="31">
        <v>10</v>
      </c>
      <c r="C938" s="49" t="s">
        <v>229</v>
      </c>
      <c r="D938" s="66" t="s">
        <v>522</v>
      </c>
      <c r="E938" s="37"/>
      <c r="F938" s="33">
        <f t="shared" si="100"/>
        <v>520</v>
      </c>
      <c r="G938" s="33">
        <f t="shared" si="100"/>
        <v>520</v>
      </c>
    </row>
    <row r="939" spans="1:7" s="67" customFormat="1" ht="31.5">
      <c r="A939" s="72" t="s">
        <v>314</v>
      </c>
      <c r="B939" s="31">
        <v>10</v>
      </c>
      <c r="C939" s="49" t="s">
        <v>229</v>
      </c>
      <c r="D939" s="66" t="s">
        <v>522</v>
      </c>
      <c r="E939" s="37">
        <v>200</v>
      </c>
      <c r="F939" s="33">
        <f t="shared" si="100"/>
        <v>520</v>
      </c>
      <c r="G939" s="33">
        <f t="shared" si="100"/>
        <v>520</v>
      </c>
    </row>
    <row r="940" spans="1:7" s="67" customFormat="1" ht="31.5">
      <c r="A940" s="72" t="s">
        <v>230</v>
      </c>
      <c r="B940" s="31">
        <v>10</v>
      </c>
      <c r="C940" s="49" t="s">
        <v>229</v>
      </c>
      <c r="D940" s="66" t="s">
        <v>522</v>
      </c>
      <c r="E940" s="37">
        <v>240</v>
      </c>
      <c r="F940" s="33">
        <v>520</v>
      </c>
      <c r="G940" s="33">
        <v>520</v>
      </c>
    </row>
    <row r="941" spans="1:7" s="67" customFormat="1" ht="31.5">
      <c r="A941" s="6" t="s">
        <v>324</v>
      </c>
      <c r="B941" s="34">
        <v>10</v>
      </c>
      <c r="C941" s="49" t="s">
        <v>229</v>
      </c>
      <c r="D941" s="8" t="s">
        <v>122</v>
      </c>
      <c r="E941" s="39"/>
      <c r="F941" s="33">
        <f t="shared" ref="F941:G943" si="101">SUM(F942)</f>
        <v>42389</v>
      </c>
      <c r="G941" s="33">
        <f t="shared" si="101"/>
        <v>46116</v>
      </c>
    </row>
    <row r="942" spans="1:7" s="67" customFormat="1" ht="15.75">
      <c r="A942" s="6" t="s">
        <v>6</v>
      </c>
      <c r="B942" s="34">
        <v>10</v>
      </c>
      <c r="C942" s="49" t="s">
        <v>229</v>
      </c>
      <c r="D942" s="66" t="s">
        <v>123</v>
      </c>
      <c r="E942" s="39"/>
      <c r="F942" s="33">
        <f t="shared" si="101"/>
        <v>42389</v>
      </c>
      <c r="G942" s="33">
        <f t="shared" si="101"/>
        <v>46116</v>
      </c>
    </row>
    <row r="943" spans="1:7" s="67" customFormat="1" ht="108" customHeight="1">
      <c r="A943" s="72" t="s">
        <v>195</v>
      </c>
      <c r="B943" s="34">
        <v>10</v>
      </c>
      <c r="C943" s="49" t="s">
        <v>229</v>
      </c>
      <c r="D943" s="66" t="s">
        <v>125</v>
      </c>
      <c r="E943" s="39"/>
      <c r="F943" s="33">
        <f t="shared" si="101"/>
        <v>42389</v>
      </c>
      <c r="G943" s="33">
        <f t="shared" si="101"/>
        <v>46116</v>
      </c>
    </row>
    <row r="944" spans="1:7" s="67" customFormat="1" ht="63">
      <c r="A944" s="6" t="s">
        <v>20</v>
      </c>
      <c r="B944" s="34">
        <v>10</v>
      </c>
      <c r="C944" s="49" t="s">
        <v>229</v>
      </c>
      <c r="D944" s="66" t="s">
        <v>200</v>
      </c>
      <c r="E944" s="39"/>
      <c r="F944" s="33">
        <f>SUM(F945,F948)</f>
        <v>42389</v>
      </c>
      <c r="G944" s="33">
        <f>SUM(G945,G948)</f>
        <v>46116</v>
      </c>
    </row>
    <row r="945" spans="1:7" s="67" customFormat="1" ht="31.5">
      <c r="A945" s="72" t="s">
        <v>314</v>
      </c>
      <c r="B945" s="34">
        <v>10</v>
      </c>
      <c r="C945" s="39" t="s">
        <v>229</v>
      </c>
      <c r="D945" s="66" t="s">
        <v>200</v>
      </c>
      <c r="E945" s="39" t="s">
        <v>284</v>
      </c>
      <c r="F945" s="33">
        <f>SUM(F946)</f>
        <v>420</v>
      </c>
      <c r="G945" s="33">
        <f>SUM(G946)</f>
        <v>457</v>
      </c>
    </row>
    <row r="946" spans="1:7" s="67" customFormat="1" ht="31.5">
      <c r="A946" s="14" t="s">
        <v>230</v>
      </c>
      <c r="B946" s="37">
        <v>10</v>
      </c>
      <c r="C946" s="49" t="s">
        <v>229</v>
      </c>
      <c r="D946" s="66" t="s">
        <v>200</v>
      </c>
      <c r="E946" s="31">
        <v>240</v>
      </c>
      <c r="F946" s="33">
        <v>420</v>
      </c>
      <c r="G946" s="33">
        <v>457</v>
      </c>
    </row>
    <row r="947" spans="1:7" s="67" customFormat="1" ht="15.75">
      <c r="A947" s="6" t="s">
        <v>233</v>
      </c>
      <c r="B947" s="31">
        <v>10</v>
      </c>
      <c r="C947" s="49" t="s">
        <v>229</v>
      </c>
      <c r="D947" s="66" t="s">
        <v>200</v>
      </c>
      <c r="E947" s="31">
        <v>240</v>
      </c>
      <c r="F947" s="33">
        <v>420</v>
      </c>
      <c r="G947" s="33">
        <v>457</v>
      </c>
    </row>
    <row r="948" spans="1:7" s="67" customFormat="1" ht="15.75">
      <c r="A948" s="12" t="s">
        <v>281</v>
      </c>
      <c r="B948" s="31">
        <v>10</v>
      </c>
      <c r="C948" s="49" t="s">
        <v>229</v>
      </c>
      <c r="D948" s="66" t="s">
        <v>200</v>
      </c>
      <c r="E948" s="34">
        <v>300</v>
      </c>
      <c r="F948" s="33">
        <f>SUM(F949)</f>
        <v>41969</v>
      </c>
      <c r="G948" s="33">
        <f>SUM(G949)</f>
        <v>45659</v>
      </c>
    </row>
    <row r="949" spans="1:7" s="67" customFormat="1" ht="15.75">
      <c r="A949" s="6" t="s">
        <v>669</v>
      </c>
      <c r="B949" s="31">
        <v>10</v>
      </c>
      <c r="C949" s="49" t="s">
        <v>229</v>
      </c>
      <c r="D949" s="66" t="s">
        <v>200</v>
      </c>
      <c r="E949" s="34">
        <v>310</v>
      </c>
      <c r="F949" s="33">
        <v>41969</v>
      </c>
      <c r="G949" s="33">
        <v>45659</v>
      </c>
    </row>
    <row r="950" spans="1:7" s="67" customFormat="1" ht="15.75">
      <c r="A950" s="6" t="s">
        <v>233</v>
      </c>
      <c r="B950" s="31">
        <v>10</v>
      </c>
      <c r="C950" s="49" t="s">
        <v>229</v>
      </c>
      <c r="D950" s="66" t="s">
        <v>200</v>
      </c>
      <c r="E950" s="37">
        <v>310</v>
      </c>
      <c r="F950" s="33">
        <v>41969</v>
      </c>
      <c r="G950" s="33">
        <v>45659</v>
      </c>
    </row>
    <row r="951" spans="1:7" s="67" customFormat="1" ht="15.75" customHeight="1">
      <c r="A951" s="6"/>
      <c r="B951" s="31"/>
      <c r="C951" s="49"/>
      <c r="D951" s="66"/>
      <c r="E951" s="37"/>
      <c r="F951" s="33"/>
      <c r="G951" s="33"/>
    </row>
    <row r="952" spans="1:7" ht="15.75">
      <c r="A952" s="97" t="s">
        <v>300</v>
      </c>
      <c r="B952" s="89">
        <v>11</v>
      </c>
      <c r="C952" s="90"/>
      <c r="D952" s="94"/>
      <c r="E952" s="90"/>
      <c r="F952" s="83">
        <f>SUM(F953,F1019,F1033)</f>
        <v>102545.93999999999</v>
      </c>
      <c r="G952" s="83">
        <f>SUM(G953,G1019,G1033)</f>
        <v>98201.439999999988</v>
      </c>
    </row>
    <row r="953" spans="1:7" ht="15.75">
      <c r="A953" s="1" t="s">
        <v>301</v>
      </c>
      <c r="B953" s="31">
        <v>11</v>
      </c>
      <c r="C953" s="51" t="s">
        <v>223</v>
      </c>
      <c r="D953" s="22"/>
      <c r="E953" s="37"/>
      <c r="F953" s="33">
        <f>SUM(F954,F978)</f>
        <v>94184.599999999991</v>
      </c>
      <c r="G953" s="33">
        <f>SUM(G954,G978)</f>
        <v>94020.099999999991</v>
      </c>
    </row>
    <row r="954" spans="1:7" ht="31.5">
      <c r="A954" s="6" t="s">
        <v>318</v>
      </c>
      <c r="B954" s="31">
        <v>11</v>
      </c>
      <c r="C954" s="51" t="s">
        <v>223</v>
      </c>
      <c r="D954" s="8" t="s">
        <v>29</v>
      </c>
      <c r="E954" s="37"/>
      <c r="F954" s="33">
        <f>SUM(F955,F962,F973)</f>
        <v>88535.799999999988</v>
      </c>
      <c r="G954" s="33">
        <f>SUM(G955,G962,G973)</f>
        <v>88371.299999999988</v>
      </c>
    </row>
    <row r="955" spans="1:7" ht="47.25">
      <c r="A955" s="6" t="s">
        <v>206</v>
      </c>
      <c r="B955" s="31">
        <v>11</v>
      </c>
      <c r="C955" s="51" t="s">
        <v>223</v>
      </c>
      <c r="D955" s="5" t="s">
        <v>31</v>
      </c>
      <c r="E955" s="37"/>
      <c r="F955" s="41">
        <f>SUM(F956)</f>
        <v>828</v>
      </c>
      <c r="G955" s="41">
        <f>SUM(G956)</f>
        <v>663.5</v>
      </c>
    </row>
    <row r="956" spans="1:7" ht="46.9" customHeight="1">
      <c r="A956" s="16" t="s">
        <v>190</v>
      </c>
      <c r="B956" s="31">
        <v>11</v>
      </c>
      <c r="C956" s="51" t="s">
        <v>223</v>
      </c>
      <c r="D956" s="5" t="s">
        <v>63</v>
      </c>
      <c r="E956" s="37"/>
      <c r="F956" s="41">
        <f>SUM(F957)</f>
        <v>828</v>
      </c>
      <c r="G956" s="41">
        <f>SUM(G957)</f>
        <v>663.5</v>
      </c>
    </row>
    <row r="957" spans="1:7" ht="47.25">
      <c r="A957" s="16" t="s">
        <v>191</v>
      </c>
      <c r="B957" s="31">
        <v>11</v>
      </c>
      <c r="C957" s="51" t="s">
        <v>223</v>
      </c>
      <c r="D957" s="5" t="s">
        <v>175</v>
      </c>
      <c r="E957" s="34"/>
      <c r="F957" s="41">
        <f>SUM(F958,F960)</f>
        <v>828</v>
      </c>
      <c r="G957" s="41">
        <f>SUM(G958,G960)</f>
        <v>663.5</v>
      </c>
    </row>
    <row r="958" spans="1:7" ht="31.5">
      <c r="A958" s="13" t="s">
        <v>314</v>
      </c>
      <c r="B958" s="31">
        <v>11</v>
      </c>
      <c r="C958" s="51" t="s">
        <v>223</v>
      </c>
      <c r="D958" s="5" t="s">
        <v>175</v>
      </c>
      <c r="E958" s="39" t="s">
        <v>284</v>
      </c>
      <c r="F958" s="33">
        <f>SUM(F959)</f>
        <v>600</v>
      </c>
      <c r="G958" s="33">
        <f>SUM(G959)</f>
        <v>435.5</v>
      </c>
    </row>
    <row r="959" spans="1:7" ht="31.5">
      <c r="A959" s="14" t="s">
        <v>230</v>
      </c>
      <c r="B959" s="31">
        <v>11</v>
      </c>
      <c r="C959" s="51" t="s">
        <v>223</v>
      </c>
      <c r="D959" s="5" t="s">
        <v>175</v>
      </c>
      <c r="E959" s="31">
        <v>240</v>
      </c>
      <c r="F959" s="33">
        <v>600</v>
      </c>
      <c r="G959" s="33">
        <v>435.5</v>
      </c>
    </row>
    <row r="960" spans="1:7" s="67" customFormat="1" ht="31.5">
      <c r="A960" s="105" t="s">
        <v>238</v>
      </c>
      <c r="B960" s="31">
        <v>11</v>
      </c>
      <c r="C960" s="51" t="s">
        <v>223</v>
      </c>
      <c r="D960" s="66" t="s">
        <v>175</v>
      </c>
      <c r="E960" s="40">
        <v>600</v>
      </c>
      <c r="F960" s="33">
        <f>SUM(F961)</f>
        <v>228</v>
      </c>
      <c r="G960" s="33">
        <f>SUM(G961)</f>
        <v>228</v>
      </c>
    </row>
    <row r="961" spans="1:7" s="67" customFormat="1" ht="15.75">
      <c r="A961" s="105" t="s">
        <v>297</v>
      </c>
      <c r="B961" s="31">
        <v>11</v>
      </c>
      <c r="C961" s="51" t="s">
        <v>223</v>
      </c>
      <c r="D961" s="66" t="s">
        <v>175</v>
      </c>
      <c r="E961" s="37">
        <v>620</v>
      </c>
      <c r="F961" s="33">
        <v>228</v>
      </c>
      <c r="G961" s="33">
        <v>228</v>
      </c>
    </row>
    <row r="962" spans="1:7" ht="31.5">
      <c r="A962" s="6" t="s">
        <v>0</v>
      </c>
      <c r="B962" s="31">
        <v>11</v>
      </c>
      <c r="C962" s="51" t="s">
        <v>223</v>
      </c>
      <c r="D962" s="5" t="s">
        <v>32</v>
      </c>
      <c r="E962" s="37"/>
      <c r="F962" s="33">
        <f>SUM(F963)</f>
        <v>44130.799999999996</v>
      </c>
      <c r="G962" s="33">
        <f>SUM(G963)</f>
        <v>44130.799999999996</v>
      </c>
    </row>
    <row r="963" spans="1:7" ht="46.9" customHeight="1">
      <c r="A963" s="3" t="s">
        <v>173</v>
      </c>
      <c r="B963" s="31">
        <v>11</v>
      </c>
      <c r="C963" s="51" t="s">
        <v>223</v>
      </c>
      <c r="D963" s="5" t="s">
        <v>64</v>
      </c>
      <c r="E963" s="37"/>
      <c r="F963" s="33">
        <f>SUM(F964)</f>
        <v>44130.799999999996</v>
      </c>
      <c r="G963" s="33">
        <f>SUM(G964)</f>
        <v>44130.799999999996</v>
      </c>
    </row>
    <row r="964" spans="1:7" ht="31.5">
      <c r="A964" s="13" t="s">
        <v>156</v>
      </c>
      <c r="B964" s="31">
        <v>11</v>
      </c>
      <c r="C964" s="51" t="s">
        <v>223</v>
      </c>
      <c r="D964" s="5" t="s">
        <v>65</v>
      </c>
      <c r="E964" s="37"/>
      <c r="F964" s="33">
        <f>SUM(F965,F967,F969,F971)</f>
        <v>44130.799999999996</v>
      </c>
      <c r="G964" s="33">
        <f>SUM(G965,G967,G969,G971)</f>
        <v>44130.799999999996</v>
      </c>
    </row>
    <row r="965" spans="1:7" ht="67.5" customHeight="1">
      <c r="A965" s="6" t="s">
        <v>226</v>
      </c>
      <c r="B965" s="31">
        <v>11</v>
      </c>
      <c r="C965" s="51" t="s">
        <v>223</v>
      </c>
      <c r="D965" s="5" t="s">
        <v>65</v>
      </c>
      <c r="E965" s="40">
        <v>100</v>
      </c>
      <c r="F965" s="33">
        <f>SUM(F966)</f>
        <v>4741.2</v>
      </c>
      <c r="G965" s="33">
        <f>SUM(G966)</f>
        <v>4741.2</v>
      </c>
    </row>
    <row r="966" spans="1:7" ht="15.75">
      <c r="A966" s="13" t="s">
        <v>241</v>
      </c>
      <c r="B966" s="31">
        <v>11</v>
      </c>
      <c r="C966" s="51" t="s">
        <v>223</v>
      </c>
      <c r="D966" s="5" t="s">
        <v>65</v>
      </c>
      <c r="E966" s="40">
        <v>110</v>
      </c>
      <c r="F966" s="75">
        <v>4741.2</v>
      </c>
      <c r="G966" s="75">
        <v>4741.2</v>
      </c>
    </row>
    <row r="967" spans="1:7" ht="31.5">
      <c r="A967" s="13" t="s">
        <v>314</v>
      </c>
      <c r="B967" s="31">
        <v>11</v>
      </c>
      <c r="C967" s="51" t="s">
        <v>223</v>
      </c>
      <c r="D967" s="5" t="s">
        <v>65</v>
      </c>
      <c r="E967" s="43">
        <v>200</v>
      </c>
      <c r="F967" s="33">
        <f>SUM(F968)</f>
        <v>256</v>
      </c>
      <c r="G967" s="33">
        <f>SUM(G968)</f>
        <v>256</v>
      </c>
    </row>
    <row r="968" spans="1:7" ht="31.5">
      <c r="A968" s="16" t="s">
        <v>230</v>
      </c>
      <c r="B968" s="31">
        <v>11</v>
      </c>
      <c r="C968" s="51" t="s">
        <v>223</v>
      </c>
      <c r="D968" s="5" t="s">
        <v>65</v>
      </c>
      <c r="E968" s="40">
        <v>240</v>
      </c>
      <c r="F968" s="33">
        <v>256</v>
      </c>
      <c r="G968" s="33">
        <v>256</v>
      </c>
    </row>
    <row r="969" spans="1:7" ht="31.5">
      <c r="A969" s="3" t="s">
        <v>238</v>
      </c>
      <c r="B969" s="31">
        <v>11</v>
      </c>
      <c r="C969" s="51" t="s">
        <v>223</v>
      </c>
      <c r="D969" s="5" t="s">
        <v>65</v>
      </c>
      <c r="E969" s="40">
        <v>600</v>
      </c>
      <c r="F969" s="33">
        <f>SUM(F970)</f>
        <v>39118.400000000001</v>
      </c>
      <c r="G969" s="33">
        <f>SUM(G970)</f>
        <v>39118.400000000001</v>
      </c>
    </row>
    <row r="970" spans="1:7" ht="15.75">
      <c r="A970" s="16" t="s">
        <v>297</v>
      </c>
      <c r="B970" s="31">
        <v>11</v>
      </c>
      <c r="C970" s="51" t="s">
        <v>223</v>
      </c>
      <c r="D970" s="5" t="s">
        <v>65</v>
      </c>
      <c r="E970" s="40">
        <v>620</v>
      </c>
      <c r="F970" s="33">
        <v>39118.400000000001</v>
      </c>
      <c r="G970" s="33">
        <v>39118.400000000001</v>
      </c>
    </row>
    <row r="971" spans="1:7" ht="15.75">
      <c r="A971" s="12" t="s">
        <v>231</v>
      </c>
      <c r="B971" s="31">
        <v>11</v>
      </c>
      <c r="C971" s="51" t="s">
        <v>223</v>
      </c>
      <c r="D971" s="5" t="s">
        <v>65</v>
      </c>
      <c r="E971" s="37">
        <v>800</v>
      </c>
      <c r="F971" s="33">
        <f>SUM(F972)</f>
        <v>15.2</v>
      </c>
      <c r="G971" s="33">
        <f>SUM(G972)</f>
        <v>15.2</v>
      </c>
    </row>
    <row r="972" spans="1:7" ht="15.75">
      <c r="A972" s="13" t="s">
        <v>232</v>
      </c>
      <c r="B972" s="31">
        <v>11</v>
      </c>
      <c r="C972" s="51" t="s">
        <v>223</v>
      </c>
      <c r="D972" s="5" t="s">
        <v>65</v>
      </c>
      <c r="E972" s="37">
        <v>850</v>
      </c>
      <c r="F972" s="41">
        <v>15.2</v>
      </c>
      <c r="G972" s="41">
        <v>15.2</v>
      </c>
    </row>
    <row r="973" spans="1:7" s="67" customFormat="1" ht="15.75">
      <c r="A973" s="72" t="s">
        <v>418</v>
      </c>
      <c r="B973" s="31">
        <v>11</v>
      </c>
      <c r="C973" s="51" t="s">
        <v>223</v>
      </c>
      <c r="D973" s="66" t="s">
        <v>419</v>
      </c>
      <c r="E973" s="37"/>
      <c r="F973" s="33">
        <f t="shared" ref="F973:G976" si="102">SUM(F974)</f>
        <v>43577</v>
      </c>
      <c r="G973" s="33">
        <f t="shared" si="102"/>
        <v>43577</v>
      </c>
    </row>
    <row r="974" spans="1:7" s="67" customFormat="1" ht="47.25">
      <c r="A974" s="72" t="s">
        <v>420</v>
      </c>
      <c r="B974" s="31">
        <v>11</v>
      </c>
      <c r="C974" s="51" t="s">
        <v>223</v>
      </c>
      <c r="D974" s="66" t="s">
        <v>421</v>
      </c>
      <c r="E974" s="37"/>
      <c r="F974" s="33">
        <f t="shared" si="102"/>
        <v>43577</v>
      </c>
      <c r="G974" s="33">
        <f t="shared" si="102"/>
        <v>43577</v>
      </c>
    </row>
    <row r="975" spans="1:7" s="67" customFormat="1" ht="31.5">
      <c r="A975" s="72" t="s">
        <v>156</v>
      </c>
      <c r="B975" s="31">
        <v>11</v>
      </c>
      <c r="C975" s="51" t="s">
        <v>223</v>
      </c>
      <c r="D975" s="66" t="s">
        <v>422</v>
      </c>
      <c r="E975" s="37"/>
      <c r="F975" s="33">
        <f t="shared" si="102"/>
        <v>43577</v>
      </c>
      <c r="G975" s="33">
        <f t="shared" si="102"/>
        <v>43577</v>
      </c>
    </row>
    <row r="976" spans="1:7" s="67" customFormat="1" ht="31.5">
      <c r="A976" s="3" t="s">
        <v>238</v>
      </c>
      <c r="B976" s="31">
        <v>11</v>
      </c>
      <c r="C976" s="51" t="s">
        <v>223</v>
      </c>
      <c r="D976" s="66" t="s">
        <v>422</v>
      </c>
      <c r="E976" s="37">
        <v>600</v>
      </c>
      <c r="F976" s="33">
        <f t="shared" si="102"/>
        <v>43577</v>
      </c>
      <c r="G976" s="33">
        <f t="shared" si="102"/>
        <v>43577</v>
      </c>
    </row>
    <row r="977" spans="1:7" s="67" customFormat="1" ht="15.75">
      <c r="A977" s="16" t="s">
        <v>239</v>
      </c>
      <c r="B977" s="31">
        <v>11</v>
      </c>
      <c r="C977" s="51" t="s">
        <v>223</v>
      </c>
      <c r="D977" s="66" t="s">
        <v>422</v>
      </c>
      <c r="E977" s="37">
        <v>610</v>
      </c>
      <c r="F977" s="33">
        <v>43577</v>
      </c>
      <c r="G977" s="33">
        <v>43577</v>
      </c>
    </row>
    <row r="978" spans="1:7" ht="31.5">
      <c r="A978" s="6" t="s">
        <v>319</v>
      </c>
      <c r="B978" s="31">
        <v>11</v>
      </c>
      <c r="C978" s="51" t="s">
        <v>223</v>
      </c>
      <c r="D978" s="8" t="s">
        <v>35</v>
      </c>
      <c r="E978" s="34"/>
      <c r="F978" s="33">
        <f>SUM(F979,F1011)</f>
        <v>5648.8</v>
      </c>
      <c r="G978" s="33">
        <f>SUM(G979,G1011)</f>
        <v>5648.8</v>
      </c>
    </row>
    <row r="979" spans="1:7" ht="31.5" customHeight="1">
      <c r="A979" s="6" t="s">
        <v>327</v>
      </c>
      <c r="B979" s="31">
        <v>11</v>
      </c>
      <c r="C979" s="51" t="s">
        <v>223</v>
      </c>
      <c r="D979" s="5" t="s">
        <v>36</v>
      </c>
      <c r="E979" s="34"/>
      <c r="F979" s="33">
        <f>SUM(F980,F987,F1003,F1007)</f>
        <v>5251.3</v>
      </c>
      <c r="G979" s="33">
        <f>SUM(G980,G987,G1003,G1007)</f>
        <v>5251.3</v>
      </c>
    </row>
    <row r="980" spans="1:7" ht="64.5" customHeight="1">
      <c r="A980" s="6" t="s">
        <v>514</v>
      </c>
      <c r="B980" s="31">
        <v>11</v>
      </c>
      <c r="C980" s="51" t="s">
        <v>223</v>
      </c>
      <c r="D980" s="5" t="s">
        <v>75</v>
      </c>
      <c r="E980" s="34"/>
      <c r="F980" s="33">
        <f>SUM(F981,)</f>
        <v>4272.5</v>
      </c>
      <c r="G980" s="33">
        <f>SUM(G981,)</f>
        <v>4272.5</v>
      </c>
    </row>
    <row r="981" spans="1:7" ht="63">
      <c r="A981" s="2" t="s">
        <v>353</v>
      </c>
      <c r="B981" s="31">
        <v>11</v>
      </c>
      <c r="C981" s="51" t="s">
        <v>223</v>
      </c>
      <c r="D981" s="5" t="s">
        <v>80</v>
      </c>
      <c r="E981" s="34"/>
      <c r="F981" s="33">
        <f>SUM(F982,F984)</f>
        <v>4272.5</v>
      </c>
      <c r="G981" s="33">
        <f>SUM(G982,G984)</f>
        <v>4272.5</v>
      </c>
    </row>
    <row r="982" spans="1:7" ht="31.5">
      <c r="A982" s="13" t="s">
        <v>314</v>
      </c>
      <c r="B982" s="31">
        <v>11</v>
      </c>
      <c r="C982" s="51" t="s">
        <v>223</v>
      </c>
      <c r="D982" s="5" t="s">
        <v>80</v>
      </c>
      <c r="E982" s="49" t="s">
        <v>284</v>
      </c>
      <c r="F982" s="33">
        <f>SUM(F983)</f>
        <v>49.2</v>
      </c>
      <c r="G982" s="33">
        <f>SUM(G983)</f>
        <v>49.2</v>
      </c>
    </row>
    <row r="983" spans="1:7" ht="31.5">
      <c r="A983" s="12" t="s">
        <v>230</v>
      </c>
      <c r="B983" s="31">
        <v>11</v>
      </c>
      <c r="C983" s="51" t="s">
        <v>223</v>
      </c>
      <c r="D983" s="5" t="s">
        <v>80</v>
      </c>
      <c r="E983" s="34">
        <v>240</v>
      </c>
      <c r="F983" s="41">
        <v>49.2</v>
      </c>
      <c r="G983" s="41">
        <v>49.2</v>
      </c>
    </row>
    <row r="984" spans="1:7" ht="31.5">
      <c r="A984" s="16" t="s">
        <v>238</v>
      </c>
      <c r="B984" s="31">
        <v>11</v>
      </c>
      <c r="C984" s="51" t="s">
        <v>223</v>
      </c>
      <c r="D984" s="5" t="s">
        <v>80</v>
      </c>
      <c r="E984" s="15">
        <v>600</v>
      </c>
      <c r="F984" s="33">
        <f>SUM(F985,F986)</f>
        <v>4223.3</v>
      </c>
      <c r="G984" s="33">
        <f>SUM(G985,G986)</f>
        <v>4223.3</v>
      </c>
    </row>
    <row r="985" spans="1:7" s="67" customFormat="1" ht="15.75">
      <c r="A985" s="16" t="s">
        <v>239</v>
      </c>
      <c r="B985" s="31">
        <v>11</v>
      </c>
      <c r="C985" s="51" t="s">
        <v>223</v>
      </c>
      <c r="D985" s="66" t="s">
        <v>80</v>
      </c>
      <c r="E985" s="15">
        <v>610</v>
      </c>
      <c r="F985" s="33">
        <v>304.5</v>
      </c>
      <c r="G985" s="33">
        <v>304.5</v>
      </c>
    </row>
    <row r="986" spans="1:7" ht="15.75">
      <c r="A986" s="16" t="s">
        <v>297</v>
      </c>
      <c r="B986" s="31">
        <v>11</v>
      </c>
      <c r="C986" s="51" t="s">
        <v>223</v>
      </c>
      <c r="D986" s="5" t="s">
        <v>80</v>
      </c>
      <c r="E986" s="40">
        <v>620</v>
      </c>
      <c r="F986" s="33">
        <v>3918.8</v>
      </c>
      <c r="G986" s="33">
        <v>3918.8</v>
      </c>
    </row>
    <row r="987" spans="1:7" ht="63">
      <c r="A987" s="1" t="s">
        <v>176</v>
      </c>
      <c r="B987" s="31">
        <v>11</v>
      </c>
      <c r="C987" s="51" t="s">
        <v>223</v>
      </c>
      <c r="D987" s="5" t="s">
        <v>76</v>
      </c>
      <c r="E987" s="40"/>
      <c r="F987" s="33">
        <f>SUM(F988,F992,F998,)</f>
        <v>683.8</v>
      </c>
      <c r="G987" s="33">
        <f>SUM(G988,G992,G998,)</f>
        <v>683.8</v>
      </c>
    </row>
    <row r="988" spans="1:7" ht="47.25">
      <c r="A988" s="1" t="s">
        <v>77</v>
      </c>
      <c r="B988" s="31">
        <v>11</v>
      </c>
      <c r="C988" s="51" t="s">
        <v>223</v>
      </c>
      <c r="D988" s="5" t="s">
        <v>161</v>
      </c>
      <c r="E988" s="40"/>
      <c r="F988" s="33">
        <f>SUM(F989)</f>
        <v>148.6</v>
      </c>
      <c r="G988" s="33">
        <f>SUM(G989)</f>
        <v>148.6</v>
      </c>
    </row>
    <row r="989" spans="1:7" ht="33.75" customHeight="1">
      <c r="A989" s="16" t="s">
        <v>238</v>
      </c>
      <c r="B989" s="31">
        <v>11</v>
      </c>
      <c r="C989" s="51" t="s">
        <v>223</v>
      </c>
      <c r="D989" s="5" t="s">
        <v>161</v>
      </c>
      <c r="E989" s="15">
        <v>600</v>
      </c>
      <c r="F989" s="33">
        <f>SUM(F990,F991)</f>
        <v>148.6</v>
      </c>
      <c r="G989" s="33">
        <f>SUM(G990,G991)</f>
        <v>148.6</v>
      </c>
    </row>
    <row r="990" spans="1:7" s="67" customFormat="1" ht="15.75">
      <c r="A990" s="16" t="s">
        <v>239</v>
      </c>
      <c r="B990" s="31">
        <v>11</v>
      </c>
      <c r="C990" s="51" t="s">
        <v>223</v>
      </c>
      <c r="D990" s="66" t="s">
        <v>161</v>
      </c>
      <c r="E990" s="15">
        <v>610</v>
      </c>
      <c r="F990" s="33">
        <v>27.6</v>
      </c>
      <c r="G990" s="33">
        <v>27.6</v>
      </c>
    </row>
    <row r="991" spans="1:7" ht="15.75">
      <c r="A991" s="16" t="s">
        <v>297</v>
      </c>
      <c r="B991" s="31">
        <v>11</v>
      </c>
      <c r="C991" s="51" t="s">
        <v>223</v>
      </c>
      <c r="D991" s="5" t="s">
        <v>161</v>
      </c>
      <c r="E991" s="40">
        <v>620</v>
      </c>
      <c r="F991" s="33">
        <v>121</v>
      </c>
      <c r="G991" s="33">
        <v>121</v>
      </c>
    </row>
    <row r="992" spans="1:7" ht="31.5">
      <c r="A992" s="1" t="s">
        <v>78</v>
      </c>
      <c r="B992" s="31">
        <v>11</v>
      </c>
      <c r="C992" s="51" t="s">
        <v>223</v>
      </c>
      <c r="D992" s="5" t="s">
        <v>82</v>
      </c>
      <c r="E992" s="34"/>
      <c r="F992" s="33">
        <f>SUM(F993,F995)</f>
        <v>339.59999999999997</v>
      </c>
      <c r="G992" s="33">
        <f>SUM(G993,G995)</f>
        <v>339.59999999999997</v>
      </c>
    </row>
    <row r="993" spans="1:7" ht="31.5">
      <c r="A993" s="13" t="s">
        <v>314</v>
      </c>
      <c r="B993" s="31">
        <v>11</v>
      </c>
      <c r="C993" s="51" t="s">
        <v>223</v>
      </c>
      <c r="D993" s="5" t="s">
        <v>82</v>
      </c>
      <c r="E993" s="49" t="s">
        <v>284</v>
      </c>
      <c r="F993" s="33">
        <f>SUM(F994)</f>
        <v>24</v>
      </c>
      <c r="G993" s="33">
        <f>SUM(G994)</f>
        <v>24</v>
      </c>
    </row>
    <row r="994" spans="1:7" ht="34.5" customHeight="1">
      <c r="A994" s="12" t="s">
        <v>230</v>
      </c>
      <c r="B994" s="31">
        <v>11</v>
      </c>
      <c r="C994" s="51" t="s">
        <v>223</v>
      </c>
      <c r="D994" s="5" t="s">
        <v>82</v>
      </c>
      <c r="E994" s="34">
        <v>240</v>
      </c>
      <c r="F994" s="41">
        <v>24</v>
      </c>
      <c r="G994" s="41">
        <v>24</v>
      </c>
    </row>
    <row r="995" spans="1:7" ht="33" customHeight="1">
      <c r="A995" s="16" t="s">
        <v>238</v>
      </c>
      <c r="B995" s="31">
        <v>11</v>
      </c>
      <c r="C995" s="51" t="s">
        <v>223</v>
      </c>
      <c r="D995" s="5" t="s">
        <v>82</v>
      </c>
      <c r="E995" s="15">
        <v>600</v>
      </c>
      <c r="F995" s="33">
        <f>SUM(F997,F996)</f>
        <v>315.59999999999997</v>
      </c>
      <c r="G995" s="33">
        <f>SUM(G997,G996)</f>
        <v>315.59999999999997</v>
      </c>
    </row>
    <row r="996" spans="1:7" s="67" customFormat="1" ht="15.75">
      <c r="A996" s="16" t="s">
        <v>239</v>
      </c>
      <c r="B996" s="31">
        <v>11</v>
      </c>
      <c r="C996" s="51" t="s">
        <v>223</v>
      </c>
      <c r="D996" s="66" t="s">
        <v>82</v>
      </c>
      <c r="E996" s="15">
        <v>610</v>
      </c>
      <c r="F996" s="33">
        <v>21.4</v>
      </c>
      <c r="G996" s="33">
        <v>21.4</v>
      </c>
    </row>
    <row r="997" spans="1:7" ht="15.75">
      <c r="A997" s="16" t="s">
        <v>297</v>
      </c>
      <c r="B997" s="31">
        <v>11</v>
      </c>
      <c r="C997" s="51" t="s">
        <v>223</v>
      </c>
      <c r="D997" s="5" t="s">
        <v>82</v>
      </c>
      <c r="E997" s="40">
        <v>620</v>
      </c>
      <c r="F997" s="33">
        <v>294.2</v>
      </c>
      <c r="G997" s="33">
        <v>294.2</v>
      </c>
    </row>
    <row r="998" spans="1:7" ht="36" customHeight="1">
      <c r="A998" s="1" t="s">
        <v>355</v>
      </c>
      <c r="B998" s="31">
        <v>11</v>
      </c>
      <c r="C998" s="51" t="s">
        <v>223</v>
      </c>
      <c r="D998" s="5" t="s">
        <v>83</v>
      </c>
      <c r="E998" s="40"/>
      <c r="F998" s="33">
        <f>SUM(F999,F1001)</f>
        <v>195.6</v>
      </c>
      <c r="G998" s="33">
        <f>SUM(G999,G1001)</f>
        <v>195.6</v>
      </c>
    </row>
    <row r="999" spans="1:7" ht="31.5">
      <c r="A999" s="13" t="s">
        <v>314</v>
      </c>
      <c r="B999" s="31">
        <v>11</v>
      </c>
      <c r="C999" s="51" t="s">
        <v>223</v>
      </c>
      <c r="D999" s="5" t="s">
        <v>83</v>
      </c>
      <c r="E999" s="49" t="s">
        <v>284</v>
      </c>
      <c r="F999" s="33">
        <f>SUM(F1000)</f>
        <v>87.6</v>
      </c>
      <c r="G999" s="33">
        <f>SUM(G1000)</f>
        <v>87.6</v>
      </c>
    </row>
    <row r="1000" spans="1:7" ht="34.5" customHeight="1">
      <c r="A1000" s="12" t="s">
        <v>230</v>
      </c>
      <c r="B1000" s="31">
        <v>11</v>
      </c>
      <c r="C1000" s="51" t="s">
        <v>223</v>
      </c>
      <c r="D1000" s="5" t="s">
        <v>83</v>
      </c>
      <c r="E1000" s="34">
        <v>240</v>
      </c>
      <c r="F1000" s="41">
        <v>87.6</v>
      </c>
      <c r="G1000" s="41">
        <v>87.6</v>
      </c>
    </row>
    <row r="1001" spans="1:7" s="67" customFormat="1" ht="33" customHeight="1">
      <c r="A1001" s="16" t="s">
        <v>238</v>
      </c>
      <c r="B1001" s="31">
        <v>11</v>
      </c>
      <c r="C1001" s="51" t="s">
        <v>223</v>
      </c>
      <c r="D1001" s="66" t="s">
        <v>83</v>
      </c>
      <c r="E1001" s="34">
        <v>600</v>
      </c>
      <c r="F1001" s="33">
        <f t="shared" ref="F1001:G1001" si="103">SUM(F1002)</f>
        <v>108</v>
      </c>
      <c r="G1001" s="33">
        <f t="shared" si="103"/>
        <v>108</v>
      </c>
    </row>
    <row r="1002" spans="1:7" s="67" customFormat="1" ht="15.75">
      <c r="A1002" s="16" t="s">
        <v>297</v>
      </c>
      <c r="B1002" s="31">
        <v>11</v>
      </c>
      <c r="C1002" s="51" t="s">
        <v>223</v>
      </c>
      <c r="D1002" s="66" t="s">
        <v>83</v>
      </c>
      <c r="E1002" s="40">
        <v>620</v>
      </c>
      <c r="F1002" s="41">
        <v>108</v>
      </c>
      <c r="G1002" s="41">
        <v>108</v>
      </c>
    </row>
    <row r="1003" spans="1:7" ht="70.5" customHeight="1">
      <c r="A1003" s="1" t="s">
        <v>456</v>
      </c>
      <c r="B1003" s="31">
        <v>11</v>
      </c>
      <c r="C1003" s="51" t="s">
        <v>223</v>
      </c>
      <c r="D1003" s="5" t="s">
        <v>79</v>
      </c>
      <c r="E1003" s="34"/>
      <c r="F1003" s="33">
        <f t="shared" ref="F1003:G1005" si="104">SUM(F1004)</f>
        <v>157</v>
      </c>
      <c r="G1003" s="33">
        <f t="shared" si="104"/>
        <v>157</v>
      </c>
    </row>
    <row r="1004" spans="1:7" ht="47.25">
      <c r="A1004" s="1" t="s">
        <v>84</v>
      </c>
      <c r="B1004" s="31">
        <v>11</v>
      </c>
      <c r="C1004" s="51" t="s">
        <v>223</v>
      </c>
      <c r="D1004" s="5" t="s">
        <v>162</v>
      </c>
      <c r="E1004" s="34"/>
      <c r="F1004" s="33">
        <f t="shared" si="104"/>
        <v>157</v>
      </c>
      <c r="G1004" s="33">
        <f t="shared" si="104"/>
        <v>157</v>
      </c>
    </row>
    <row r="1005" spans="1:7" ht="31.5">
      <c r="A1005" s="13" t="s">
        <v>314</v>
      </c>
      <c r="B1005" s="31">
        <v>11</v>
      </c>
      <c r="C1005" s="51" t="s">
        <v>223</v>
      </c>
      <c r="D1005" s="5" t="s">
        <v>162</v>
      </c>
      <c r="E1005" s="49" t="s">
        <v>284</v>
      </c>
      <c r="F1005" s="33">
        <f t="shared" si="104"/>
        <v>157</v>
      </c>
      <c r="G1005" s="33">
        <f t="shared" si="104"/>
        <v>157</v>
      </c>
    </row>
    <row r="1006" spans="1:7" ht="36" customHeight="1">
      <c r="A1006" s="12" t="s">
        <v>230</v>
      </c>
      <c r="B1006" s="31">
        <v>11</v>
      </c>
      <c r="C1006" s="51" t="s">
        <v>223</v>
      </c>
      <c r="D1006" s="5" t="s">
        <v>162</v>
      </c>
      <c r="E1006" s="34">
        <v>240</v>
      </c>
      <c r="F1006" s="41">
        <v>157</v>
      </c>
      <c r="G1006" s="41">
        <v>157</v>
      </c>
    </row>
    <row r="1007" spans="1:7" ht="63">
      <c r="A1007" s="6" t="s">
        <v>639</v>
      </c>
      <c r="B1007" s="31">
        <v>11</v>
      </c>
      <c r="C1007" s="51" t="s">
        <v>223</v>
      </c>
      <c r="D1007" s="5" t="s">
        <v>86</v>
      </c>
      <c r="E1007" s="34"/>
      <c r="F1007" s="33">
        <f t="shared" ref="F1007:G1009" si="105">SUM(F1008)</f>
        <v>138</v>
      </c>
      <c r="G1007" s="33">
        <f t="shared" si="105"/>
        <v>138</v>
      </c>
    </row>
    <row r="1008" spans="1:7" ht="31.5">
      <c r="A1008" s="6" t="s">
        <v>87</v>
      </c>
      <c r="B1008" s="31">
        <v>11</v>
      </c>
      <c r="C1008" s="51" t="s">
        <v>223</v>
      </c>
      <c r="D1008" s="5" t="s">
        <v>163</v>
      </c>
      <c r="E1008" s="34"/>
      <c r="F1008" s="33">
        <f t="shared" si="105"/>
        <v>138</v>
      </c>
      <c r="G1008" s="33">
        <f t="shared" si="105"/>
        <v>138</v>
      </c>
    </row>
    <row r="1009" spans="1:7" ht="31.5">
      <c r="A1009" s="13" t="s">
        <v>314</v>
      </c>
      <c r="B1009" s="31">
        <v>11</v>
      </c>
      <c r="C1009" s="51" t="s">
        <v>223</v>
      </c>
      <c r="D1009" s="5" t="s">
        <v>163</v>
      </c>
      <c r="E1009" s="49" t="s">
        <v>284</v>
      </c>
      <c r="F1009" s="33">
        <f t="shared" si="105"/>
        <v>138</v>
      </c>
      <c r="G1009" s="33">
        <f t="shared" si="105"/>
        <v>138</v>
      </c>
    </row>
    <row r="1010" spans="1:7" ht="33.75" customHeight="1">
      <c r="A1010" s="12" t="s">
        <v>230</v>
      </c>
      <c r="B1010" s="31">
        <v>11</v>
      </c>
      <c r="C1010" s="51" t="s">
        <v>223</v>
      </c>
      <c r="D1010" s="5" t="s">
        <v>163</v>
      </c>
      <c r="E1010" s="34">
        <v>240</v>
      </c>
      <c r="F1010" s="41">
        <v>138</v>
      </c>
      <c r="G1010" s="41">
        <v>138</v>
      </c>
    </row>
    <row r="1011" spans="1:7" ht="31.5">
      <c r="A1011" s="6" t="s">
        <v>336</v>
      </c>
      <c r="B1011" s="31">
        <v>11</v>
      </c>
      <c r="C1011" s="51" t="s">
        <v>223</v>
      </c>
      <c r="D1011" s="8" t="s">
        <v>39</v>
      </c>
      <c r="E1011" s="40"/>
      <c r="F1011" s="33">
        <f>SUM(F1013)</f>
        <v>397.50000000000006</v>
      </c>
      <c r="G1011" s="33">
        <f>SUM(G1013)</f>
        <v>397.50000000000006</v>
      </c>
    </row>
    <row r="1012" spans="1:7" ht="33.75" customHeight="1">
      <c r="A1012" s="16" t="s">
        <v>440</v>
      </c>
      <c r="B1012" s="31">
        <v>11</v>
      </c>
      <c r="C1012" s="51" t="s">
        <v>223</v>
      </c>
      <c r="D1012" s="8" t="s">
        <v>441</v>
      </c>
      <c r="E1012" s="40"/>
      <c r="F1012" s="33">
        <f>SUM(F1013)</f>
        <v>397.50000000000006</v>
      </c>
      <c r="G1012" s="33">
        <f>SUM(G1013)</f>
        <v>397.50000000000006</v>
      </c>
    </row>
    <row r="1013" spans="1:7" ht="31.5">
      <c r="A1013" s="16" t="s">
        <v>442</v>
      </c>
      <c r="B1013" s="31">
        <v>11</v>
      </c>
      <c r="C1013" s="51" t="s">
        <v>223</v>
      </c>
      <c r="D1013" s="8" t="s">
        <v>443</v>
      </c>
      <c r="E1013" s="40"/>
      <c r="F1013" s="33">
        <f>SUM(F1014,F1016)</f>
        <v>397.50000000000006</v>
      </c>
      <c r="G1013" s="33">
        <f>SUM(G1014,G1016)</f>
        <v>397.50000000000006</v>
      </c>
    </row>
    <row r="1014" spans="1:7" s="67" customFormat="1" ht="31.5">
      <c r="A1014" s="107" t="s">
        <v>314</v>
      </c>
      <c r="B1014" s="31">
        <v>11</v>
      </c>
      <c r="C1014" s="51" t="s">
        <v>223</v>
      </c>
      <c r="D1014" s="8" t="s">
        <v>443</v>
      </c>
      <c r="E1014" s="49" t="s">
        <v>284</v>
      </c>
      <c r="F1014" s="33">
        <f>SUM(F1015)</f>
        <v>58.8</v>
      </c>
      <c r="G1014" s="33">
        <f>SUM(G1015)</f>
        <v>58.8</v>
      </c>
    </row>
    <row r="1015" spans="1:7" s="67" customFormat="1" ht="36" customHeight="1">
      <c r="A1015" s="117" t="s">
        <v>230</v>
      </c>
      <c r="B1015" s="31">
        <v>11</v>
      </c>
      <c r="C1015" s="51" t="s">
        <v>223</v>
      </c>
      <c r="D1015" s="8" t="s">
        <v>443</v>
      </c>
      <c r="E1015" s="34">
        <v>240</v>
      </c>
      <c r="F1015" s="41">
        <v>58.8</v>
      </c>
      <c r="G1015" s="41">
        <v>58.8</v>
      </c>
    </row>
    <row r="1016" spans="1:7" s="67" customFormat="1" ht="33.75" customHeight="1">
      <c r="A1016" s="105" t="s">
        <v>238</v>
      </c>
      <c r="B1016" s="31">
        <v>11</v>
      </c>
      <c r="C1016" s="51" t="s">
        <v>223</v>
      </c>
      <c r="D1016" s="8" t="s">
        <v>443</v>
      </c>
      <c r="E1016" s="15">
        <v>600</v>
      </c>
      <c r="F1016" s="33">
        <f>SUM(F1017,F1018)</f>
        <v>338.70000000000005</v>
      </c>
      <c r="G1016" s="33">
        <f>SUM(G1017,G1018)</f>
        <v>338.70000000000005</v>
      </c>
    </row>
    <row r="1017" spans="1:7" s="67" customFormat="1" ht="15.75">
      <c r="A1017" s="105" t="s">
        <v>239</v>
      </c>
      <c r="B1017" s="31">
        <v>11</v>
      </c>
      <c r="C1017" s="51" t="s">
        <v>223</v>
      </c>
      <c r="D1017" s="8" t="s">
        <v>443</v>
      </c>
      <c r="E1017" s="15">
        <v>610</v>
      </c>
      <c r="F1017" s="33">
        <v>165.4</v>
      </c>
      <c r="G1017" s="33">
        <v>165.4</v>
      </c>
    </row>
    <row r="1018" spans="1:7" s="67" customFormat="1" ht="15.75">
      <c r="A1018" s="105" t="s">
        <v>297</v>
      </c>
      <c r="B1018" s="31">
        <v>11</v>
      </c>
      <c r="C1018" s="51" t="s">
        <v>223</v>
      </c>
      <c r="D1018" s="8" t="s">
        <v>443</v>
      </c>
      <c r="E1018" s="40">
        <v>620</v>
      </c>
      <c r="F1018" s="33">
        <v>173.3</v>
      </c>
      <c r="G1018" s="33">
        <v>173.3</v>
      </c>
    </row>
    <row r="1019" spans="1:7" ht="15.75">
      <c r="A1019" s="13" t="s">
        <v>302</v>
      </c>
      <c r="B1019" s="37">
        <v>11</v>
      </c>
      <c r="C1019" s="51" t="s">
        <v>225</v>
      </c>
      <c r="D1019" s="22"/>
      <c r="E1019" s="37"/>
      <c r="F1019" s="33">
        <f>SUM(F1020,)</f>
        <v>4432</v>
      </c>
      <c r="G1019" s="33">
        <f>SUM(G1020,)</f>
        <v>252</v>
      </c>
    </row>
    <row r="1020" spans="1:7" ht="31.5">
      <c r="A1020" s="6" t="s">
        <v>318</v>
      </c>
      <c r="B1020" s="31">
        <v>11</v>
      </c>
      <c r="C1020" s="51" t="s">
        <v>225</v>
      </c>
      <c r="D1020" s="8" t="s">
        <v>29</v>
      </c>
      <c r="E1020" s="37"/>
      <c r="F1020" s="33">
        <f>SUM(F1021,)</f>
        <v>4432</v>
      </c>
      <c r="G1020" s="33">
        <f>SUM(G1021,)</f>
        <v>252</v>
      </c>
    </row>
    <row r="1021" spans="1:7" ht="31.5">
      <c r="A1021" s="6" t="s">
        <v>341</v>
      </c>
      <c r="B1021" s="31">
        <v>11</v>
      </c>
      <c r="C1021" s="51" t="s">
        <v>225</v>
      </c>
      <c r="D1021" s="5" t="s">
        <v>30</v>
      </c>
      <c r="E1021" s="37"/>
      <c r="F1021" s="33">
        <f>SUM(F1022)</f>
        <v>4432</v>
      </c>
      <c r="G1021" s="33">
        <f>SUM(G1022)</f>
        <v>252</v>
      </c>
    </row>
    <row r="1022" spans="1:7" ht="47.25">
      <c r="A1022" s="6" t="s">
        <v>689</v>
      </c>
      <c r="B1022" s="31">
        <v>11</v>
      </c>
      <c r="C1022" s="51" t="s">
        <v>225</v>
      </c>
      <c r="D1022" s="5" t="s">
        <v>59</v>
      </c>
      <c r="E1022" s="37"/>
      <c r="F1022" s="33">
        <f>SUM(F1023,F1028)</f>
        <v>4432</v>
      </c>
      <c r="G1022" s="33">
        <f>SUM(G1023,G1028)</f>
        <v>252</v>
      </c>
    </row>
    <row r="1023" spans="1:7" ht="30" customHeight="1">
      <c r="A1023" s="6" t="s">
        <v>170</v>
      </c>
      <c r="B1023" s="31">
        <v>11</v>
      </c>
      <c r="C1023" s="51" t="s">
        <v>225</v>
      </c>
      <c r="D1023" s="5" t="s">
        <v>62</v>
      </c>
      <c r="E1023" s="34"/>
      <c r="F1023" s="33">
        <f>SUM(F1024,F1026)</f>
        <v>3982</v>
      </c>
      <c r="G1023" s="33"/>
    </row>
    <row r="1024" spans="1:7" ht="31.5">
      <c r="A1024" s="13" t="s">
        <v>314</v>
      </c>
      <c r="B1024" s="37">
        <v>11</v>
      </c>
      <c r="C1024" s="51" t="s">
        <v>225</v>
      </c>
      <c r="D1024" s="5" t="s">
        <v>62</v>
      </c>
      <c r="E1024" s="37">
        <v>200</v>
      </c>
      <c r="F1024" s="33">
        <f>SUM(F1025)</f>
        <v>2319</v>
      </c>
      <c r="G1024" s="33"/>
    </row>
    <row r="1025" spans="1:8" ht="34.5" customHeight="1">
      <c r="A1025" s="13" t="s">
        <v>230</v>
      </c>
      <c r="B1025" s="34">
        <v>11</v>
      </c>
      <c r="C1025" s="51" t="s">
        <v>225</v>
      </c>
      <c r="D1025" s="5" t="s">
        <v>62</v>
      </c>
      <c r="E1025" s="37">
        <v>240</v>
      </c>
      <c r="F1025" s="33">
        <v>2319</v>
      </c>
      <c r="G1025" s="33"/>
    </row>
    <row r="1026" spans="1:8" ht="34.5" customHeight="1">
      <c r="A1026" s="16" t="s">
        <v>238</v>
      </c>
      <c r="B1026" s="31">
        <v>11</v>
      </c>
      <c r="C1026" s="51" t="s">
        <v>225</v>
      </c>
      <c r="D1026" s="5" t="s">
        <v>62</v>
      </c>
      <c r="E1026" s="15">
        <v>600</v>
      </c>
      <c r="F1026" s="33">
        <f>SUM(F1027)</f>
        <v>1663</v>
      </c>
      <c r="G1026" s="33"/>
    </row>
    <row r="1027" spans="1:8" ht="15.75">
      <c r="A1027" s="16" t="s">
        <v>297</v>
      </c>
      <c r="B1027" s="31">
        <v>11</v>
      </c>
      <c r="C1027" s="51" t="s">
        <v>225</v>
      </c>
      <c r="D1027" s="5" t="s">
        <v>62</v>
      </c>
      <c r="E1027" s="40">
        <v>620</v>
      </c>
      <c r="F1027" s="33">
        <v>1663</v>
      </c>
      <c r="G1027" s="33"/>
    </row>
    <row r="1028" spans="1:8" ht="47.25">
      <c r="A1028" s="6" t="s">
        <v>171</v>
      </c>
      <c r="B1028" s="37">
        <v>11</v>
      </c>
      <c r="C1028" s="51" t="s">
        <v>225</v>
      </c>
      <c r="D1028" s="5" t="s">
        <v>172</v>
      </c>
      <c r="E1028" s="37"/>
      <c r="F1028" s="33">
        <f>SUM(F1029,F1031)</f>
        <v>450</v>
      </c>
      <c r="G1028" s="33">
        <f>SUM(G1029,G1031)</f>
        <v>252</v>
      </c>
    </row>
    <row r="1029" spans="1:8" s="67" customFormat="1" ht="63">
      <c r="A1029" s="6" t="s">
        <v>226</v>
      </c>
      <c r="B1029" s="34">
        <v>11</v>
      </c>
      <c r="C1029" s="51" t="s">
        <v>225</v>
      </c>
      <c r="D1029" s="66" t="s">
        <v>172</v>
      </c>
      <c r="E1029" s="40">
        <v>100</v>
      </c>
      <c r="F1029" s="33">
        <f>SUM(F1030)</f>
        <v>350</v>
      </c>
      <c r="G1029" s="33">
        <f>SUM(G1030)</f>
        <v>252</v>
      </c>
      <c r="H1029" s="33"/>
    </row>
    <row r="1030" spans="1:8" s="67" customFormat="1" ht="15.75">
      <c r="A1030" s="72" t="s">
        <v>241</v>
      </c>
      <c r="B1030" s="34">
        <v>11</v>
      </c>
      <c r="C1030" s="51" t="s">
        <v>225</v>
      </c>
      <c r="D1030" s="66" t="s">
        <v>172</v>
      </c>
      <c r="E1030" s="40">
        <v>110</v>
      </c>
      <c r="F1030" s="75">
        <v>350</v>
      </c>
      <c r="G1030" s="75">
        <v>252</v>
      </c>
      <c r="H1030" s="75"/>
    </row>
    <row r="1031" spans="1:8" ht="31.5">
      <c r="A1031" s="13" t="s">
        <v>314</v>
      </c>
      <c r="B1031" s="37">
        <v>11</v>
      </c>
      <c r="C1031" s="51" t="s">
        <v>225</v>
      </c>
      <c r="D1031" s="5" t="s">
        <v>172</v>
      </c>
      <c r="E1031" s="37">
        <v>200</v>
      </c>
      <c r="F1031" s="33">
        <f>SUM(F1032)</f>
        <v>100</v>
      </c>
      <c r="G1031" s="33"/>
    </row>
    <row r="1032" spans="1:8" ht="33" customHeight="1">
      <c r="A1032" s="13" t="s">
        <v>230</v>
      </c>
      <c r="B1032" s="34">
        <v>11</v>
      </c>
      <c r="C1032" s="51" t="s">
        <v>225</v>
      </c>
      <c r="D1032" s="5" t="s">
        <v>172</v>
      </c>
      <c r="E1032" s="37">
        <v>240</v>
      </c>
      <c r="F1032" s="33">
        <v>100</v>
      </c>
      <c r="G1032" s="33"/>
    </row>
    <row r="1033" spans="1:8" ht="15.75">
      <c r="A1033" s="56" t="s">
        <v>303</v>
      </c>
      <c r="B1033" s="34">
        <v>11</v>
      </c>
      <c r="C1033" s="39" t="s">
        <v>264</v>
      </c>
      <c r="D1033" s="57"/>
      <c r="E1033" s="39"/>
      <c r="F1033" s="33">
        <f>SUM(F1034,F1044)</f>
        <v>3929.3399999999997</v>
      </c>
      <c r="G1033" s="33">
        <f>SUM(G1034,G1044)</f>
        <v>3929.3399999999997</v>
      </c>
    </row>
    <row r="1034" spans="1:8" ht="31.5">
      <c r="A1034" s="6" t="s">
        <v>318</v>
      </c>
      <c r="B1034" s="31">
        <v>11</v>
      </c>
      <c r="C1034" s="39" t="s">
        <v>264</v>
      </c>
      <c r="D1034" s="8" t="s">
        <v>29</v>
      </c>
      <c r="E1034" s="37"/>
      <c r="F1034" s="33">
        <f t="shared" ref="F1034:G1036" si="106">SUM(F1035)</f>
        <v>3909.3399999999997</v>
      </c>
      <c r="G1034" s="33">
        <f t="shared" si="106"/>
        <v>3909.3399999999997</v>
      </c>
    </row>
    <row r="1035" spans="1:8" ht="15.75">
      <c r="A1035" s="6" t="s">
        <v>2</v>
      </c>
      <c r="B1035" s="31">
        <v>11</v>
      </c>
      <c r="C1035" s="51" t="s">
        <v>264</v>
      </c>
      <c r="D1035" s="5" t="s">
        <v>34</v>
      </c>
      <c r="E1035" s="39"/>
      <c r="F1035" s="33">
        <f t="shared" si="106"/>
        <v>3909.3399999999997</v>
      </c>
      <c r="G1035" s="33">
        <f t="shared" si="106"/>
        <v>3909.3399999999997</v>
      </c>
    </row>
    <row r="1036" spans="1:8" ht="63">
      <c r="A1036" s="107" t="s">
        <v>690</v>
      </c>
      <c r="B1036" s="31">
        <v>11</v>
      </c>
      <c r="C1036" s="51" t="s">
        <v>264</v>
      </c>
      <c r="D1036" s="5" t="s">
        <v>60</v>
      </c>
      <c r="E1036" s="39"/>
      <c r="F1036" s="33">
        <f t="shared" si="106"/>
        <v>3909.3399999999997</v>
      </c>
      <c r="G1036" s="33">
        <f t="shared" si="106"/>
        <v>3909.3399999999997</v>
      </c>
    </row>
    <row r="1037" spans="1:8" ht="15.75">
      <c r="A1037" s="6" t="s">
        <v>10</v>
      </c>
      <c r="B1037" s="31">
        <v>11</v>
      </c>
      <c r="C1037" s="51" t="s">
        <v>264</v>
      </c>
      <c r="D1037" s="5" t="s">
        <v>61</v>
      </c>
      <c r="E1037" s="37"/>
      <c r="F1037" s="33">
        <f>SUM(F1038,F1040,F1042)</f>
        <v>3909.3399999999997</v>
      </c>
      <c r="G1037" s="33">
        <f>SUM(G1038,G1040,G1042)</f>
        <v>3909.3399999999997</v>
      </c>
    </row>
    <row r="1038" spans="1:8" ht="66.75" customHeight="1">
      <c r="A1038" s="6" t="s">
        <v>226</v>
      </c>
      <c r="B1038" s="37">
        <v>11</v>
      </c>
      <c r="C1038" s="51" t="s">
        <v>264</v>
      </c>
      <c r="D1038" s="5" t="s">
        <v>61</v>
      </c>
      <c r="E1038" s="37">
        <v>100</v>
      </c>
      <c r="F1038" s="33">
        <f>SUM(F1039)</f>
        <v>3708.74</v>
      </c>
      <c r="G1038" s="33">
        <f>SUM(G1039)</f>
        <v>3708.74</v>
      </c>
    </row>
    <row r="1039" spans="1:8" ht="31.5">
      <c r="A1039" s="14" t="s">
        <v>227</v>
      </c>
      <c r="B1039" s="37">
        <v>11</v>
      </c>
      <c r="C1039" s="51" t="s">
        <v>264</v>
      </c>
      <c r="D1039" s="5" t="s">
        <v>61</v>
      </c>
      <c r="E1039" s="37">
        <v>120</v>
      </c>
      <c r="F1039" s="41">
        <v>3708.74</v>
      </c>
      <c r="G1039" s="41">
        <v>3708.74</v>
      </c>
    </row>
    <row r="1040" spans="1:8" ht="31.5">
      <c r="A1040" s="13" t="s">
        <v>314</v>
      </c>
      <c r="B1040" s="37">
        <v>11</v>
      </c>
      <c r="C1040" s="51" t="s">
        <v>264</v>
      </c>
      <c r="D1040" s="5" t="s">
        <v>61</v>
      </c>
      <c r="E1040" s="37">
        <v>200</v>
      </c>
      <c r="F1040" s="33">
        <f>SUM(F1041)</f>
        <v>195.2</v>
      </c>
      <c r="G1040" s="33">
        <f>SUM(G1041)</f>
        <v>195.2</v>
      </c>
    </row>
    <row r="1041" spans="1:7" ht="34.5" customHeight="1">
      <c r="A1041" s="6" t="s">
        <v>230</v>
      </c>
      <c r="B1041" s="37">
        <v>11</v>
      </c>
      <c r="C1041" s="51" t="s">
        <v>264</v>
      </c>
      <c r="D1041" s="5" t="s">
        <v>61</v>
      </c>
      <c r="E1041" s="35">
        <v>240</v>
      </c>
      <c r="F1041" s="33">
        <v>195.2</v>
      </c>
      <c r="G1041" s="33">
        <v>195.2</v>
      </c>
    </row>
    <row r="1042" spans="1:7" ht="15.75">
      <c r="A1042" s="58" t="s">
        <v>231</v>
      </c>
      <c r="B1042" s="37">
        <v>11</v>
      </c>
      <c r="C1042" s="51" t="s">
        <v>264</v>
      </c>
      <c r="D1042" s="5" t="s">
        <v>61</v>
      </c>
      <c r="E1042" s="20">
        <v>800</v>
      </c>
      <c r="F1042" s="33">
        <f>SUM(F1043)</f>
        <v>5.4</v>
      </c>
      <c r="G1042" s="33">
        <f>SUM(G1043)</f>
        <v>5.4</v>
      </c>
    </row>
    <row r="1043" spans="1:7" ht="15.75">
      <c r="A1043" s="56" t="s">
        <v>232</v>
      </c>
      <c r="B1043" s="37">
        <v>11</v>
      </c>
      <c r="C1043" s="51" t="s">
        <v>264</v>
      </c>
      <c r="D1043" s="5" t="s">
        <v>61</v>
      </c>
      <c r="E1043" s="20">
        <v>850</v>
      </c>
      <c r="F1043" s="41">
        <v>5.4</v>
      </c>
      <c r="G1043" s="41">
        <v>5.4</v>
      </c>
    </row>
    <row r="1044" spans="1:7" s="67" customFormat="1" ht="46.9" customHeight="1">
      <c r="A1044" s="6" t="s">
        <v>544</v>
      </c>
      <c r="B1044" s="37">
        <v>11</v>
      </c>
      <c r="C1044" s="51" t="s">
        <v>264</v>
      </c>
      <c r="D1044" s="8" t="s">
        <v>42</v>
      </c>
      <c r="E1044" s="20"/>
      <c r="F1044" s="33">
        <f t="shared" ref="F1044:G1048" si="107">SUM(F1045)</f>
        <v>20</v>
      </c>
      <c r="G1044" s="33">
        <f t="shared" si="107"/>
        <v>20</v>
      </c>
    </row>
    <row r="1045" spans="1:7" s="67" customFormat="1" ht="47.25">
      <c r="A1045" s="6" t="s">
        <v>548</v>
      </c>
      <c r="B1045" s="37">
        <v>11</v>
      </c>
      <c r="C1045" s="51" t="s">
        <v>264</v>
      </c>
      <c r="D1045" s="66" t="s">
        <v>44</v>
      </c>
      <c r="E1045" s="39"/>
      <c r="F1045" s="33">
        <f t="shared" si="107"/>
        <v>20</v>
      </c>
      <c r="G1045" s="33">
        <f t="shared" si="107"/>
        <v>20</v>
      </c>
    </row>
    <row r="1046" spans="1:7" s="67" customFormat="1" ht="47.25">
      <c r="A1046" s="11" t="s">
        <v>549</v>
      </c>
      <c r="B1046" s="37">
        <v>11</v>
      </c>
      <c r="C1046" s="51" t="s">
        <v>264</v>
      </c>
      <c r="D1046" s="66" t="s">
        <v>550</v>
      </c>
      <c r="E1046" s="39"/>
      <c r="F1046" s="33">
        <f t="shared" si="107"/>
        <v>20</v>
      </c>
      <c r="G1046" s="33">
        <f t="shared" si="107"/>
        <v>20</v>
      </c>
    </row>
    <row r="1047" spans="1:7" s="67" customFormat="1" ht="31.5">
      <c r="A1047" s="6" t="s">
        <v>551</v>
      </c>
      <c r="B1047" s="37">
        <v>11</v>
      </c>
      <c r="C1047" s="51" t="s">
        <v>264</v>
      </c>
      <c r="D1047" s="66" t="s">
        <v>552</v>
      </c>
      <c r="E1047" s="7"/>
      <c r="F1047" s="33">
        <f t="shared" si="107"/>
        <v>20</v>
      </c>
      <c r="G1047" s="33">
        <f t="shared" si="107"/>
        <v>20</v>
      </c>
    </row>
    <row r="1048" spans="1:7" s="67" customFormat="1" ht="31.5">
      <c r="A1048" s="13" t="s">
        <v>314</v>
      </c>
      <c r="B1048" s="37">
        <v>11</v>
      </c>
      <c r="C1048" s="51" t="s">
        <v>264</v>
      </c>
      <c r="D1048" s="66" t="s">
        <v>552</v>
      </c>
      <c r="E1048" s="37">
        <v>200</v>
      </c>
      <c r="F1048" s="33">
        <f t="shared" si="107"/>
        <v>20</v>
      </c>
      <c r="G1048" s="33">
        <f t="shared" si="107"/>
        <v>20</v>
      </c>
    </row>
    <row r="1049" spans="1:7" s="67" customFormat="1" ht="36" customHeight="1">
      <c r="A1049" s="13" t="s">
        <v>230</v>
      </c>
      <c r="B1049" s="37">
        <v>11</v>
      </c>
      <c r="C1049" s="51" t="s">
        <v>264</v>
      </c>
      <c r="D1049" s="66" t="s">
        <v>552</v>
      </c>
      <c r="E1049" s="37">
        <v>240</v>
      </c>
      <c r="F1049" s="33">
        <v>20</v>
      </c>
      <c r="G1049" s="33">
        <v>20</v>
      </c>
    </row>
    <row r="1050" spans="1:7" s="67" customFormat="1" ht="16.5" customHeight="1">
      <c r="A1050" s="72"/>
      <c r="B1050" s="37"/>
      <c r="C1050" s="51"/>
      <c r="D1050" s="66"/>
      <c r="E1050" s="37"/>
      <c r="F1050" s="33"/>
      <c r="G1050" s="33"/>
    </row>
    <row r="1051" spans="1:7" s="67" customFormat="1" ht="15.75">
      <c r="A1051" s="98" t="s">
        <v>477</v>
      </c>
      <c r="B1051" s="89">
        <v>12</v>
      </c>
      <c r="C1051" s="99"/>
      <c r="D1051" s="100"/>
      <c r="E1051" s="90"/>
      <c r="F1051" s="83">
        <f t="shared" ref="F1051:G1055" si="108">SUM(F1052)</f>
        <v>2123.6999999999998</v>
      </c>
      <c r="G1051" s="83">
        <f t="shared" si="108"/>
        <v>2123.6999999999998</v>
      </c>
    </row>
    <row r="1052" spans="1:7" s="67" customFormat="1" ht="15.75">
      <c r="A1052" s="72" t="s">
        <v>478</v>
      </c>
      <c r="B1052" s="31">
        <v>12</v>
      </c>
      <c r="C1052" s="49" t="s">
        <v>229</v>
      </c>
      <c r="D1052" s="8"/>
      <c r="E1052" s="37"/>
      <c r="F1052" s="33">
        <f t="shared" si="108"/>
        <v>2123.6999999999998</v>
      </c>
      <c r="G1052" s="33">
        <f t="shared" si="108"/>
        <v>2123.6999999999998</v>
      </c>
    </row>
    <row r="1053" spans="1:7" s="67" customFormat="1" ht="65.45" customHeight="1">
      <c r="A1053" s="6" t="s">
        <v>325</v>
      </c>
      <c r="B1053" s="31">
        <v>12</v>
      </c>
      <c r="C1053" s="49" t="s">
        <v>229</v>
      </c>
      <c r="D1053" s="8" t="s">
        <v>211</v>
      </c>
      <c r="E1053" s="37"/>
      <c r="F1053" s="33">
        <f t="shared" si="108"/>
        <v>2123.6999999999998</v>
      </c>
      <c r="G1053" s="33">
        <f t="shared" si="108"/>
        <v>2123.6999999999998</v>
      </c>
    </row>
    <row r="1054" spans="1:7" s="67" customFormat="1" ht="96" customHeight="1">
      <c r="A1054" s="115" t="s">
        <v>691</v>
      </c>
      <c r="B1054" s="31">
        <v>12</v>
      </c>
      <c r="C1054" s="49" t="s">
        <v>229</v>
      </c>
      <c r="D1054" s="66" t="s">
        <v>369</v>
      </c>
      <c r="E1054" s="37"/>
      <c r="F1054" s="33">
        <f t="shared" si="108"/>
        <v>2123.6999999999998</v>
      </c>
      <c r="G1054" s="33">
        <f t="shared" si="108"/>
        <v>2123.6999999999998</v>
      </c>
    </row>
    <row r="1055" spans="1:7" s="67" customFormat="1" ht="31.5">
      <c r="A1055" s="72" t="s">
        <v>314</v>
      </c>
      <c r="B1055" s="31">
        <v>12</v>
      </c>
      <c r="C1055" s="49" t="s">
        <v>229</v>
      </c>
      <c r="D1055" s="66" t="s">
        <v>369</v>
      </c>
      <c r="E1055" s="37">
        <v>200</v>
      </c>
      <c r="F1055" s="33">
        <f t="shared" si="108"/>
        <v>2123.6999999999998</v>
      </c>
      <c r="G1055" s="33">
        <f t="shared" si="108"/>
        <v>2123.6999999999998</v>
      </c>
    </row>
    <row r="1056" spans="1:7" s="67" customFormat="1" ht="33" customHeight="1">
      <c r="A1056" s="72" t="s">
        <v>230</v>
      </c>
      <c r="B1056" s="31">
        <v>12</v>
      </c>
      <c r="C1056" s="49" t="s">
        <v>229</v>
      </c>
      <c r="D1056" s="66" t="s">
        <v>369</v>
      </c>
      <c r="E1056" s="37">
        <v>240</v>
      </c>
      <c r="F1056" s="33">
        <v>2123.6999999999998</v>
      </c>
      <c r="G1056" s="33">
        <v>2123.6999999999998</v>
      </c>
    </row>
    <row r="1057" spans="1:8" s="67" customFormat="1" ht="15" customHeight="1">
      <c r="A1057" s="72"/>
      <c r="B1057" s="31"/>
      <c r="C1057" s="49"/>
      <c r="D1057" s="66"/>
      <c r="E1057" s="37"/>
      <c r="F1057" s="33"/>
      <c r="G1057" s="33"/>
    </row>
    <row r="1058" spans="1:8" s="20" customFormat="1" ht="15.75">
      <c r="A1058" s="101" t="s">
        <v>288</v>
      </c>
      <c r="B1058" s="101">
        <v>13</v>
      </c>
      <c r="C1058" s="101"/>
      <c r="D1058" s="101"/>
      <c r="E1058" s="101"/>
      <c r="F1058" s="83">
        <f>SUM(F1059)</f>
        <v>2700</v>
      </c>
      <c r="G1058" s="83">
        <f>SUM(G1059)</f>
        <v>2700</v>
      </c>
    </row>
    <row r="1059" spans="1:8" s="20" customFormat="1" ht="31.5">
      <c r="A1059" s="6" t="s">
        <v>289</v>
      </c>
      <c r="B1059" s="20">
        <v>13</v>
      </c>
      <c r="C1059" s="51" t="s">
        <v>223</v>
      </c>
      <c r="D1059" s="4"/>
      <c r="F1059" s="33">
        <f t="shared" ref="F1059:G1064" si="109">SUM(F1060)</f>
        <v>2700</v>
      </c>
      <c r="G1059" s="33">
        <f t="shared" si="109"/>
        <v>2700</v>
      </c>
    </row>
    <row r="1060" spans="1:8" s="20" customFormat="1" ht="47.25">
      <c r="A1060" s="6" t="s">
        <v>544</v>
      </c>
      <c r="B1060" s="20">
        <v>13</v>
      </c>
      <c r="C1060" s="51" t="s">
        <v>223</v>
      </c>
      <c r="D1060" s="8" t="s">
        <v>42</v>
      </c>
      <c r="F1060" s="33">
        <f t="shared" si="109"/>
        <v>2700</v>
      </c>
      <c r="G1060" s="33">
        <f t="shared" si="109"/>
        <v>2700</v>
      </c>
    </row>
    <row r="1061" spans="1:8" s="20" customFormat="1" ht="31.5">
      <c r="A1061" s="6" t="s">
        <v>577</v>
      </c>
      <c r="B1061" s="20">
        <v>13</v>
      </c>
      <c r="C1061" s="51" t="s">
        <v>223</v>
      </c>
      <c r="D1061" s="66" t="s">
        <v>45</v>
      </c>
      <c r="F1061" s="33">
        <f t="shared" si="109"/>
        <v>2700</v>
      </c>
      <c r="G1061" s="33">
        <f t="shared" si="109"/>
        <v>2700</v>
      </c>
    </row>
    <row r="1062" spans="1:8" s="20" customFormat="1" ht="31.5">
      <c r="A1062" s="6" t="s">
        <v>578</v>
      </c>
      <c r="B1062" s="20">
        <v>13</v>
      </c>
      <c r="C1062" s="51" t="s">
        <v>223</v>
      </c>
      <c r="D1062" s="66" t="s">
        <v>94</v>
      </c>
      <c r="F1062" s="33">
        <f t="shared" si="109"/>
        <v>2700</v>
      </c>
      <c r="G1062" s="33">
        <f t="shared" si="109"/>
        <v>2700</v>
      </c>
    </row>
    <row r="1063" spans="1:8" s="20" customFormat="1" ht="15.75">
      <c r="A1063" s="20" t="s">
        <v>22</v>
      </c>
      <c r="B1063" s="20">
        <v>13</v>
      </c>
      <c r="C1063" s="51" t="s">
        <v>223</v>
      </c>
      <c r="D1063" s="66" t="s">
        <v>214</v>
      </c>
      <c r="F1063" s="33">
        <f t="shared" si="109"/>
        <v>2700</v>
      </c>
      <c r="G1063" s="33">
        <f t="shared" si="109"/>
        <v>2700</v>
      </c>
    </row>
    <row r="1064" spans="1:8" s="20" customFormat="1" ht="15.75">
      <c r="A1064" s="20" t="s">
        <v>290</v>
      </c>
      <c r="B1064" s="20">
        <v>13</v>
      </c>
      <c r="C1064" s="51" t="s">
        <v>223</v>
      </c>
      <c r="D1064" s="66" t="s">
        <v>214</v>
      </c>
      <c r="E1064" s="20">
        <v>700</v>
      </c>
      <c r="F1064" s="33">
        <f t="shared" si="109"/>
        <v>2700</v>
      </c>
      <c r="G1064" s="33">
        <f t="shared" si="109"/>
        <v>2700</v>
      </c>
    </row>
    <row r="1065" spans="1:8" s="20" customFormat="1" ht="15.75">
      <c r="A1065" s="20" t="s">
        <v>291</v>
      </c>
      <c r="B1065" s="20">
        <v>13</v>
      </c>
      <c r="C1065" s="51" t="s">
        <v>223</v>
      </c>
      <c r="D1065" s="66" t="s">
        <v>214</v>
      </c>
      <c r="E1065" s="20">
        <v>730</v>
      </c>
      <c r="F1065" s="41">
        <v>2700</v>
      </c>
      <c r="G1065" s="41">
        <v>2700</v>
      </c>
    </row>
    <row r="1066" spans="1:8" ht="16.5" customHeight="1">
      <c r="A1066" s="6"/>
      <c r="B1066" s="31"/>
      <c r="C1066" s="31"/>
      <c r="D1066" s="37"/>
      <c r="E1066" s="37"/>
      <c r="F1066" s="41"/>
      <c r="G1066" s="41"/>
    </row>
    <row r="1067" spans="1:8" ht="15.75">
      <c r="A1067" s="60" t="s">
        <v>309</v>
      </c>
      <c r="B1067" s="61"/>
      <c r="C1067" s="61"/>
      <c r="D1067" s="61"/>
      <c r="E1067" s="110"/>
      <c r="F1067" s="112">
        <f>SUM(F12,F223,F239,F327,F440,F504,F524,F798,F865,F875,F952,F1051,F1058)</f>
        <v>2615616.0800000005</v>
      </c>
      <c r="G1067" s="112">
        <f>SUM(G12,G223,G239,G327,G440,G504,G524,G798,G865,G875,G952,G1051,G1058)</f>
        <v>2767236.6800000006</v>
      </c>
      <c r="H1067" s="111"/>
    </row>
    <row r="1068" spans="1:8" ht="22.5" customHeight="1">
      <c r="A1068" s="62"/>
      <c r="B1068" s="45"/>
      <c r="C1068" s="45"/>
      <c r="D1068" s="45"/>
      <c r="E1068" s="113"/>
      <c r="F1068" s="109"/>
      <c r="G1068" s="108"/>
      <c r="H1068" s="111"/>
    </row>
    <row r="1069" spans="1:8" ht="15.75">
      <c r="A1069" s="62"/>
      <c r="B1069" s="45"/>
      <c r="C1069" s="45"/>
      <c r="D1069" s="45"/>
      <c r="E1069" s="113"/>
      <c r="F1069" s="113"/>
      <c r="G1069" s="108"/>
      <c r="H1069" s="111"/>
    </row>
    <row r="1070" spans="1:8" ht="12.75">
      <c r="A1070" s="45"/>
      <c r="B1070" s="45"/>
      <c r="C1070" s="45"/>
      <c r="D1070" s="45"/>
      <c r="E1070" s="113"/>
      <c r="F1070" s="113"/>
      <c r="G1070" s="108"/>
      <c r="H1070" s="111"/>
    </row>
    <row r="1071" spans="1:8" ht="12.75">
      <c r="B1071" s="45"/>
      <c r="C1071" s="45"/>
      <c r="D1071" s="45"/>
      <c r="E1071" s="45"/>
      <c r="F1071" s="45"/>
    </row>
    <row r="1072" spans="1:8" ht="12.75">
      <c r="B1072" s="45"/>
      <c r="C1072" s="45"/>
      <c r="D1072" s="45"/>
      <c r="E1072" s="45"/>
      <c r="F1072" s="45"/>
    </row>
    <row r="1076" spans="7:8">
      <c r="H1076" s="111"/>
    </row>
    <row r="1088" spans="7:8">
      <c r="G1088" s="108"/>
    </row>
  </sheetData>
  <mergeCells count="6">
    <mergeCell ref="A6:G6"/>
    <mergeCell ref="C5:E5"/>
    <mergeCell ref="C1:F1"/>
    <mergeCell ref="C2:F2"/>
    <mergeCell ref="C3:F3"/>
    <mergeCell ref="C4:F4"/>
  </mergeCells>
  <pageMargins left="0.70866141732283472" right="0.51181102362204722" top="0.74803149606299213" bottom="0.74803149606299213" header="0.31496062992125984" footer="0.31496062992125984"/>
  <pageSetup paperSize="9" scale="75" fitToHeight="0" orientation="portrait" r:id="rId1"/>
  <headerFooter>
    <oddFooter>&amp;R&amp;P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разделы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borista</dc:creator>
  <cp:lastModifiedBy>borista</cp:lastModifiedBy>
  <cp:lastPrinted>2018-11-02T13:00:36Z</cp:lastPrinted>
  <dcterms:created xsi:type="dcterms:W3CDTF">2013-01-23T11:33:24Z</dcterms:created>
  <dcterms:modified xsi:type="dcterms:W3CDTF">2018-11-02T13:01:10Z</dcterms:modified>
</cp:coreProperties>
</file>