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025" windowHeight="7770"/>
  </bookViews>
  <sheets>
    <sheet name="ведомств.структура" sheetId="3" r:id="rId1"/>
  </sheets>
  <calcPr calcId="125725"/>
</workbook>
</file>

<file path=xl/calcChain.xml><?xml version="1.0" encoding="utf-8"?>
<calcChain xmlns="http://schemas.openxmlformats.org/spreadsheetml/2006/main">
  <c r="H578" i="3"/>
  <c r="G578"/>
  <c r="H1144"/>
  <c r="G1144"/>
  <c r="H421" l="1"/>
  <c r="H496" l="1"/>
  <c r="H62"/>
  <c r="H1099" l="1"/>
  <c r="G1099"/>
  <c r="H987"/>
  <c r="G987"/>
  <c r="H837"/>
  <c r="G837"/>
  <c r="H1162"/>
  <c r="H1161" s="1"/>
  <c r="H1159"/>
  <c r="H1158" s="1"/>
  <c r="H1157" s="1"/>
  <c r="G1162"/>
  <c r="G1161" s="1"/>
  <c r="G1159"/>
  <c r="G1158" s="1"/>
  <c r="G1157" s="1"/>
  <c r="H1125"/>
  <c r="G1125"/>
  <c r="H44"/>
  <c r="G44"/>
  <c r="H955" l="1"/>
  <c r="G955"/>
  <c r="G393"/>
  <c r="G392" s="1"/>
  <c r="G391" s="1"/>
  <c r="G390" s="1"/>
  <c r="G389" s="1"/>
  <c r="H393"/>
  <c r="H392" s="1"/>
  <c r="H391" s="1"/>
  <c r="H390" s="1"/>
  <c r="H389" s="1"/>
  <c r="H859" l="1"/>
  <c r="G421" l="1"/>
  <c r="H688"/>
  <c r="H687" s="1"/>
  <c r="H686" s="1"/>
  <c r="H685" s="1"/>
  <c r="H684" s="1"/>
  <c r="G688"/>
  <c r="G687" s="1"/>
  <c r="G686" s="1"/>
  <c r="G685" s="1"/>
  <c r="G684" s="1"/>
  <c r="H762" l="1"/>
  <c r="G762"/>
  <c r="G772" l="1"/>
  <c r="G771" s="1"/>
  <c r="G770" s="1"/>
  <c r="H772"/>
  <c r="H771" s="1"/>
  <c r="H770" s="1"/>
  <c r="H675" l="1"/>
  <c r="H674" s="1"/>
  <c r="G675"/>
  <c r="G674" s="1"/>
  <c r="H30" l="1"/>
  <c r="G30"/>
  <c r="H72"/>
  <c r="G72"/>
  <c r="H166"/>
  <c r="G166"/>
  <c r="G52"/>
  <c r="G62"/>
  <c r="G496"/>
  <c r="H269"/>
  <c r="G269"/>
  <c r="H1142" l="1"/>
  <c r="G1142"/>
  <c r="H548" l="1"/>
  <c r="G548"/>
  <c r="H46" l="1"/>
  <c r="G46"/>
  <c r="H42"/>
  <c r="G42"/>
  <c r="H303" l="1"/>
  <c r="H302" s="1"/>
  <c r="H301" s="1"/>
  <c r="G303"/>
  <c r="G302" s="1"/>
  <c r="G301" s="1"/>
  <c r="H307"/>
  <c r="H306" s="1"/>
  <c r="H305" s="1"/>
  <c r="G307"/>
  <c r="G306" s="1"/>
  <c r="G305" s="1"/>
  <c r="H298" l="1"/>
  <c r="G298"/>
  <c r="G859"/>
  <c r="H856"/>
  <c r="G856"/>
  <c r="H125" l="1"/>
  <c r="G125"/>
  <c r="H123"/>
  <c r="G123"/>
  <c r="H502"/>
  <c r="H501" s="1"/>
  <c r="H500" s="1"/>
  <c r="H499" s="1"/>
  <c r="G502"/>
  <c r="G501" s="1"/>
  <c r="G500" s="1"/>
  <c r="G499" s="1"/>
  <c r="G362" l="1"/>
  <c r="G361" s="1"/>
  <c r="G360" s="1"/>
  <c r="G358"/>
  <c r="G357" s="1"/>
  <c r="G356" s="1"/>
  <c r="H136"/>
  <c r="G136"/>
  <c r="H134"/>
  <c r="G134"/>
  <c r="H132"/>
  <c r="G132"/>
  <c r="G355" l="1"/>
  <c r="H184"/>
  <c r="G184"/>
  <c r="H182"/>
  <c r="G182"/>
  <c r="H180"/>
  <c r="G180"/>
  <c r="H210" l="1"/>
  <c r="H209" s="1"/>
  <c r="H208" s="1"/>
  <c r="G210"/>
  <c r="G209" s="1"/>
  <c r="G208" s="1"/>
  <c r="H94" l="1"/>
  <c r="H93" s="1"/>
  <c r="H91"/>
  <c r="H90" s="1"/>
  <c r="H88"/>
  <c r="H87" s="1"/>
  <c r="H84"/>
  <c r="H83" s="1"/>
  <c r="G94"/>
  <c r="G93" s="1"/>
  <c r="G91"/>
  <c r="G90" s="1"/>
  <c r="G88"/>
  <c r="G87" s="1"/>
  <c r="G84"/>
  <c r="G83" s="1"/>
  <c r="H81"/>
  <c r="H80" s="1"/>
  <c r="H78"/>
  <c r="H77" s="1"/>
  <c r="G81"/>
  <c r="G80" s="1"/>
  <c r="G78"/>
  <c r="G77" s="1"/>
  <c r="H86" l="1"/>
  <c r="G86"/>
  <c r="G76"/>
  <c r="H76"/>
  <c r="H1073" l="1"/>
  <c r="G1073"/>
  <c r="H1060"/>
  <c r="G1060"/>
  <c r="H1058"/>
  <c r="G1058"/>
  <c r="H1054"/>
  <c r="G1054"/>
  <c r="H1052"/>
  <c r="G1052"/>
  <c r="H1048"/>
  <c r="G1048"/>
  <c r="H1043"/>
  <c r="G1043"/>
  <c r="H1041"/>
  <c r="G1041"/>
  <c r="H1101"/>
  <c r="G1101"/>
  <c r="H1097"/>
  <c r="G1097"/>
  <c r="H1030"/>
  <c r="G1030"/>
  <c r="H1028"/>
  <c r="G1028"/>
  <c r="H1026"/>
  <c r="G1026"/>
  <c r="H1024"/>
  <c r="G1024"/>
  <c r="H1019"/>
  <c r="H1017"/>
  <c r="G1019"/>
  <c r="H1088"/>
  <c r="H1087" s="1"/>
  <c r="G1088"/>
  <c r="G1085"/>
  <c r="G1083"/>
  <c r="G1075" l="1"/>
  <c r="G1072" s="1"/>
  <c r="H1016"/>
  <c r="H1075"/>
  <c r="H1072" s="1"/>
  <c r="H989" l="1"/>
  <c r="G989"/>
  <c r="H985"/>
  <c r="G985"/>
  <c r="H977"/>
  <c r="H975"/>
  <c r="G975"/>
  <c r="H890"/>
  <c r="H889" s="1"/>
  <c r="H888" s="1"/>
  <c r="H887" s="1"/>
  <c r="H886" s="1"/>
  <c r="G890"/>
  <c r="G889" s="1"/>
  <c r="G888" s="1"/>
  <c r="G887" s="1"/>
  <c r="G886" s="1"/>
  <c r="H974" l="1"/>
  <c r="G977"/>
  <c r="G974" s="1"/>
  <c r="G648"/>
  <c r="G647" s="1"/>
  <c r="G646" s="1"/>
  <c r="G645" s="1"/>
  <c r="G644" s="1"/>
  <c r="H449" l="1"/>
  <c r="H448" s="1"/>
  <c r="H447" s="1"/>
  <c r="H446" s="1"/>
  <c r="H445" s="1"/>
  <c r="H444" s="1"/>
  <c r="H443" s="1"/>
  <c r="G449"/>
  <c r="G448" s="1"/>
  <c r="G447" s="1"/>
  <c r="G446" s="1"/>
  <c r="H1133" l="1"/>
  <c r="H1132" s="1"/>
  <c r="H1131" s="1"/>
  <c r="H1130" s="1"/>
  <c r="H1129" s="1"/>
  <c r="H1128" s="1"/>
  <c r="H1127" s="1"/>
  <c r="G1133"/>
  <c r="G1132" s="1"/>
  <c r="G1131" s="1"/>
  <c r="G1130" s="1"/>
  <c r="G1129" s="1"/>
  <c r="G1128" s="1"/>
  <c r="G1127" s="1"/>
  <c r="H1009"/>
  <c r="H1008" s="1"/>
  <c r="H1007" s="1"/>
  <c r="H1006" s="1"/>
  <c r="H1005" s="1"/>
  <c r="H1004" s="1"/>
  <c r="H1003" s="1"/>
  <c r="G1009"/>
  <c r="G1008" s="1"/>
  <c r="G1007" s="1"/>
  <c r="G1006" s="1"/>
  <c r="G1005" s="1"/>
  <c r="G1004" s="1"/>
  <c r="G1003" s="1"/>
  <c r="H871"/>
  <c r="H870" s="1"/>
  <c r="H869" s="1"/>
  <c r="H868" s="1"/>
  <c r="H867" s="1"/>
  <c r="H866" s="1"/>
  <c r="H865" s="1"/>
  <c r="G871"/>
  <c r="G870" s="1"/>
  <c r="G869" s="1"/>
  <c r="G868" s="1"/>
  <c r="G867" s="1"/>
  <c r="G866" s="1"/>
  <c r="G865" s="1"/>
  <c r="H618"/>
  <c r="H617" s="1"/>
  <c r="H616" s="1"/>
  <c r="H615" s="1"/>
  <c r="H614" s="1"/>
  <c r="H613" s="1"/>
  <c r="H612" s="1"/>
  <c r="G618"/>
  <c r="G617" s="1"/>
  <c r="G616" s="1"/>
  <c r="G615" s="1"/>
  <c r="G614" s="1"/>
  <c r="G613" s="1"/>
  <c r="G612" s="1"/>
  <c r="H588"/>
  <c r="H587" s="1"/>
  <c r="H586" s="1"/>
  <c r="H585" s="1"/>
  <c r="H584" s="1"/>
  <c r="H583" s="1"/>
  <c r="G588"/>
  <c r="G587" s="1"/>
  <c r="G586" s="1"/>
  <c r="G585" s="1"/>
  <c r="G584" s="1"/>
  <c r="G583" s="1"/>
  <c r="G473" l="1"/>
  <c r="G472" s="1"/>
  <c r="H509" l="1"/>
  <c r="H508" s="1"/>
  <c r="G509"/>
  <c r="G508" s="1"/>
  <c r="H379" l="1"/>
  <c r="G379"/>
  <c r="H829" l="1"/>
  <c r="G829"/>
  <c r="G828" s="1"/>
  <c r="G827" s="1"/>
  <c r="G826" s="1"/>
  <c r="G825" s="1"/>
  <c r="H828"/>
  <c r="H827" s="1"/>
  <c r="H826" s="1"/>
  <c r="H825" s="1"/>
  <c r="G445" l="1"/>
  <c r="G444" s="1"/>
  <c r="G443" s="1"/>
  <c r="H418" l="1"/>
  <c r="H417" s="1"/>
  <c r="H416" s="1"/>
  <c r="H415" s="1"/>
  <c r="H414" s="1"/>
  <c r="G418"/>
  <c r="G417"/>
  <c r="G416" s="1"/>
  <c r="G415" s="1"/>
  <c r="G414" s="1"/>
  <c r="H412" l="1"/>
  <c r="H411" s="1"/>
  <c r="H410" s="1"/>
  <c r="H409" s="1"/>
  <c r="H408" s="1"/>
  <c r="G412"/>
  <c r="G411" s="1"/>
  <c r="G410" s="1"/>
  <c r="G409" s="1"/>
  <c r="G408" s="1"/>
  <c r="H406"/>
  <c r="H405" s="1"/>
  <c r="H404" s="1"/>
  <c r="G406"/>
  <c r="G405" s="1"/>
  <c r="G404" s="1"/>
  <c r="H402"/>
  <c r="H401" s="1"/>
  <c r="H399"/>
  <c r="H398" s="1"/>
  <c r="G402"/>
  <c r="G401" s="1"/>
  <c r="G399"/>
  <c r="H386"/>
  <c r="H376"/>
  <c r="G376"/>
  <c r="H397" l="1"/>
  <c r="H396" s="1"/>
  <c r="H395" l="1"/>
  <c r="H388" s="1"/>
  <c r="H311"/>
  <c r="H310" s="1"/>
  <c r="H309" s="1"/>
  <c r="H300" s="1"/>
  <c r="G311"/>
  <c r="G310" s="1"/>
  <c r="G309" s="1"/>
  <c r="G300" s="1"/>
  <c r="H296"/>
  <c r="G296"/>
  <c r="H294"/>
  <c r="H293" s="1"/>
  <c r="G294"/>
  <c r="G293" s="1"/>
  <c r="H291"/>
  <c r="H290" s="1"/>
  <c r="G291"/>
  <c r="G290" s="1"/>
  <c r="H288"/>
  <c r="G288"/>
  <c r="H287"/>
  <c r="G287"/>
  <c r="H283"/>
  <c r="G283"/>
  <c r="G282" s="1"/>
  <c r="H282"/>
  <c r="H1118"/>
  <c r="H1117" s="1"/>
  <c r="H1116" s="1"/>
  <c r="H1115" s="1"/>
  <c r="G1118"/>
  <c r="G1117" s="1"/>
  <c r="G1116" s="1"/>
  <c r="G1115" s="1"/>
  <c r="H599"/>
  <c r="H598" s="1"/>
  <c r="H597" s="1"/>
  <c r="H595"/>
  <c r="H594" s="1"/>
  <c r="H593" s="1"/>
  <c r="G599"/>
  <c r="G598" s="1"/>
  <c r="G597" s="1"/>
  <c r="G595"/>
  <c r="G594" s="1"/>
  <c r="G593" s="1"/>
  <c r="H571"/>
  <c r="H570" s="1"/>
  <c r="H569" s="1"/>
  <c r="H568" s="1"/>
  <c r="H566"/>
  <c r="H565" s="1"/>
  <c r="H564" s="1"/>
  <c r="H562"/>
  <c r="H561" s="1"/>
  <c r="H560" s="1"/>
  <c r="G571"/>
  <c r="G570" s="1"/>
  <c r="G569" s="1"/>
  <c r="G568" s="1"/>
  <c r="G566"/>
  <c r="G565" s="1"/>
  <c r="G564" s="1"/>
  <c r="G562"/>
  <c r="G561" s="1"/>
  <c r="G560" s="1"/>
  <c r="G280" l="1"/>
  <c r="G281"/>
  <c r="H280"/>
  <c r="H281"/>
  <c r="H286"/>
  <c r="H285" s="1"/>
  <c r="G286"/>
  <c r="G285" s="1"/>
  <c r="H279"/>
  <c r="H559"/>
  <c r="G559"/>
  <c r="H592"/>
  <c r="H591" s="1"/>
  <c r="G592"/>
  <c r="G591" s="1"/>
  <c r="G279" l="1"/>
  <c r="H358"/>
  <c r="H357" s="1"/>
  <c r="H356" s="1"/>
  <c r="H362"/>
  <c r="H361" s="1"/>
  <c r="H360" s="1"/>
  <c r="G128"/>
  <c r="G127" s="1"/>
  <c r="H128"/>
  <c r="H127" s="1"/>
  <c r="G139"/>
  <c r="G138" s="1"/>
  <c r="H139"/>
  <c r="H138" s="1"/>
  <c r="H37"/>
  <c r="H36" s="1"/>
  <c r="H35" s="1"/>
  <c r="H34" s="1"/>
  <c r="G37"/>
  <c r="G36" s="1"/>
  <c r="G35" s="1"/>
  <c r="G34" s="1"/>
  <c r="H355" l="1"/>
  <c r="H354" s="1"/>
  <c r="G131"/>
  <c r="G122"/>
  <c r="H131"/>
  <c r="H130" s="1"/>
  <c r="H122"/>
  <c r="H121" s="1"/>
  <c r="G130"/>
  <c r="G121"/>
  <c r="H120" l="1"/>
  <c r="G120"/>
  <c r="G517" l="1"/>
  <c r="G516" s="1"/>
  <c r="G515" s="1"/>
  <c r="H517"/>
  <c r="H516" s="1"/>
  <c r="H515" s="1"/>
  <c r="G903" l="1"/>
  <c r="G902" s="1"/>
  <c r="G901" s="1"/>
  <c r="H903"/>
  <c r="H902" s="1"/>
  <c r="H901" s="1"/>
  <c r="G907"/>
  <c r="G906" s="1"/>
  <c r="G905" s="1"/>
  <c r="H907"/>
  <c r="H906" s="1"/>
  <c r="H905" s="1"/>
  <c r="G911"/>
  <c r="G910" s="1"/>
  <c r="G909" s="1"/>
  <c r="H911"/>
  <c r="H910" s="1"/>
  <c r="H909" s="1"/>
  <c r="H658"/>
  <c r="H657" s="1"/>
  <c r="G658"/>
  <c r="G657" s="1"/>
  <c r="G900" l="1"/>
  <c r="H900"/>
  <c r="H27"/>
  <c r="H26"/>
  <c r="H25" s="1"/>
  <c r="H24" s="1"/>
  <c r="H23" s="1"/>
  <c r="G27"/>
  <c r="G26"/>
  <c r="G25" s="1"/>
  <c r="G24" s="1"/>
  <c r="G23" s="1"/>
  <c r="H473" l="1"/>
  <c r="H472" s="1"/>
  <c r="H471" s="1"/>
  <c r="H470" s="1"/>
  <c r="H469" s="1"/>
  <c r="G471"/>
  <c r="G470" s="1"/>
  <c r="G469" s="1"/>
  <c r="H145" l="1"/>
  <c r="G145"/>
  <c r="H992" l="1"/>
  <c r="H991" s="1"/>
  <c r="G992"/>
  <c r="G991" s="1"/>
  <c r="H917"/>
  <c r="H916" s="1"/>
  <c r="G917"/>
  <c r="G916" s="1"/>
  <c r="H523" l="1"/>
  <c r="H522" s="1"/>
  <c r="H521" s="1"/>
  <c r="H520" s="1"/>
  <c r="H519" s="1"/>
  <c r="G523"/>
  <c r="G522" s="1"/>
  <c r="G521" s="1"/>
  <c r="G520" s="1"/>
  <c r="G519" s="1"/>
  <c r="H157"/>
  <c r="H156" s="1"/>
  <c r="H155" s="1"/>
  <c r="H154" s="1"/>
  <c r="H153" s="1"/>
  <c r="G157"/>
  <c r="G156" s="1"/>
  <c r="G155" s="1"/>
  <c r="G154" s="1"/>
  <c r="G153" s="1"/>
  <c r="H1156" l="1"/>
  <c r="H1150"/>
  <c r="H1149" s="1"/>
  <c r="H1148" s="1"/>
  <c r="H1147" s="1"/>
  <c r="H1146" s="1"/>
  <c r="H1123"/>
  <c r="H1107"/>
  <c r="H1106" s="1"/>
  <c r="H1105" s="1"/>
  <c r="H1104" s="1"/>
  <c r="H1103" s="1"/>
  <c r="H1068"/>
  <c r="H1067" s="1"/>
  <c r="H1066" s="1"/>
  <c r="H1064"/>
  <c r="H1063" s="1"/>
  <c r="H1062" s="1"/>
  <c r="H1035"/>
  <c r="H1034" s="1"/>
  <c r="H1033" s="1"/>
  <c r="H1032" s="1"/>
  <c r="H998"/>
  <c r="H997" s="1"/>
  <c r="H996" s="1"/>
  <c r="H995" s="1"/>
  <c r="H994" s="1"/>
  <c r="H972"/>
  <c r="H971" s="1"/>
  <c r="H967"/>
  <c r="H966" s="1"/>
  <c r="H964"/>
  <c r="H963" s="1"/>
  <c r="H959"/>
  <c r="H958" s="1"/>
  <c r="H957" s="1"/>
  <c r="H956" s="1"/>
  <c r="H947"/>
  <c r="H946" s="1"/>
  <c r="H944"/>
  <c r="H943" s="1"/>
  <c r="H940"/>
  <c r="H939" s="1"/>
  <c r="H938" s="1"/>
  <c r="H932"/>
  <c r="H931" s="1"/>
  <c r="H930" s="1"/>
  <c r="H929" s="1"/>
  <c r="H928" s="1"/>
  <c r="H927" s="1"/>
  <c r="H925"/>
  <c r="H924" s="1"/>
  <c r="H923" s="1"/>
  <c r="H922" s="1"/>
  <c r="H920"/>
  <c r="H919" s="1"/>
  <c r="H896"/>
  <c r="H895" s="1"/>
  <c r="H894" s="1"/>
  <c r="H884"/>
  <c r="H883" s="1"/>
  <c r="H882" s="1"/>
  <c r="H881" s="1"/>
  <c r="H879"/>
  <c r="H878" s="1"/>
  <c r="H877" s="1"/>
  <c r="H849"/>
  <c r="H848" s="1"/>
  <c r="H847" s="1"/>
  <c r="H841"/>
  <c r="H840" s="1"/>
  <c r="H839" s="1"/>
  <c r="H835"/>
  <c r="H823"/>
  <c r="H822" s="1"/>
  <c r="H821" s="1"/>
  <c r="H820" s="1"/>
  <c r="H819" s="1"/>
  <c r="H816"/>
  <c r="H815" s="1"/>
  <c r="H813"/>
  <c r="H812" s="1"/>
  <c r="H809"/>
  <c r="H808" s="1"/>
  <c r="H806"/>
  <c r="H805" s="1"/>
  <c r="H800"/>
  <c r="H799" s="1"/>
  <c r="H798" s="1"/>
  <c r="H797" s="1"/>
  <c r="H795"/>
  <c r="H794" s="1"/>
  <c r="H792"/>
  <c r="H791" s="1"/>
  <c r="H788"/>
  <c r="H787" s="1"/>
  <c r="H786" s="1"/>
  <c r="H781"/>
  <c r="H761"/>
  <c r="H760" s="1"/>
  <c r="H753"/>
  <c r="H750"/>
  <c r="H749" s="1"/>
  <c r="H741"/>
  <c r="H740" s="1"/>
  <c r="H739" s="1"/>
  <c r="H718"/>
  <c r="H717" s="1"/>
  <c r="H716" s="1"/>
  <c r="H715" s="1"/>
  <c r="H708"/>
  <c r="H707" s="1"/>
  <c r="H706" s="1"/>
  <c r="H703"/>
  <c r="H702" s="1"/>
  <c r="H699"/>
  <c r="H698" s="1"/>
  <c r="H694"/>
  <c r="H693" s="1"/>
  <c r="H692" s="1"/>
  <c r="H680"/>
  <c r="H679" s="1"/>
  <c r="H678" s="1"/>
  <c r="H665"/>
  <c r="H664" s="1"/>
  <c r="H661"/>
  <c r="H660" s="1"/>
  <c r="H654"/>
  <c r="H653" s="1"/>
  <c r="H607"/>
  <c r="H606" s="1"/>
  <c r="H605" s="1"/>
  <c r="H604" s="1"/>
  <c r="H603" s="1"/>
  <c r="H602" s="1"/>
  <c r="H601" s="1"/>
  <c r="H580"/>
  <c r="H576"/>
  <c r="H551"/>
  <c r="H550" s="1"/>
  <c r="H546"/>
  <c r="H542"/>
  <c r="H541" s="1"/>
  <c r="H540" s="1"/>
  <c r="H539" s="1"/>
  <c r="H538" s="1"/>
  <c r="H531"/>
  <c r="H530" s="1"/>
  <c r="H529" s="1"/>
  <c r="H528" s="1"/>
  <c r="H527" s="1"/>
  <c r="H526" s="1"/>
  <c r="H525" s="1"/>
  <c r="H512"/>
  <c r="H511" s="1"/>
  <c r="H493"/>
  <c r="H488"/>
  <c r="H487" s="1"/>
  <c r="H485"/>
  <c r="H484" s="1"/>
  <c r="H482"/>
  <c r="H481" s="1"/>
  <c r="H479"/>
  <c r="H478" s="1"/>
  <c r="H466"/>
  <c r="H465" s="1"/>
  <c r="H464" s="1"/>
  <c r="H463" s="1"/>
  <c r="H462" s="1"/>
  <c r="H461" s="1"/>
  <c r="H457"/>
  <c r="H456" s="1"/>
  <c r="H455" s="1"/>
  <c r="H454" s="1"/>
  <c r="H441"/>
  <c r="H440" s="1"/>
  <c r="H439" s="1"/>
  <c r="H437"/>
  <c r="H436" s="1"/>
  <c r="H435" s="1"/>
  <c r="H433"/>
  <c r="H432" s="1"/>
  <c r="H431" s="1"/>
  <c r="H429"/>
  <c r="H428" s="1"/>
  <c r="H427" s="1"/>
  <c r="H385"/>
  <c r="H384" s="1"/>
  <c r="H383" s="1"/>
  <c r="H382" s="1"/>
  <c r="H381" s="1"/>
  <c r="H378"/>
  <c r="H375"/>
  <c r="H370"/>
  <c r="H369" s="1"/>
  <c r="H368" s="1"/>
  <c r="H367" s="1"/>
  <c r="H366" s="1"/>
  <c r="H352"/>
  <c r="H351" s="1"/>
  <c r="H350" s="1"/>
  <c r="H349" s="1"/>
  <c r="H347"/>
  <c r="H346" s="1"/>
  <c r="H345" s="1"/>
  <c r="H343"/>
  <c r="H342" s="1"/>
  <c r="H341" s="1"/>
  <c r="H336"/>
  <c r="H335" s="1"/>
  <c r="H334" s="1"/>
  <c r="H332"/>
  <c r="H331" s="1"/>
  <c r="H330" s="1"/>
  <c r="H328"/>
  <c r="H327" s="1"/>
  <c r="H326" s="1"/>
  <c r="H324"/>
  <c r="H323" s="1"/>
  <c r="H322" s="1"/>
  <c r="H317"/>
  <c r="H316" s="1"/>
  <c r="H315" s="1"/>
  <c r="H314" s="1"/>
  <c r="H313" s="1"/>
  <c r="H277"/>
  <c r="H276" s="1"/>
  <c r="H275" s="1"/>
  <c r="H274" s="1"/>
  <c r="H273" s="1"/>
  <c r="H266"/>
  <c r="H259"/>
  <c r="H258" s="1"/>
  <c r="H257" s="1"/>
  <c r="H255"/>
  <c r="H254" s="1"/>
  <c r="H252"/>
  <c r="H251" s="1"/>
  <c r="H249"/>
  <c r="H248" s="1"/>
  <c r="H246"/>
  <c r="H245" s="1"/>
  <c r="H243"/>
  <c r="H242" s="1"/>
  <c r="H238"/>
  <c r="H237" s="1"/>
  <c r="H235"/>
  <c r="H234" s="1"/>
  <c r="H232"/>
  <c r="H231" s="1"/>
  <c r="H227"/>
  <c r="H226" s="1"/>
  <c r="H225" s="1"/>
  <c r="H223"/>
  <c r="H222" s="1"/>
  <c r="H221" s="1"/>
  <c r="H219"/>
  <c r="H218" s="1"/>
  <c r="H217" s="1"/>
  <c r="H215"/>
  <c r="H214" s="1"/>
  <c r="H213" s="1"/>
  <c r="H206"/>
  <c r="H205" s="1"/>
  <c r="H203"/>
  <c r="H202" s="1"/>
  <c r="H199"/>
  <c r="H198" s="1"/>
  <c r="H196"/>
  <c r="H195" s="1"/>
  <c r="H189"/>
  <c r="H188" s="1"/>
  <c r="H187" s="1"/>
  <c r="H186" s="1"/>
  <c r="H179"/>
  <c r="H178" s="1"/>
  <c r="H177" s="1"/>
  <c r="H172"/>
  <c r="H171" s="1"/>
  <c r="H170" s="1"/>
  <c r="H169" s="1"/>
  <c r="H163"/>
  <c r="H151"/>
  <c r="H150" s="1"/>
  <c r="H149" s="1"/>
  <c r="H148" s="1"/>
  <c r="H144"/>
  <c r="H143" s="1"/>
  <c r="H142" s="1"/>
  <c r="H119" s="1"/>
  <c r="H117"/>
  <c r="H116" s="1"/>
  <c r="H115" s="1"/>
  <c r="H114" s="1"/>
  <c r="H112"/>
  <c r="H111" s="1"/>
  <c r="H110" s="1"/>
  <c r="H108"/>
  <c r="H107" s="1"/>
  <c r="H106" s="1"/>
  <c r="H101"/>
  <c r="H100" s="1"/>
  <c r="H99" s="1"/>
  <c r="H98" s="1"/>
  <c r="H97" s="1"/>
  <c r="H96" s="1"/>
  <c r="H69"/>
  <c r="H59"/>
  <c r="H20"/>
  <c r="H19" s="1"/>
  <c r="H18" s="1"/>
  <c r="H17" s="1"/>
  <c r="H767" l="1"/>
  <c r="H766" s="1"/>
  <c r="H765" s="1"/>
  <c r="H272"/>
  <c r="H507"/>
  <c r="H506" s="1"/>
  <c r="H505" s="1"/>
  <c r="H504" s="1"/>
  <c r="H75"/>
  <c r="H374"/>
  <c r="H373" s="1"/>
  <c r="H372" s="1"/>
  <c r="H365" s="1"/>
  <c r="H364" s="1"/>
  <c r="H1040"/>
  <c r="H1039" s="1"/>
  <c r="H1096"/>
  <c r="H1095" s="1"/>
  <c r="H1094" s="1"/>
  <c r="H1093" s="1"/>
  <c r="H1092" s="1"/>
  <c r="H1122"/>
  <c r="H1121" s="1"/>
  <c r="H1120" s="1"/>
  <c r="H162"/>
  <c r="H161" s="1"/>
  <c r="H160" s="1"/>
  <c r="H159" s="1"/>
  <c r="H426"/>
  <c r="H425" s="1"/>
  <c r="H424" s="1"/>
  <c r="H194"/>
  <c r="H652"/>
  <c r="H105"/>
  <c r="H104" s="1"/>
  <c r="H669"/>
  <c r="H668" s="1"/>
  <c r="H663" s="1"/>
  <c r="H712"/>
  <c r="H711" s="1"/>
  <c r="H710" s="1"/>
  <c r="H697"/>
  <c r="H340"/>
  <c r="H339" s="1"/>
  <c r="H338" s="1"/>
  <c r="H734"/>
  <c r="H733" s="1"/>
  <c r="H752"/>
  <c r="H834"/>
  <c r="H833" s="1"/>
  <c r="H832" s="1"/>
  <c r="H831" s="1"/>
  <c r="H818" s="1"/>
  <c r="H846"/>
  <c r="H845" s="1"/>
  <c r="H844" s="1"/>
  <c r="H893"/>
  <c r="H892" s="1"/>
  <c r="H915"/>
  <c r="H855"/>
  <c r="H854" s="1"/>
  <c r="H853" s="1"/>
  <c r="H852" s="1"/>
  <c r="H851" s="1"/>
  <c r="H876"/>
  <c r="H875" s="1"/>
  <c r="H952"/>
  <c r="H951" s="1"/>
  <c r="H950" s="1"/>
  <c r="H949" s="1"/>
  <c r="H1057"/>
  <c r="H1051"/>
  <c r="H492"/>
  <c r="H491" s="1"/>
  <c r="H490" s="1"/>
  <c r="H1081"/>
  <c r="H1080" s="1"/>
  <c r="H1079" s="1"/>
  <c r="H1078" s="1"/>
  <c r="H590"/>
  <c r="H582" s="1"/>
  <c r="H41"/>
  <c r="H58"/>
  <c r="H57" s="1"/>
  <c r="H56" s="1"/>
  <c r="H55" s="1"/>
  <c r="H804"/>
  <c r="H575"/>
  <c r="H574" s="1"/>
  <c r="H626"/>
  <c r="H625" s="1"/>
  <c r="H624" s="1"/>
  <c r="H631"/>
  <c r="H630" s="1"/>
  <c r="H635"/>
  <c r="H634" s="1"/>
  <c r="H641"/>
  <c r="H640" s="1"/>
  <c r="H639" s="1"/>
  <c r="H638" s="1"/>
  <c r="H790"/>
  <c r="H785" s="1"/>
  <c r="H784" s="1"/>
  <c r="H230"/>
  <c r="H229" s="1"/>
  <c r="H723"/>
  <c r="H722" s="1"/>
  <c r="H721" s="1"/>
  <c r="H720" s="1"/>
  <c r="H730"/>
  <c r="H729" s="1"/>
  <c r="H984"/>
  <c r="H983" s="1"/>
  <c r="H982" s="1"/>
  <c r="H1155"/>
  <c r="H1153" s="1"/>
  <c r="H1015"/>
  <c r="H1014" s="1"/>
  <c r="H201"/>
  <c r="H176"/>
  <c r="H175" s="1"/>
  <c r="H68"/>
  <c r="H67" s="1"/>
  <c r="H66" s="1"/>
  <c r="H65" s="1"/>
  <c r="H265"/>
  <c r="H264" s="1"/>
  <c r="H263" s="1"/>
  <c r="H262" s="1"/>
  <c r="H477"/>
  <c r="H476" s="1"/>
  <c r="H545"/>
  <c r="H544" s="1"/>
  <c r="H537" s="1"/>
  <c r="H536" s="1"/>
  <c r="H534" s="1"/>
  <c r="H746"/>
  <c r="H745" s="1"/>
  <c r="H777"/>
  <c r="H776" s="1"/>
  <c r="H780"/>
  <c r="H1023"/>
  <c r="H1022" s="1"/>
  <c r="H1021" s="1"/>
  <c r="H1047"/>
  <c r="H241"/>
  <c r="H240" s="1"/>
  <c r="H962"/>
  <c r="H961" s="1"/>
  <c r="H1141"/>
  <c r="H1140" s="1"/>
  <c r="H1139" s="1"/>
  <c r="H1138" s="1"/>
  <c r="H1136" s="1"/>
  <c r="H16"/>
  <c r="H15"/>
  <c r="H212"/>
  <c r="H321"/>
  <c r="H320" s="1"/>
  <c r="H319" s="1"/>
  <c r="H453"/>
  <c r="H452" s="1"/>
  <c r="H451" s="1"/>
  <c r="H811"/>
  <c r="H899"/>
  <c r="H942"/>
  <c r="H937" s="1"/>
  <c r="H970"/>
  <c r="H969" s="1"/>
  <c r="H728" l="1"/>
  <c r="H475"/>
  <c r="H874"/>
  <c r="H193"/>
  <c r="H803"/>
  <c r="H802" s="1"/>
  <c r="H783" s="1"/>
  <c r="H261"/>
  <c r="H1114"/>
  <c r="H1113" s="1"/>
  <c r="H1112" s="1"/>
  <c r="H1110" s="1"/>
  <c r="H40"/>
  <c r="H39" s="1"/>
  <c r="H33" s="1"/>
  <c r="H744"/>
  <c r="H691"/>
  <c r="H690" s="1"/>
  <c r="H573"/>
  <c r="H936"/>
  <c r="H1046"/>
  <c r="H1038" s="1"/>
  <c r="H651"/>
  <c r="H650" s="1"/>
  <c r="H981"/>
  <c r="H980" s="1"/>
  <c r="H843"/>
  <c r="H914"/>
  <c r="H913" s="1"/>
  <c r="H898" s="1"/>
  <c r="H629"/>
  <c r="H623" s="1"/>
  <c r="H622" s="1"/>
  <c r="H103"/>
  <c r="H775"/>
  <c r="H1013"/>
  <c r="H1070"/>
  <c r="H1071"/>
  <c r="G112"/>
  <c r="G111" s="1"/>
  <c r="G110" s="1"/>
  <c r="G849"/>
  <c r="G848" s="1"/>
  <c r="G847" s="1"/>
  <c r="H727" l="1"/>
  <c r="H726" s="1"/>
  <c r="H683" s="1"/>
  <c r="H1037"/>
  <c r="H1012" s="1"/>
  <c r="H1011" s="1"/>
  <c r="H1001" s="1"/>
  <c r="H621"/>
  <c r="H935"/>
  <c r="H934" s="1"/>
  <c r="H873"/>
  <c r="H558"/>
  <c r="H557" s="1"/>
  <c r="H556" s="1"/>
  <c r="H554" s="1"/>
  <c r="H22"/>
  <c r="H14" s="1"/>
  <c r="H468"/>
  <c r="H460" s="1"/>
  <c r="H192"/>
  <c r="H191" s="1"/>
  <c r="H174" s="1"/>
  <c r="H12" l="1"/>
  <c r="H863"/>
  <c r="H620"/>
  <c r="H610" s="1"/>
  <c r="H1165" l="1"/>
  <c r="G661" l="1"/>
  <c r="G660" s="1"/>
  <c r="G266" l="1"/>
  <c r="G265" l="1"/>
  <c r="G264" s="1"/>
  <c r="G263" s="1"/>
  <c r="G262" s="1"/>
  <c r="G232" l="1"/>
  <c r="G231" s="1"/>
  <c r="G235"/>
  <c r="G234" s="1"/>
  <c r="G238"/>
  <c r="G237" s="1"/>
  <c r="G925"/>
  <c r="G924" s="1"/>
  <c r="G923" s="1"/>
  <c r="G259"/>
  <c r="G258" s="1"/>
  <c r="G257" s="1"/>
  <c r="G255"/>
  <c r="G254" s="1"/>
  <c r="G252"/>
  <c r="G251" s="1"/>
  <c r="G249"/>
  <c r="G248" s="1"/>
  <c r="G246"/>
  <c r="G245" s="1"/>
  <c r="G243"/>
  <c r="G242" s="1"/>
  <c r="G117"/>
  <c r="G116" s="1"/>
  <c r="G115" s="1"/>
  <c r="G114" s="1"/>
  <c r="G241" l="1"/>
  <c r="G240" s="1"/>
  <c r="G230"/>
  <c r="G229" s="1"/>
  <c r="G206"/>
  <c r="G932"/>
  <c r="G931" s="1"/>
  <c r="G930" s="1"/>
  <c r="G929" s="1"/>
  <c r="G928" s="1"/>
  <c r="G927" s="1"/>
  <c r="G920"/>
  <c r="G919" s="1"/>
  <c r="G915" l="1"/>
  <c r="G914" s="1"/>
  <c r="G922"/>
  <c r="G899"/>
  <c r="G277"/>
  <c r="G276" s="1"/>
  <c r="G275" s="1"/>
  <c r="G274" s="1"/>
  <c r="G273" s="1"/>
  <c r="G441"/>
  <c r="G440" s="1"/>
  <c r="G439" s="1"/>
  <c r="G913" l="1"/>
  <c r="G898" s="1"/>
  <c r="G1035" l="1"/>
  <c r="G1034" s="1"/>
  <c r="G1033" s="1"/>
  <c r="G1032" s="1"/>
  <c r="G179"/>
  <c r="G178" s="1"/>
  <c r="G823"/>
  <c r="G822" s="1"/>
  <c r="G821" s="1"/>
  <c r="G820" s="1"/>
  <c r="G819" s="1"/>
  <c r="G542"/>
  <c r="G541" s="1"/>
  <c r="G540" s="1"/>
  <c r="G539" s="1"/>
  <c r="G538" s="1"/>
  <c r="G998" l="1"/>
  <c r="G997" s="1"/>
  <c r="G996" s="1"/>
  <c r="G995" s="1"/>
  <c r="G994" s="1"/>
  <c r="G1107"/>
  <c r="G1106" s="1"/>
  <c r="G1105" s="1"/>
  <c r="G1104" s="1"/>
  <c r="G1103" s="1"/>
  <c r="G959" l="1"/>
  <c r="G958" s="1"/>
  <c r="G957" s="1"/>
  <c r="G956" s="1"/>
  <c r="G964"/>
  <c r="G963" s="1"/>
  <c r="G967"/>
  <c r="G966" s="1"/>
  <c r="G972"/>
  <c r="G971" s="1"/>
  <c r="G151"/>
  <c r="G150" s="1"/>
  <c r="G149" s="1"/>
  <c r="G148" s="1"/>
  <c r="G69"/>
  <c r="G970" l="1"/>
  <c r="G969" s="1"/>
  <c r="G984"/>
  <c r="G983" s="1"/>
  <c r="G982" s="1"/>
  <c r="G962"/>
  <c r="G961" s="1"/>
  <c r="G68"/>
  <c r="G981" l="1"/>
  <c r="G741"/>
  <c r="G740" s="1"/>
  <c r="G739" s="1"/>
  <c r="G196" l="1"/>
  <c r="G195" s="1"/>
  <c r="G189" l="1"/>
  <c r="G188" s="1"/>
  <c r="G187" s="1"/>
  <c r="G186" s="1"/>
  <c r="G336"/>
  <c r="G335" s="1"/>
  <c r="G334" s="1"/>
  <c r="G332"/>
  <c r="G331" s="1"/>
  <c r="G330" s="1"/>
  <c r="G328"/>
  <c r="G327" s="1"/>
  <c r="G326" s="1"/>
  <c r="G324"/>
  <c r="G816"/>
  <c r="G815" s="1"/>
  <c r="G813"/>
  <c r="G812" s="1"/>
  <c r="G809"/>
  <c r="G808" s="1"/>
  <c r="G806"/>
  <c r="G805" s="1"/>
  <c r="G800"/>
  <c r="G799" s="1"/>
  <c r="G798" s="1"/>
  <c r="G797" s="1"/>
  <c r="G795"/>
  <c r="G788"/>
  <c r="G804" l="1"/>
  <c r="G323"/>
  <c r="G322" s="1"/>
  <c r="G321" s="1"/>
  <c r="G320" s="1"/>
  <c r="G811"/>
  <c r="G787"/>
  <c r="G786" s="1"/>
  <c r="G792"/>
  <c r="G791" s="1"/>
  <c r="G794"/>
  <c r="G319" l="1"/>
  <c r="G790"/>
  <c r="G785" s="1"/>
  <c r="G784" s="1"/>
  <c r="G803"/>
  <c r="G802" s="1"/>
  <c r="G783" l="1"/>
  <c r="G101"/>
  <c r="G100" s="1"/>
  <c r="G99" s="1"/>
  <c r="G98" s="1"/>
  <c r="G97" s="1"/>
  <c r="G96" s="1"/>
  <c r="G108"/>
  <c r="G107" s="1"/>
  <c r="G144"/>
  <c r="G143" s="1"/>
  <c r="G142" s="1"/>
  <c r="G119" s="1"/>
  <c r="G1156"/>
  <c r="G1150"/>
  <c r="G1149" s="1"/>
  <c r="G1148" s="1"/>
  <c r="G1147" s="1"/>
  <c r="G1146" s="1"/>
  <c r="G1123"/>
  <c r="G1090"/>
  <c r="G1087" s="1"/>
  <c r="G1068"/>
  <c r="G1067" s="1"/>
  <c r="G1066" s="1"/>
  <c r="G1064"/>
  <c r="G1063" s="1"/>
  <c r="G1062" s="1"/>
  <c r="G1057"/>
  <c r="G1017"/>
  <c r="G1016" s="1"/>
  <c r="G947"/>
  <c r="G946" s="1"/>
  <c r="G944"/>
  <c r="G940"/>
  <c r="G896"/>
  <c r="G895" s="1"/>
  <c r="G894" s="1"/>
  <c r="G884"/>
  <c r="G883" s="1"/>
  <c r="G882" s="1"/>
  <c r="G881" s="1"/>
  <c r="G879"/>
  <c r="G878" s="1"/>
  <c r="G877" s="1"/>
  <c r="G841"/>
  <c r="G840" s="1"/>
  <c r="G839" s="1"/>
  <c r="G835"/>
  <c r="G781"/>
  <c r="G753"/>
  <c r="G750"/>
  <c r="G749" s="1"/>
  <c r="G718"/>
  <c r="G717" s="1"/>
  <c r="G716" s="1"/>
  <c r="G715" s="1"/>
  <c r="G708"/>
  <c r="G707" s="1"/>
  <c r="G706" s="1"/>
  <c r="G654"/>
  <c r="G653" s="1"/>
  <c r="G652" s="1"/>
  <c r="G607"/>
  <c r="G606" s="1"/>
  <c r="G605" s="1"/>
  <c r="G604" s="1"/>
  <c r="G603" s="1"/>
  <c r="G602" s="1"/>
  <c r="G601" s="1"/>
  <c r="G580"/>
  <c r="G576"/>
  <c r="G551"/>
  <c r="G550" s="1"/>
  <c r="G546"/>
  <c r="G531"/>
  <c r="G530" s="1"/>
  <c r="G529" s="1"/>
  <c r="G528" s="1"/>
  <c r="G527" s="1"/>
  <c r="G526" s="1"/>
  <c r="G525" s="1"/>
  <c r="G512"/>
  <c r="G511" s="1"/>
  <c r="G493"/>
  <c r="G488"/>
  <c r="G487" s="1"/>
  <c r="G485"/>
  <c r="G484" s="1"/>
  <c r="G482"/>
  <c r="G481" s="1"/>
  <c r="G479"/>
  <c r="G478" s="1"/>
  <c r="G466"/>
  <c r="G465" s="1"/>
  <c r="G464" s="1"/>
  <c r="G463" s="1"/>
  <c r="G462" s="1"/>
  <c r="G461" s="1"/>
  <c r="G457"/>
  <c r="G456" s="1"/>
  <c r="G455" s="1"/>
  <c r="G454" s="1"/>
  <c r="G437"/>
  <c r="G436" s="1"/>
  <c r="G435" s="1"/>
  <c r="G433"/>
  <c r="G432" s="1"/>
  <c r="G431" s="1"/>
  <c r="G429"/>
  <c r="G428" s="1"/>
  <c r="G427" s="1"/>
  <c r="G398"/>
  <c r="G397" s="1"/>
  <c r="G396" s="1"/>
  <c r="G378"/>
  <c r="G375"/>
  <c r="G370"/>
  <c r="G369" s="1"/>
  <c r="G368" s="1"/>
  <c r="G354"/>
  <c r="G352"/>
  <c r="G351" s="1"/>
  <c r="G350" s="1"/>
  <c r="G349" s="1"/>
  <c r="G347"/>
  <c r="G346" s="1"/>
  <c r="G345" s="1"/>
  <c r="G343"/>
  <c r="G342" s="1"/>
  <c r="G341" s="1"/>
  <c r="G317"/>
  <c r="G316" s="1"/>
  <c r="G315" s="1"/>
  <c r="G314" s="1"/>
  <c r="G313" s="1"/>
  <c r="G272" s="1"/>
  <c r="G227"/>
  <c r="G226" s="1"/>
  <c r="G225" s="1"/>
  <c r="G223"/>
  <c r="G222" s="1"/>
  <c r="G221" s="1"/>
  <c r="G219"/>
  <c r="G218" s="1"/>
  <c r="G217" s="1"/>
  <c r="G215"/>
  <c r="G214" s="1"/>
  <c r="G213" s="1"/>
  <c r="G205"/>
  <c r="G203"/>
  <c r="G202" s="1"/>
  <c r="G199"/>
  <c r="G198" s="1"/>
  <c r="G194" s="1"/>
  <c r="G172"/>
  <c r="G171" s="1"/>
  <c r="G170" s="1"/>
  <c r="G169" s="1"/>
  <c r="G163"/>
  <c r="G59"/>
  <c r="G49"/>
  <c r="G20"/>
  <c r="G19" s="1"/>
  <c r="G18" s="1"/>
  <c r="G17" s="1"/>
  <c r="G767" l="1"/>
  <c r="G766" s="1"/>
  <c r="G765" s="1"/>
  <c r="G507"/>
  <c r="G506" s="1"/>
  <c r="G505" s="1"/>
  <c r="G504" s="1"/>
  <c r="G75"/>
  <c r="G395"/>
  <c r="G388" s="1"/>
  <c r="G374"/>
  <c r="G373" s="1"/>
  <c r="G372" s="1"/>
  <c r="G162"/>
  <c r="G161" s="1"/>
  <c r="G160" s="1"/>
  <c r="G159" s="1"/>
  <c r="G426"/>
  <c r="G386"/>
  <c r="G385" s="1"/>
  <c r="G384" s="1"/>
  <c r="G383" s="1"/>
  <c r="G382" s="1"/>
  <c r="G381" s="1"/>
  <c r="G712"/>
  <c r="G711" s="1"/>
  <c r="G710" s="1"/>
  <c r="G41"/>
  <c r="G1122"/>
  <c r="G1121" s="1"/>
  <c r="G1120" s="1"/>
  <c r="G1114" s="1"/>
  <c r="G340"/>
  <c r="G339" s="1"/>
  <c r="G846"/>
  <c r="G845" s="1"/>
  <c r="G844" s="1"/>
  <c r="G893"/>
  <c r="G892" s="1"/>
  <c r="G425"/>
  <c r="G424" s="1"/>
  <c r="G367"/>
  <c r="G366" s="1"/>
  <c r="G212"/>
  <c r="G1047"/>
  <c r="G943"/>
  <c r="G942" s="1"/>
  <c r="G665"/>
  <c r="G664" s="1"/>
  <c r="G703"/>
  <c r="G702" s="1"/>
  <c r="G201"/>
  <c r="G193" s="1"/>
  <c r="G635"/>
  <c r="G634" s="1"/>
  <c r="G641"/>
  <c r="G640" s="1"/>
  <c r="G639" s="1"/>
  <c r="G638" s="1"/>
  <c r="G669"/>
  <c r="G668" s="1"/>
  <c r="G699"/>
  <c r="G698" s="1"/>
  <c r="G723"/>
  <c r="G722" s="1"/>
  <c r="G721" s="1"/>
  <c r="G720" s="1"/>
  <c r="G730"/>
  <c r="G729" s="1"/>
  <c r="G575"/>
  <c r="G574" s="1"/>
  <c r="G834"/>
  <c r="G833" s="1"/>
  <c r="G832" s="1"/>
  <c r="G106"/>
  <c r="G105" s="1"/>
  <c r="G104" s="1"/>
  <c r="G1096"/>
  <c r="G1095" s="1"/>
  <c r="G1094" s="1"/>
  <c r="G1093" s="1"/>
  <c r="G1092" s="1"/>
  <c r="G1082"/>
  <c r="G1081" s="1"/>
  <c r="G1080" s="1"/>
  <c r="G1079" s="1"/>
  <c r="G1015"/>
  <c r="G1014" s="1"/>
  <c r="G1155"/>
  <c r="G1153" s="1"/>
  <c r="G48"/>
  <c r="G58"/>
  <c r="G57" s="1"/>
  <c r="G56" s="1"/>
  <c r="G55" s="1"/>
  <c r="G746"/>
  <c r="G745" s="1"/>
  <c r="G545"/>
  <c r="G544" s="1"/>
  <c r="G453"/>
  <c r="G452" s="1"/>
  <c r="G451" s="1"/>
  <c r="G67"/>
  <c r="G66" s="1"/>
  <c r="G65" s="1"/>
  <c r="G177"/>
  <c r="G492"/>
  <c r="G491" s="1"/>
  <c r="G490" s="1"/>
  <c r="G631"/>
  <c r="G630" s="1"/>
  <c r="G680"/>
  <c r="G679" s="1"/>
  <c r="G678" s="1"/>
  <c r="G752"/>
  <c r="G761"/>
  <c r="G760" s="1"/>
  <c r="G777"/>
  <c r="G776" s="1"/>
  <c r="G780"/>
  <c r="G952"/>
  <c r="G951" s="1"/>
  <c r="G950" s="1"/>
  <c r="G949" s="1"/>
  <c r="G1141"/>
  <c r="G1140" s="1"/>
  <c r="G1139" s="1"/>
  <c r="G1138" s="1"/>
  <c r="G1136" s="1"/>
  <c r="G477"/>
  <c r="G476" s="1"/>
  <c r="G626"/>
  <c r="G625" s="1"/>
  <c r="G624" s="1"/>
  <c r="G694"/>
  <c r="G693" s="1"/>
  <c r="G692" s="1"/>
  <c r="G734"/>
  <c r="G733" s="1"/>
  <c r="G855"/>
  <c r="G854" s="1"/>
  <c r="G853" s="1"/>
  <c r="G852" s="1"/>
  <c r="G851" s="1"/>
  <c r="G939"/>
  <c r="G1023"/>
  <c r="G1022" s="1"/>
  <c r="G1021" s="1"/>
  <c r="G16"/>
  <c r="G15"/>
  <c r="G1040"/>
  <c r="G1039" s="1"/>
  <c r="G1071"/>
  <c r="G1070"/>
  <c r="G728" l="1"/>
  <c r="G475"/>
  <c r="G468" s="1"/>
  <c r="G663"/>
  <c r="G651" s="1"/>
  <c r="G1113"/>
  <c r="G1112" s="1"/>
  <c r="G1110" s="1"/>
  <c r="G843"/>
  <c r="G1013"/>
  <c r="G365"/>
  <c r="G364" s="1"/>
  <c r="G938"/>
  <c r="G937" s="1"/>
  <c r="G936" s="1"/>
  <c r="G935" s="1"/>
  <c r="G537"/>
  <c r="G536" s="1"/>
  <c r="G534" s="1"/>
  <c r="G1078"/>
  <c r="G176"/>
  <c r="G175" s="1"/>
  <c r="G192"/>
  <c r="G191" s="1"/>
  <c r="G590"/>
  <c r="G582" s="1"/>
  <c r="G876"/>
  <c r="G875" s="1"/>
  <c r="G874" s="1"/>
  <c r="G697"/>
  <c r="G691" s="1"/>
  <c r="G690" s="1"/>
  <c r="G629"/>
  <c r="G623" s="1"/>
  <c r="G622" s="1"/>
  <c r="G744"/>
  <c r="G573"/>
  <c r="G558" s="1"/>
  <c r="G980"/>
  <c r="G40"/>
  <c r="G39" s="1"/>
  <c r="G33" s="1"/>
  <c r="G775"/>
  <c r="G727" l="1"/>
  <c r="G726" s="1"/>
  <c r="G683" s="1"/>
  <c r="G557"/>
  <c r="G556" s="1"/>
  <c r="G554" s="1"/>
  <c r="G22"/>
  <c r="G873"/>
  <c r="G103"/>
  <c r="G831"/>
  <c r="G818" s="1"/>
  <c r="G338"/>
  <c r="G261" s="1"/>
  <c r="G650"/>
  <c r="G621" s="1"/>
  <c r="G174"/>
  <c r="G460"/>
  <c r="G934"/>
  <c r="G863" l="1"/>
  <c r="G620"/>
  <c r="G610" s="1"/>
  <c r="G14"/>
  <c r="G12" s="1"/>
  <c r="G1051" l="1"/>
  <c r="G1046" s="1"/>
  <c r="G1038" s="1"/>
  <c r="G1037" s="1"/>
  <c r="G1012" s="1"/>
  <c r="G1011" s="1"/>
  <c r="G1001" s="1"/>
  <c r="G1165" l="1"/>
</calcChain>
</file>

<file path=xl/sharedStrings.xml><?xml version="1.0" encoding="utf-8"?>
<sst xmlns="http://schemas.openxmlformats.org/spreadsheetml/2006/main" count="4066" uniqueCount="723">
  <si>
    <t>Подпрограмма "Обеспечение деятельности подведомственных учреждений"</t>
  </si>
  <si>
    <t>Подпрограмма "Развитие малого и среднего предпринимательства"</t>
  </si>
  <si>
    <t>Обеспечивающая подпрограмма</t>
  </si>
  <si>
    <t>Подпрограмма "Обеспечение жильем детей-сирот и детей, оставшихся без попечения родителей, а также лиц из их числа"</t>
  </si>
  <si>
    <t>Подпрограмма "Развитие системы отдыха и оздоровления детей"</t>
  </si>
  <si>
    <t>Подпрограмма "Доступная среда"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</si>
  <si>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</si>
  <si>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</si>
  <si>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</si>
  <si>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Взносы города Реутов в общественные организации, фонды, ассоциации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</si>
  <si>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</si>
  <si>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</si>
  <si>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 xml:space="preserve">Взносы на капитальный ремонт за помещения, расположенные в многоквартирных жилых домах, находящихся в муниципальной собственности </t>
  </si>
  <si>
    <t>Мероприятия в сфере образования</t>
  </si>
  <si>
    <t>Обеспечение деятельности дошкольных образовательных учреждений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</si>
  <si>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</si>
  <si>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Обеспечение деятельности средних школ </t>
  </si>
  <si>
    <t xml:space="preserve">Обеспечение деятельности начальной школы - детского сада </t>
  </si>
  <si>
    <t>Обеспечение деятельности хоровой студии и учреждений дополнительного образования в сфере культуры</t>
  </si>
  <si>
    <t xml:space="preserve">Расходы по обеспечению деятельности учебно-методического центра 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</si>
  <si>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</si>
  <si>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Предоставление гражданам субсидий на оплату жилого помещения и коммунальных услуг</t>
  </si>
  <si>
    <t>Процентные платежи по муниципальному долгу</t>
  </si>
  <si>
    <t>Подпрограмма "Предоставление гражданам субсидий на оплату жилого помещения и коммунальных услуг в городе Реутов Московской области"</t>
  </si>
  <si>
    <t>Подпрограмма "Социальная защита отдельных категорий граждан города Реутов"</t>
  </si>
  <si>
    <t>Подпрограмма "Создание условий для охраны здоровья и формирования здорового образа жизни жителей города Реутов"</t>
  </si>
  <si>
    <t>01 0 00 00000</t>
  </si>
  <si>
    <t>01 1 00 00000</t>
  </si>
  <si>
    <t>01 3 00 00000</t>
  </si>
  <si>
    <t>02 0 00 00000</t>
  </si>
  <si>
    <t>02 1 00 00000</t>
  </si>
  <si>
    <t>02 2 00 00000</t>
  </si>
  <si>
    <t>02 3 00 00000</t>
  </si>
  <si>
    <t>02 4 00 00000</t>
  </si>
  <si>
    <t>02 5 00 00000</t>
  </si>
  <si>
    <t>03 0 00 00000</t>
  </si>
  <si>
    <t>03 1 00 00000</t>
  </si>
  <si>
    <t>03 2 00 00000</t>
  </si>
  <si>
    <t>03 3 00 00000</t>
  </si>
  <si>
    <t>03 4 00 00000</t>
  </si>
  <si>
    <t>03 5 00 00000</t>
  </si>
  <si>
    <t>04 0 00 00000</t>
  </si>
  <si>
    <t>05 0 00 00000</t>
  </si>
  <si>
    <t>05 1 00 00000</t>
  </si>
  <si>
    <t>05 3 00 00000</t>
  </si>
  <si>
    <t>05 4 00 00000</t>
  </si>
  <si>
    <t>05 5 00 00000</t>
  </si>
  <si>
    <t>05 6 00 00000</t>
  </si>
  <si>
    <t>06 0 00 00000</t>
  </si>
  <si>
    <t>07 0 00 00000</t>
  </si>
  <si>
    <t>08 0 00 00000</t>
  </si>
  <si>
    <t>08 2 00 00000</t>
  </si>
  <si>
    <t>10 0 00 00000</t>
  </si>
  <si>
    <t>10 2 00 00000</t>
  </si>
  <si>
    <t>11 0 00 00000</t>
  </si>
  <si>
    <t>11 1 00 00000</t>
  </si>
  <si>
    <t>11 2 00 00000</t>
  </si>
  <si>
    <t>11 3 00 00000</t>
  </si>
  <si>
    <t>11 4 00 00000</t>
  </si>
  <si>
    <t>11 5 00 00000</t>
  </si>
  <si>
    <t>02 1 01 00000</t>
  </si>
  <si>
    <t>02 5 01 00000</t>
  </si>
  <si>
    <t>02 5 01 00095</t>
  </si>
  <si>
    <t>02 1 01 00512</t>
  </si>
  <si>
    <t>02 2 01 00000</t>
  </si>
  <si>
    <t>02 3 01 00000</t>
  </si>
  <si>
    <t>02 3 01 00059</t>
  </si>
  <si>
    <t>02 4 01 00000</t>
  </si>
  <si>
    <t>02 4 01 00059</t>
  </si>
  <si>
    <t>01 1 02 00000</t>
  </si>
  <si>
    <t>Основное мероприятие "Формирование положительного образа предпринимателя, популяризация роли предпринимательства"</t>
  </si>
  <si>
    <t>01 1 03 00000</t>
  </si>
  <si>
    <t>Расходы на производство теле- и радиопрограмм, размещение публикаций в средствах массовой информации, проведение игровых, тренинговых мероприятий, семинаров, мастер-классов в школах</t>
  </si>
  <si>
    <t>Подпрограмма "Развитие потребительского рынка"</t>
  </si>
  <si>
    <t xml:space="preserve">Расходы, оказываемые за счет средств по транспортировке в морг с мест обнаружения или происшествия умерших, не имеющих супруга, близких родственников либо законного представителя умершего                                                     </t>
  </si>
  <si>
    <t>01 3 01 00000</t>
  </si>
  <si>
    <t>03 1 01 00000</t>
  </si>
  <si>
    <t>03 1 02 00000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</si>
  <si>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</si>
  <si>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Техническое обслуживание оборудования и технических средств муниципальных объектов</t>
  </si>
  <si>
    <t>03 1 03 00000</t>
  </si>
  <si>
    <t>03 1 01 00001</t>
  </si>
  <si>
    <t>03 1 01 00002</t>
  </si>
  <si>
    <t>03 1 02 00003</t>
  </si>
  <si>
    <t>03 1 02 00004</t>
  </si>
  <si>
    <t>Проведение бесед, направленных на активизацию борьбы с уличной преступностью и приобретение призов при проведении спортивных мероприятий</t>
  </si>
  <si>
    <t>03 1 04 00000</t>
  </si>
  <si>
    <t>03 1 05 00000</t>
  </si>
  <si>
    <t>Проведение мероприятий с целью профилактики наркомании и токсикомании</t>
  </si>
  <si>
    <t>Проведение мероприятий по развитию гражданской обороны</t>
  </si>
  <si>
    <t>03 2 01 00000</t>
  </si>
  <si>
    <t>03 2 01 00001</t>
  </si>
  <si>
    <t>03 4 01 00000</t>
  </si>
  <si>
    <t>03 4 01 00001</t>
  </si>
  <si>
    <t>05 1 01 00000</t>
  </si>
  <si>
    <t>05 4 01 00000</t>
  </si>
  <si>
    <t>05 5 01 00000</t>
  </si>
  <si>
    <t>06 0 01 00000</t>
  </si>
  <si>
    <t>10 2 01 00000</t>
  </si>
  <si>
    <t>11 1 01 00000</t>
  </si>
  <si>
    <t>11 1 01 00002</t>
  </si>
  <si>
    <t>11 1 01 00003</t>
  </si>
  <si>
    <t>11 1 01 00004</t>
  </si>
  <si>
    <t>11 1 01 00005</t>
  </si>
  <si>
    <t>11 2 01 00000</t>
  </si>
  <si>
    <t>11 3 01 00000</t>
  </si>
  <si>
    <t>11 4 01 00000</t>
  </si>
  <si>
    <t>Обеспечение полноценным питанием беременных женщин, кормящих матерей, а также детей в возрасте до трех лет</t>
  </si>
  <si>
    <t>Основное мероприятие "Охрана материнства и детства в городе Реутов"</t>
  </si>
  <si>
    <t>11 5 01 00000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</si>
  <si>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услуг)"</t>
  </si>
  <si>
    <t>Основное мероприятие "Предоставление субсидий для бюджетных общеобразовательных организаций на выполнение муниципального задания"</t>
  </si>
  <si>
    <t>Основное мероприятие "Организация праздничных, культурно-массовых и иных мероприятий"</t>
  </si>
  <si>
    <t>Основное мероприятие "Охрана труда"</t>
  </si>
  <si>
    <t>Основное мероприятие "Развитие инфраструктуры, кадрового потенциала, интеграции деятельности образовательных учреждений, культуры, физической культуры и спорта, обеспечивающих равную доступность и повышение охвата детей услугами дополнительного образования"</t>
  </si>
  <si>
    <t>Основное мероприятие "Развитие образования в сфере культуры и искусства"</t>
  </si>
  <si>
    <t>Основное мероприятие "Управление образования"</t>
  </si>
  <si>
    <t>Основное мероприятие "Методическое обеспечение учебно-воспитательного процесса"</t>
  </si>
  <si>
    <t>Руководство и управление в сфере установленных функций органов местного самоуправления</t>
  </si>
  <si>
    <t>95 0 00 00000</t>
  </si>
  <si>
    <t>Обеспечение деятельности муниципального бюджетного учреждения "Городское хозяйство и благоустройство города Реутов"</t>
  </si>
  <si>
    <t>Основное мероприятие "Обеспечение комфортных условий проживания, повышение качества и условий жизни населения"</t>
  </si>
  <si>
    <t>08 2 01 00000</t>
  </si>
  <si>
    <t>08 2 01 00001</t>
  </si>
  <si>
    <t>Замена газоиспользующего оборудования в муниципальных квартирах</t>
  </si>
  <si>
    <t>Модернизация систем уличного освещения</t>
  </si>
  <si>
    <t>12 0 00 00000</t>
  </si>
  <si>
    <t>12 1 00 00000</t>
  </si>
  <si>
    <t>12 1 01 00000</t>
  </si>
  <si>
    <t>12 1 02 00000</t>
  </si>
  <si>
    <t>12 1 03 00000</t>
  </si>
  <si>
    <t>12 1 03 00159</t>
  </si>
  <si>
    <t>12 1 04 00000</t>
  </si>
  <si>
    <t>12 1 04 00159</t>
  </si>
  <si>
    <t>12 2 00 00000</t>
  </si>
  <si>
    <t>12 2 01 00000</t>
  </si>
  <si>
    <t>12 2 01 00259</t>
  </si>
  <si>
    <t>12 2 03 00000</t>
  </si>
  <si>
    <t>12 2 03 00259</t>
  </si>
  <si>
    <t>12 2 03 00359</t>
  </si>
  <si>
    <t>12 2 04 00000</t>
  </si>
  <si>
    <t>12 2 04 00259</t>
  </si>
  <si>
    <t>12 2 05 00000</t>
  </si>
  <si>
    <t>12 2 05 00010</t>
  </si>
  <si>
    <t>12 2 07 00000</t>
  </si>
  <si>
    <t>12 2 07 00259</t>
  </si>
  <si>
    <t>12 2 09 00000</t>
  </si>
  <si>
    <t>12 3 00 00000</t>
  </si>
  <si>
    <t>12 3 01 00000</t>
  </si>
  <si>
    <t>12 3 01 00459</t>
  </si>
  <si>
    <t>12 3 01 00559</t>
  </si>
  <si>
    <t>12 3 02 00000</t>
  </si>
  <si>
    <t>12 3 04 00000</t>
  </si>
  <si>
    <t>12 3 04 00559</t>
  </si>
  <si>
    <t>12 4 00 00000</t>
  </si>
  <si>
    <t>12 4 03 00000</t>
  </si>
  <si>
    <t>12 4 03 00095</t>
  </si>
  <si>
    <t>12 4 04 00000</t>
  </si>
  <si>
    <t>12 4 04 00859</t>
  </si>
  <si>
    <t>09 0 00 00000</t>
  </si>
  <si>
    <t>Расходы на обеспечение деятельности муниципальных учреждений физической культуры и спорта</t>
  </si>
  <si>
    <t>01 1 02 00001</t>
  </si>
  <si>
    <t>01 1 03 00001</t>
  </si>
  <si>
    <t>01 3 01 00001</t>
  </si>
  <si>
    <t>03 1 02 00001</t>
  </si>
  <si>
    <t>03 1 02 00002</t>
  </si>
  <si>
    <t>03 1 03 00002</t>
  </si>
  <si>
    <t>03 1 05 00001</t>
  </si>
  <si>
    <t>Оценка рыночной стоимости объектов недвижимости. Выполнение работ по кадастровому учету объектов капитального строительства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</si>
  <si>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</si>
  <si>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</si>
  <si>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>Основное мероприятие "Организация отдыха, оздоровления и занятости детей в дни школьных каникул"</t>
  </si>
  <si>
    <t>Основное мероприятие "Развитие похоронного дела в городском округе Реутов Московской области"</t>
  </si>
  <si>
    <t>06 0 01 00001</t>
  </si>
  <si>
    <t>Мероприятия по вовлечению жителей города Реутов в систематические занятия физической культурой и спортом</t>
  </si>
  <si>
    <t>Создание условий для инвалидов и лиц с ограниченными возможностями здоровья для занятий физической культурой и спортом</t>
  </si>
  <si>
    <t>02 1 01 00513</t>
  </si>
  <si>
    <t>Основное мероприятие "Обеспечение выполнения функций по оказанию муниципальных услуг муниципальными учреждениями физической культуры и спорта"</t>
  </si>
  <si>
    <t>Предоставление единовременной денежной выплаты лицам, удостоенным звания «Почетный гражданин города Реутов»</t>
  </si>
  <si>
    <t>02 2 01 00001</t>
  </si>
  <si>
    <t>Основное мероприятие "Внедрение современных средств наблюдения и оповещения о правонарушениях, обеспечению оперативного принятия решений в целях обеспечения правопорядка и безопасности граждан"</t>
  </si>
  <si>
    <t>Эксплуатационно-техническое обслуживание аппаратуры автоматизированной системы централизованного оповещения и аренда каналов (линий) связи для ее управления</t>
  </si>
  <si>
    <t>Основное мероприятие "Поддержание и развитие инфраструктуры органов местного самоуправления"</t>
  </si>
  <si>
    <t>Пенсия за выслугу лет лицам, замещающим муниципальные должности и должности муниципальной службы</t>
  </si>
  <si>
    <t>Организация хозяйственно-эксплуатационной деятельности органов местного самоуправления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</si>
  <si>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</si>
  <si>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Централизация закупок городского округа Реутов</t>
  </si>
  <si>
    <t>Мероприятия в области информатики и использования информационных систем</t>
  </si>
  <si>
    <t>Расходы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</si>
  <si>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Основное мероприятие "Разработка организационных и планирующих документов в области предупреждения и ликвидации чрезвычайных ситуаций"</t>
  </si>
  <si>
    <t>Проведение мероприятий по предупреждению чрезвычайных ситуаций и повышению защищенности потенциально опасных объектов от угроз природного и техногенного характера</t>
  </si>
  <si>
    <t>Основное мероприятие "Организация подготовки и проведения учений и тренировок по действиям в условиях чрезвычайных ситуаций"</t>
  </si>
  <si>
    <t>Основное мероприятие "Развитие учебно-материальной базы в области защиты от чрезвычайных ситуаций"</t>
  </si>
  <si>
    <t>Основное мероприятие "Обеспечение безопасности людей на водных объектах"</t>
  </si>
  <si>
    <t>Основное мероприятие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</si>
  <si>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Укрепление материально-технической базы муниципальных учреждений физической культуры и спорта и плоскостных спортивных сооружений</t>
  </si>
  <si>
    <t>Содержание автомобильных дорог общего пользования местного значения с совершенствованным типом покрытия</t>
  </si>
  <si>
    <t>12 3 02 00459</t>
  </si>
  <si>
    <t>12 3 02 00559</t>
  </si>
  <si>
    <t>Основное мероприятие "Выплата компенсации родительской платы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деятельность"</t>
  </si>
  <si>
    <t>11 4 01 61410</t>
  </si>
  <si>
    <t>11 4 01 61420</t>
  </si>
  <si>
    <t>11 5 01 62080</t>
  </si>
  <si>
    <t>12 1 01 62120</t>
  </si>
  <si>
    <t>12 1 02 62140</t>
  </si>
  <si>
    <t>12 1 03 62110</t>
  </si>
  <si>
    <t>12 2 01 62200</t>
  </si>
  <si>
    <t>12 2 03 62220</t>
  </si>
  <si>
    <t>12 2 09 60680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</si>
  <si>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</si>
  <si>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Подпрограмма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</si>
  <si>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Оборудование пешеходных переходов</t>
  </si>
  <si>
    <t>11 3 01 00002</t>
  </si>
  <si>
    <t>12 2 07 00359</t>
  </si>
  <si>
    <t xml:space="preserve"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</t>
  </si>
  <si>
    <t>13 0 00 00000</t>
  </si>
  <si>
    <t>14 0 00 00000</t>
  </si>
  <si>
    <t>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</t>
  </si>
  <si>
    <t>05 4 01 00001</t>
  </si>
  <si>
    <t xml:space="preserve">                 к Решению Совета депутатов</t>
  </si>
  <si>
    <t xml:space="preserve">                 города Реутов</t>
  </si>
  <si>
    <t>(тыс. рублей)</t>
  </si>
  <si>
    <t>Наименование главного распорядителя бюджетных средств</t>
  </si>
  <si>
    <t>Код</t>
  </si>
  <si>
    <t>Рз</t>
  </si>
  <si>
    <t>ПР</t>
  </si>
  <si>
    <t>ЦСР</t>
  </si>
  <si>
    <t>ВР</t>
  </si>
  <si>
    <t>Администрация города Реутов</t>
  </si>
  <si>
    <t>001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</si>
  <si>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</si>
  <si>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</si>
  <si>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</si>
  <si>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</si>
  <si>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</si>
  <si>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</si>
  <si>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</si>
  <si>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</si>
  <si>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</si>
  <si>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</si>
  <si>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</si>
  <si>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</si>
  <si>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</si>
  <si>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</si>
  <si>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</si>
  <si>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</si>
  <si>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</si>
  <si>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</si>
  <si>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</si>
  <si>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</si>
  <si>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Непрограммные расходы бюджета муниципального образования</t>
  </si>
  <si>
    <t>99 0 00 00000</t>
  </si>
  <si>
    <t>Национальная оборона</t>
  </si>
  <si>
    <t>Мобилизационная и вневойсковая подготовка</t>
  </si>
  <si>
    <t>03</t>
  </si>
  <si>
    <t>Осуществление полномочий по первичному воинскому учету на территориях, где отсутствуют военные комиссариаты</t>
  </si>
  <si>
    <t>99 0 00 51180</t>
  </si>
  <si>
    <t>Мобилизационная подготовка экономики</t>
  </si>
  <si>
    <t>Мероприятия по обеспечению  мобилизационной готовности экономики</t>
  </si>
  <si>
    <t>99 0 00 00209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</si>
  <si>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</si>
  <si>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</si>
  <si>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</si>
  <si>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</si>
  <si>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</si>
  <si>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</si>
  <si>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</si>
  <si>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Установка дорожных знаков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</si>
  <si>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</si>
  <si>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>Обеспечение деятельности муниципального учреждения "Эксплуатация дорог и парковочного пространства города Реутов"</t>
  </si>
  <si>
    <t>Другие вопросы в области национальной экономики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</si>
  <si>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</si>
  <si>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</si>
  <si>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</si>
  <si>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</si>
  <si>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</si>
  <si>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</si>
  <si>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</si>
  <si>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</si>
  <si>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</si>
  <si>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</si>
  <si>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</si>
  <si>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</si>
  <si>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</si>
  <si>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</si>
  <si>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Здравоохранение</t>
  </si>
  <si>
    <t>Другие вопросы в области  здравоохранения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</si>
  <si>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</si>
  <si>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</si>
  <si>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</si>
  <si>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</si>
  <si>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</si>
  <si>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</si>
  <si>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</si>
  <si>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</si>
  <si>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специализированных жилых помещений,  предоставляемых лицам данной категории по договорам найма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</si>
  <si>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</si>
  <si>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</si>
  <si>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</si>
  <si>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</si>
  <si>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Совет депутатов города Реутов</t>
  </si>
  <si>
    <t>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</si>
  <si>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</si>
  <si>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</si>
  <si>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95 0 00 00400</t>
  </si>
  <si>
    <t>Председатель представительного органа муниципального образования</t>
  </si>
  <si>
    <t>95 0 00 00901</t>
  </si>
  <si>
    <t>Комитет по управлению муниципальным имуществом Администрации города Реутов</t>
  </si>
  <si>
    <t>003</t>
  </si>
  <si>
    <t>005</t>
  </si>
  <si>
    <t>Субсидии автономным учреждениям</t>
  </si>
  <si>
    <t>Другие вопросы в области образования</t>
  </si>
  <si>
    <t>006</t>
  </si>
  <si>
    <t>Другие вопросы в области культуры, кинематографии</t>
  </si>
  <si>
    <t>009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</si>
  <si>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</si>
  <si>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</si>
  <si>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</si>
  <si>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</si>
  <si>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Финансовое управление Администрации города Реутов</t>
  </si>
  <si>
    <t>017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</si>
  <si>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</si>
  <si>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города Реутов</t>
  </si>
  <si>
    <t>018</t>
  </si>
  <si>
    <t xml:space="preserve"> </t>
  </si>
  <si>
    <t>99 0 00 00104</t>
  </si>
  <si>
    <t>Избирательная комиссия города Реутов</t>
  </si>
  <si>
    <t>019</t>
  </si>
  <si>
    <t>Обеспечение проведения выборов и референдумов</t>
  </si>
  <si>
    <t>Члены избирательной комиссии муниципального образования</t>
  </si>
  <si>
    <t>95 0 00 00600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</si>
  <si>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</si>
  <si>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</si>
  <si>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</si>
  <si>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</si>
  <si>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</si>
  <si>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</si>
  <si>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</si>
  <si>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городского округа Реутов "Муниципальное управление на 2017-2021 годы"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</si>
  <si>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</si>
  <si>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</si>
  <si>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Муниципальная программа городского округа Реутов "Безопасность городского округа Реутов на 2017-2021 годы"</t>
  </si>
  <si>
    <t>Муниципальная программа "Развитие и сохранение культуры в городском округе Реутов на 2017-2021 годы"</t>
  </si>
  <si>
    <t>Муниципальная программа "Экология и охрана окружающей среды городского округа Реутов Московской области на 2017-2021 годы"</t>
  </si>
  <si>
    <t>Муниципальная программа городского округа Реутов Московской области "Жилище" на 2017-2021 годы</t>
  </si>
  <si>
    <t>Муниципальная программа "Социальная защита населения города Реутов" на 2017-2021 годы</t>
  </si>
  <si>
    <t>Муниципальная программа "Развитие образования и воспитание в городе Реутов на 2017-2021 годы"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</si>
  <si>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</si>
  <si>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Связь и информатика</t>
  </si>
  <si>
    <t>Подпрограмма "Профилактика преступлений и иных правонарушений в городском округе Реутов на 2017-2021 годы"</t>
  </si>
  <si>
    <t>Подпрограмма "Снижение рисков и смягчение последствий чрезвычайных ситуаций природного и техногенного характера в городском округе Реутов на 2017-2021 годы"</t>
  </si>
  <si>
    <t>03 2 02 00000</t>
  </si>
  <si>
    <t>03 2 02 00001</t>
  </si>
  <si>
    <t>03 2 03 00000</t>
  </si>
  <si>
    <t>03 2 03 00001</t>
  </si>
  <si>
    <t>03 2 04 00000</t>
  </si>
  <si>
    <t>03 2 05 00000</t>
  </si>
  <si>
    <t>Подпрограмма "Развитие и совершенствование систем оповещения и информирования населения в городском округе Реутов на 2017-2021 годы"</t>
  </si>
  <si>
    <t>Подпрограмма "Обеспечение пожарной безопасности в городском округе Реутов на 2017-2021 годы"</t>
  </si>
  <si>
    <t>Подпрограмма "Обеспечение мероприятий гражданской обороны в городском округе Реутов на 2017-2021 годы"</t>
  </si>
  <si>
    <t>Подпрограмма "Молодежь города Реутов на 2017-2021 годы"</t>
  </si>
  <si>
    <t>Организация и проведение мероприятий по профориентации и реализации трудового и творческого потенциала молодежи</t>
  </si>
  <si>
    <t>Организация и проведение мероприятий по гражданско-патриотическому и духовно-нравственному воспитанию молодежи</t>
  </si>
  <si>
    <t>Подпрограмма "Организация и проведение спортивных мероприятий в городском округе Реутов на 2017-2021 годы"</t>
  </si>
  <si>
    <t>Оказание материальной помощи и компенсации на приобретение индивидуальных диагностических средств для детей, больных инсулинозависимым сахарным диабетом (иглы, тест-полоски)</t>
  </si>
  <si>
    <t>Оказание материальной помощи и компенсации на приобретение современных лекарственных средств для лечения больных злокачественными новообразованиями</t>
  </si>
  <si>
    <t xml:space="preserve">Оказание материальной помощи и компенсации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 </t>
  </si>
  <si>
    <t>Управление образования Администрации города Реутов</t>
  </si>
  <si>
    <t>03 2 06 00000</t>
  </si>
  <si>
    <t>Основное мероприятие "Информирование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области"</t>
  </si>
  <si>
    <t>Осуществление взаимодействия органов местного самоуправления с печатными СМИ в области подписки, доставки и распространения тиражных печатных изданий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</si>
  <si>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</si>
  <si>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Основное мероприятие "Охрана труда. Медосмотр сотрудников дошкольных образовательных учреждений, специальная оценка условий труда, обучение технике безопасности"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</si>
  <si>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услуг)"</t>
  </si>
  <si>
    <t>Основное мероприятие "Обеспечение доступности качественного общего образования в муниципальных образовательных учреждениях, укрепление материально-технической базы образовательных учреждений, выполнение мероприятий по проведению капитального, текущего ремонта в муниципальных общеобразовательных организациях, меры по социальной поддержке детей с ограниченными возможностями здоровья"</t>
  </si>
  <si>
    <t>Основное мероприятие "Обеспечение деятельности частных общеобразовательных организаций"</t>
  </si>
  <si>
    <t>Муниципальная программа городского округа Реутов "Содержание и развитие жилищно-коммунального хозяйства" на 2017-2021 годы</t>
  </si>
  <si>
    <t>Подпрограмма "Капитальный ремонт объектов жилищно-коммунального хозяйства" на 2017-2021 годы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</si>
  <si>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 (в рамках антитеррористической защищенности)</t>
  </si>
  <si>
    <t>Приобретение средств связи, оргтехники, технических средств видеонаблюдения, их установка, ремонт и обслуживание</t>
  </si>
  <si>
    <t xml:space="preserve">Контроль и обслуживание комплекса технических средств охраны </t>
  </si>
  <si>
    <t>Разработка, изготовление и распространение в жилом секторе города памяток и листовок на противопожарную тему</t>
  </si>
  <si>
    <t>Подача воды для пожаротушения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</si>
  <si>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</si>
  <si>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</si>
  <si>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Выполнение работ по техническому обслуживанию систем противопожарной защиты, автоматической пожарной сигнализации и системы оповещения о пожаре, пожарной сигнализации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</si>
  <si>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</si>
  <si>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</si>
  <si>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Муниципальная программа "Развитие дорожно-транспортного комплекса в городском округе Реутов на 2017-2021 годы"</t>
  </si>
  <si>
    <t>Основное мероприятие "Ликвидация очередности в дошкольных образовательных организациях и развитие инфраструктуры дошкольного образования"</t>
  </si>
  <si>
    <t>12 2 02 00000</t>
  </si>
  <si>
    <t>12 2 02 62210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</si>
  <si>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</si>
  <si>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13 0 01 00000</t>
  </si>
  <si>
    <t>13 0 01 00001</t>
  </si>
  <si>
    <t>13 0 01 00003</t>
  </si>
  <si>
    <t>13 0 01 00007</t>
  </si>
  <si>
    <t>13 0 02 00000</t>
  </si>
  <si>
    <t>13 0 02 00001</t>
  </si>
  <si>
    <t>13 0 01 00005</t>
  </si>
  <si>
    <t>Проведение мероприятий, к которым обеспечено праздничное (тематическое)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</si>
  <si>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Подпрограмма "Развитие музейного дела и народных художественных промыслов в городском округе Реутов"</t>
  </si>
  <si>
    <t>04 А 00 00000</t>
  </si>
  <si>
    <t>04 А 01 00000</t>
  </si>
  <si>
    <t>Оказание муниципальных услуг (выполнение работ) муниципальными музеями городского округа Реутов</t>
  </si>
  <si>
    <t>04 А 01 00159</t>
  </si>
  <si>
    <t>Подпрограмма "Развитие библиотечного дела в городском округе Реутов"</t>
  </si>
  <si>
    <t>04 Б 00 00000</t>
  </si>
  <si>
    <t>04 Б 01 00000</t>
  </si>
  <si>
    <t>Оказание муниципальных услуг (выполнение работ) муниципальными библиотеками городского округа Реутов</t>
  </si>
  <si>
    <t>04 Б 01 00259</t>
  </si>
  <si>
    <t xml:space="preserve">Комплектование книжных фондов муниципальных библиотек городского округа Реутов </t>
  </si>
  <si>
    <t>04 Б 01 00260</t>
  </si>
  <si>
    <t>Подпрограмма "Развитие самодеятельного творчества и поддержка основных форм культурно-досуговой деятельности в городском округе Реутов"</t>
  </si>
  <si>
    <t>04 В 00 00000</t>
  </si>
  <si>
    <t>04 В 01 00000</t>
  </si>
  <si>
    <t>04 В 01 00359</t>
  </si>
  <si>
    <t>Проведение праздничных и культурно-массовых мероприятий в сфере культуры муниципальными автономными и бюджетными учреждениями культуры</t>
  </si>
  <si>
    <t>04 В 01 00360</t>
  </si>
  <si>
    <t>Подпрограмма "Развитие парков культуры и отдыха городского округа Реутов"</t>
  </si>
  <si>
    <t>04 Г 00 00000</t>
  </si>
  <si>
    <t>Основное мероприятие "Развитие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Реутов"</t>
  </si>
  <si>
    <t>04 Г 01 00000</t>
  </si>
  <si>
    <t>Обеспечивающая  подпрограмма</t>
  </si>
  <si>
    <t>04 И 00 00000</t>
  </si>
  <si>
    <t>04 И 01 00000</t>
  </si>
  <si>
    <t>04 И 01 00095</t>
  </si>
  <si>
    <t>Подпрограмма "Безопасность дорожного движения"</t>
  </si>
  <si>
    <t>Подпрограмма "Содержание дорог и объектов улично-дорожной сети"</t>
  </si>
  <si>
    <t>Подпрограмма "Ремонт дорог и объектов улично-дорожной сети"</t>
  </si>
  <si>
    <t>07 1 00 00000</t>
  </si>
  <si>
    <t>07 1 01 00000</t>
  </si>
  <si>
    <t>07 1 01 00001</t>
  </si>
  <si>
    <t>07 2 00 00000</t>
  </si>
  <si>
    <t>07 2 01 00000</t>
  </si>
  <si>
    <t>07 2 01 00003</t>
  </si>
  <si>
    <t>07 2 01 00059</t>
  </si>
  <si>
    <t>07 3 00 00000</t>
  </si>
  <si>
    <t>07 3 01 00000</t>
  </si>
  <si>
    <t>Обеспечение деятельности муниципального казенного учреждения "Единая дежурная диспетчерская служба города Реутов" и системы "112"</t>
  </si>
  <si>
    <t>03 2 06 00059</t>
  </si>
  <si>
    <t>03 2 05 00001</t>
  </si>
  <si>
    <t>03 2 04 00720</t>
  </si>
  <si>
    <t>Подпрограмма "Подготовка спортивного резерва"</t>
  </si>
  <si>
    <t>02 6 00 00000</t>
  </si>
  <si>
    <t>Основное мероприятие "Обеспечение деятельности подведомственных муниципальных учреждений города Реутов, обеспечивающих подготовку спортивного резерва"</t>
  </si>
  <si>
    <t>02 6 01 00000</t>
  </si>
  <si>
    <t>02 6 01 00059</t>
  </si>
  <si>
    <t>Обеспечение деятельности детского дома творчества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</si>
  <si>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</t>
  </si>
  <si>
    <t>Закупка товаров, работ и услуг для государственных (муниципальных) нужд</t>
  </si>
  <si>
    <t>Содержание ливневой канализации</t>
  </si>
  <si>
    <t>07 2 01 00001</t>
  </si>
  <si>
    <t>Отдел культуры и молодежной политики Администрации города Реутов</t>
  </si>
  <si>
    <t>Основное мероприятие "Профилактика и предупреждение проявлений экстремизма"</t>
  </si>
  <si>
    <t>Основное мероприятие "Обеспечение пожарной безопасности в административных зданиях"</t>
  </si>
  <si>
    <t>03 4 04 00000</t>
  </si>
  <si>
    <t>Проведение мероприятий по обеспечению пожарной безопасности в административных зданиях</t>
  </si>
  <si>
    <t>03 4 04 00001</t>
  </si>
  <si>
    <t>Основное мероприятияе "Обеспечение пожарной безопасности"</t>
  </si>
  <si>
    <t>03 4 05 00000</t>
  </si>
  <si>
    <t>03 4 05 00001</t>
  </si>
  <si>
    <t>Основное мероприятие "Обеспечение пожарной безопасности на объектах образования"</t>
  </si>
  <si>
    <t>03 4 03 00000</t>
  </si>
  <si>
    <t>Проведение мероприятий по обеспечению пожарной безопасности на объектах образования</t>
  </si>
  <si>
    <t>03 4 03 00001</t>
  </si>
  <si>
    <t>Основное мероприятие "Обеспечение пожарной безопасности на объектах культуры и спорта"</t>
  </si>
  <si>
    <t>03 4 02 00000</t>
  </si>
  <si>
    <t>Выполнение работ по обеспечению пожарной безопасности в учреждениях культуры и спорта</t>
  </si>
  <si>
    <t>03 4 02 00001</t>
  </si>
  <si>
    <t>03 4 01 00009</t>
  </si>
  <si>
    <t>Основное мероприятие "Развитие и модернизация системы коллективного оповещения, ее техническое обслуживание"</t>
  </si>
  <si>
    <t>03 3 02 00000</t>
  </si>
  <si>
    <t>Техническое обслуживание местной системы коллективного оповещения</t>
  </si>
  <si>
    <t>03 3 02 00001</t>
  </si>
  <si>
    <t>Выполнение работ по монтажу и пуско-наладке местной беспроводной системы коллективного оповещения</t>
  </si>
  <si>
    <t>03 3 02 00002</t>
  </si>
  <si>
    <t>03 3 02 00003</t>
  </si>
  <si>
    <t>03 4 01 000А5</t>
  </si>
  <si>
    <t>03 4 01 000А6</t>
  </si>
  <si>
    <t>Основное мероприятие "Обеспечение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Реутов"</t>
  </si>
  <si>
    <t>Мероприятия по обеспечению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</si>
  <si>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 xml:space="preserve">Основное мероприятие "Снижение количества преступлений, совершенных на территории города. Обеспечение деятельности общественных объединений правоохранительной направленности" </t>
  </si>
  <si>
    <t>Мероприятия по проведению профилактики и предупреждения проявлений экстремизма</t>
  </si>
  <si>
    <t>03 4 01 000А7</t>
  </si>
  <si>
    <t>03 1 04 000А1</t>
  </si>
  <si>
    <t>Основное мероприятие "Реализация и обеспечение плана гражданской обороны и защиты населения городского округа Реутов Московской области"</t>
  </si>
  <si>
    <t>03 5 03 00000</t>
  </si>
  <si>
    <t>03 5 03 00001</t>
  </si>
  <si>
    <t>Основное мероприятие "Повышение обустройства автомобильных дорог местного значения"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</si>
  <si>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</si>
  <si>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</si>
  <si>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12 1 01 S2330</t>
  </si>
  <si>
    <t xml:space="preserve">Софинансирование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</si>
  <si>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11 2 01 S2190</t>
  </si>
  <si>
    <t>Софинансирование  организации отдыха, оздоровления и занятости детей в дни школьных каникул</t>
  </si>
  <si>
    <t>04 Г 01 00401</t>
  </si>
  <si>
    <t>Подпрограмма "Профилактика преступлений и иных правонарушений в городе Реутов Московской области на 2017-2021 годы"</t>
  </si>
  <si>
    <t>Мероприятия на комплексное благоустройство парковых территорий</t>
  </si>
  <si>
    <t>10 2 01 60820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</si>
  <si>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</si>
  <si>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11 1 01 000А1</t>
  </si>
  <si>
    <t>Расходы на обеспечение деятельности (оказание услуг) муниципальных учреждений</t>
  </si>
  <si>
    <t>Средства массовой информации</t>
  </si>
  <si>
    <t>Другие вопросы в области средств массовой информации</t>
  </si>
  <si>
    <t>Отдел по физической культуре и спорту Администрации города Реутов</t>
  </si>
  <si>
    <t>Софинансирование проектов инициативного бюджетирования</t>
  </si>
  <si>
    <t>Подпрограмма "Обеспечение жильем молодых семей"</t>
  </si>
  <si>
    <t>10 1 00 00000</t>
  </si>
  <si>
    <t>10 1 01 00000</t>
  </si>
  <si>
    <t>Подпрограмма "Развитие архивного дела в городском округе Реутов"</t>
  </si>
  <si>
    <t>04 К 00 00000</t>
  </si>
  <si>
    <t>Основное мероприятие "Увеличение количества архивных документов, находящихся в условиях, обеспечивающих их постоянное (вечное) и долговременное хранение в муниципальном архиве городского округа Реутов"</t>
  </si>
  <si>
    <t>04 К 01 00000</t>
  </si>
  <si>
    <t>04 К 01 60690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</si>
  <si>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</si>
  <si>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12 1 01 62330</t>
  </si>
  <si>
    <t>Муниципальная программа городского округа Реутов "Цифровой городской округ Реутов" на 2018-2022 годы</t>
  </si>
  <si>
    <t>Подпрограмма "Развитие информационной и технической инфраструктуры экосистемы цифровой экономики муниципального образования городской округ Реутов" на срок 2018-2022 годы</t>
  </si>
  <si>
    <t>14 1 00 00000</t>
  </si>
  <si>
    <t>14 1 01 00000</t>
  </si>
  <si>
    <t>14 1 01 00001</t>
  </si>
  <si>
    <t>14 1 02 00000</t>
  </si>
  <si>
    <t>14 1 02 00001</t>
  </si>
  <si>
    <t>14 1 03 00000</t>
  </si>
  <si>
    <t>14 1 03 00001</t>
  </si>
  <si>
    <t>14 1 04 00000</t>
  </si>
  <si>
    <t>14 1 04 00001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</si>
  <si>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2018-2022 годы"</t>
  </si>
  <si>
    <t>14 2 00 00000</t>
  </si>
  <si>
    <t>14 2 01 00000</t>
  </si>
  <si>
    <t>14 2 01 01159</t>
  </si>
  <si>
    <t>Основное мероприятие "Увеличение доли оборота малых  и средних предприятий в общем обороте по полному кругу предприятий"</t>
  </si>
  <si>
    <t>Основное мероприятие "Обеспечение деятельности учреждений по работе с молодежью и повышение качества оказываемых муниципальных услуг "</t>
  </si>
  <si>
    <t>Предоставление субсидии на выполнение муниципального задания Муниципального учреждения по работе с молодежью "Подростково-молодежный центр"</t>
  </si>
  <si>
    <t>Основное мероприятие "Организация и проведение мероприятий по гражданско-патриотическому и духовно-нравственному воспитанию молодежи"</t>
  </si>
  <si>
    <t>02 4 02 00000</t>
  </si>
  <si>
    <t>02 4 02 00001</t>
  </si>
  <si>
    <t>Основное мероприятие "Организация и проведение мероприятий по профориентации и реализации трудового и творческого потенциала молодежи"</t>
  </si>
  <si>
    <t>02 4 03 00000</t>
  </si>
  <si>
    <t>02 4 03 00001</t>
  </si>
  <si>
    <t>Основное мероприятие "Предупреждение террористических акций и повышение степени антитеррористической защищённости социально значимых объектов и мест с массовым пребыванием людей"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</si>
  <si>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по профилактике терроризма и экстремизма</t>
  </si>
  <si>
    <t>Основное мероприятие "Создание резерва финансовых и материальных ресурсов для ликвидации чрезвычайных ситуаций"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</si>
  <si>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</si>
  <si>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Основное мероприятие "Обеспечение деятельности муниципального казенного учреждения "Единая дежурная диспетчерская служба города Реутов" и системы "112""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</si>
  <si>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</si>
  <si>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>Основное мероприятие "Ремонт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найма"</t>
  </si>
  <si>
    <t>10 2 02 00000</t>
  </si>
  <si>
    <t>10 2 02 00001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</si>
  <si>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 </t>
  </si>
  <si>
    <t>Основное мероприятие "Оказание социальной поддержки отдельным категориям граждан"</t>
  </si>
  <si>
    <t>Основное мероприятие "Организация работы по трудовой занятости подростков в дни школьных каникул"</t>
  </si>
  <si>
    <t>11 2 02 00000</t>
  </si>
  <si>
    <t>11 2 02 S2190</t>
  </si>
  <si>
    <t>Основное мероприятие "Повышение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Реутов"</t>
  </si>
  <si>
    <t>Основное мероприятие "Организация исполнения государственных полномочий по предоставлению гражданам жилищных субсидий на оплату жилого помещения и коммунальных услуг"</t>
  </si>
  <si>
    <t>Основное мероприятие "Обеспечение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</si>
  <si>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</si>
  <si>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Основное мероприятие "Профилактические мероприятия по содержанию мест массового отдыха и пребывания населения"</t>
  </si>
  <si>
    <t>06 0 03 00000</t>
  </si>
  <si>
    <t>06 0 03 60870</t>
  </si>
  <si>
    <t>Основное мероприятие "Мониторинг окружающей среды, определение степени загрязнения окружающей среды"</t>
  </si>
  <si>
    <t>Мероприятия в области экологии и охраны окружающей среды</t>
  </si>
  <si>
    <t>Основное мероприятие "Экологическое образование, воспитание, информирование населения"</t>
  </si>
  <si>
    <t>06 0 02 00000</t>
  </si>
  <si>
    <t>06 0 02 00001</t>
  </si>
  <si>
    <t>06 0 03 00001</t>
  </si>
  <si>
    <t>Основное мероприятие "Увеличение фактической площади озелененых территорий городского округа Реутов"</t>
  </si>
  <si>
    <t>06 0 04 00000</t>
  </si>
  <si>
    <t>06 0 04 00059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</si>
  <si>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</si>
  <si>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 xml:space="preserve">Обеспечивающая подпрограмма </t>
  </si>
  <si>
    <t>Основное мероприятие "Создание условий для реализации полномочий органа местного самоуправления (Администрации городского округа Реутов), и подведомственных учреждений"</t>
  </si>
  <si>
    <t>05 5 01 00095</t>
  </si>
  <si>
    <t>Подпрограмма "Совершенствование муниципальной службы городского округа Реутов Московской области на 2018-2022 годы"</t>
  </si>
  <si>
    <t>Основное мероприятие "Совершенствование профессионального развития муниципальных служащих городского округа Реутов"</t>
  </si>
  <si>
    <t>05 3 05 00000</t>
  </si>
  <si>
    <t>Организация работы по повышению квалификации муниципальных служащих</t>
  </si>
  <si>
    <t>05 3 05 00095</t>
  </si>
  <si>
    <t>05 5 01 60700</t>
  </si>
  <si>
    <t>Подпрограмма "Обеспечение инфраструктуры органов местного самоуправления городского округа Реутов на 2018-2022 годы"</t>
  </si>
  <si>
    <t>05 2 00 00000</t>
  </si>
  <si>
    <t>05 2 01 00000</t>
  </si>
  <si>
    <t>05 2 01 01059</t>
  </si>
  <si>
    <t>05 2 01 01159</t>
  </si>
  <si>
    <t>Основное мероприятие "Централизация бюджетного (бухгалтерского) учета органов местного самоуправления и учреждений, подведомственных Администрации города Реутов"</t>
  </si>
  <si>
    <t>05 2 02 00000</t>
  </si>
  <si>
    <t>05 2 02 01259</t>
  </si>
  <si>
    <t>05 2 02 62140</t>
  </si>
  <si>
    <t>05 5 01 00001</t>
  </si>
  <si>
    <t>Подпрограмма "Территориальное развитие (градостроительство и землеустройство) на 2018-2022 годы"</t>
  </si>
  <si>
    <t>Основное мероприятие "Обеспечение концепцией архитектурно – художественной подсветки зданий и сооружений в городском округе Реутов Московской области"</t>
  </si>
  <si>
    <t>05 6 03 00000</t>
  </si>
  <si>
    <t>Разработка концепции архитектурно-художественной подсветки зданий и сооружений</t>
  </si>
  <si>
    <t>05 6 03 00001</t>
  </si>
  <si>
    <t>Основное мероприятие "Обеспечение схемы установки пешеходной навигации в городском округе Реутов Московской области"</t>
  </si>
  <si>
    <t>05 6 04 00000</t>
  </si>
  <si>
    <t>Разработка схемы установки пешеходной навигации</t>
  </si>
  <si>
    <t>05 6 04 00001</t>
  </si>
  <si>
    <t>Основное мероприятие "Совершенствование мотивации муниципальных служащих"</t>
  </si>
  <si>
    <t>05 3 04 00000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</si>
  <si>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</si>
  <si>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05 3 04 00001</t>
  </si>
  <si>
    <t>Подпрограмма "Управление муниципальными финансами на 2018-2022 годы"</t>
  </si>
  <si>
    <t>Основное мероприятие "Качественное  управление  муниципальным  долгом"</t>
  </si>
  <si>
    <t>Подпрограмма "Развитие имущественного комплекса городского округа Реутов на 2018-2022 годы"</t>
  </si>
  <si>
    <t>Основное мероприятие "Увеличение поступлений средств в бюджет городского округа Реутов от использования и распоряжения имуществом находящимся в собственности городского округа Реутов"</t>
  </si>
  <si>
    <t>05 1 01 00001</t>
  </si>
  <si>
    <t>Основное мероприятие "Повышение эффективности использования имущества и оптимизация структуры собственности городского округа Реутов"</t>
  </si>
  <si>
    <t>05 1 02 00000</t>
  </si>
  <si>
    <t>05 1 02 00002</t>
  </si>
  <si>
    <t>05 1 02 00001</t>
  </si>
  <si>
    <t>Основное мероприятие "Создание условий для привлечения инвестиций, в том числе путем предоставления возможности выбора наиболее эффективных видов разрешенного использования земельных участков и объектов капитального строительства"</t>
  </si>
  <si>
    <t>05 1 03 00000</t>
  </si>
  <si>
    <t xml:space="preserve">Выполнение работ по описанию местоположения границ территориальных зон и внесению сведений в государственный кадастр недвижимости о границах территориальных зон, расположенных в границах города Реутов Московской области, установленных Правилами землепользования и застройки территории города Реутов Московской области </t>
  </si>
  <si>
    <t>05 1 03 00001</t>
  </si>
  <si>
    <t>Основное мероприятие "Безопасность дорожного движения"</t>
  </si>
  <si>
    <t>Основное мероприятие "Капитальный ремонт и (или) ремонт автомобильных дорог общего пользования местного значения"</t>
  </si>
  <si>
    <t>Основное мероприятие "Обеспечение надлежащего состояния  автомобильных дорог и дворовых территорий""</t>
  </si>
  <si>
    <t>07 3 03 00000</t>
  </si>
  <si>
    <t>07 3 03 00001</t>
  </si>
  <si>
    <t>Подпрограмма "Создание условий для обеспечения комфортного проживания жителей в многоквартирных домах на территории городского округа Реутов</t>
  </si>
  <si>
    <t>Основное мероприятие "Создание благоприятных условий для проживания граждан в многоквартирных домах, расположенных на территории городского округа Реутов"</t>
  </si>
  <si>
    <t xml:space="preserve">Муниципальная программа городского округа Реутов "Развитие инженерной инфраструктуры и энергоэффективности"  на 2018-2022 годы"
</t>
  </si>
  <si>
    <t>Подпрограмма "Создание условий для обеспечения качественными жилищно-коммунальными услугами"</t>
  </si>
  <si>
    <t>Основное мероприятие "Обеспечение учета всего объема потребляемых энергетических ресурсов"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</si>
  <si>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</si>
  <si>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</si>
  <si>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Ежегодная актуализация схем теплоснабжения, водоснабжения, водоотведения города</t>
  </si>
  <si>
    <t>Подпрограмма "Благоустройство территории городского округа Реутов"</t>
  </si>
  <si>
    <t>Основное мероприятие "Создание условий для благоустройства территорий городского округа Реутов"</t>
  </si>
  <si>
    <t>Содержание детских, спортивных площадок, площадок для выгула собак</t>
  </si>
  <si>
    <t>Основное мероприятие "Формирование комфортной городской световой среды"</t>
  </si>
  <si>
    <t>Расходы на оплату электроэнергии систем уличного освещения</t>
  </si>
  <si>
    <t>Муниципальная программа городского округа Реутов "Развитие инженерной инфраструктуры и энергоэффективности"  на 2018-2022 годы"</t>
  </si>
  <si>
    <t>Подпрограмма "Энергосбережение и повышение энергетической эффективности"</t>
  </si>
  <si>
    <t>Основное мероприятие "Расширение практики применения энергосберегающих технологий при модернизации, реконструкции и капитальном ремонте основных фондов"</t>
  </si>
  <si>
    <t>Другие вопросы в области жилищно-коммунального хозяйства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</si>
  <si>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</si>
  <si>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</si>
  <si>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08 В 00 00000</t>
  </si>
  <si>
    <t>08 В 01 00000</t>
  </si>
  <si>
    <t>08 В 01 00002</t>
  </si>
  <si>
    <t>09 1 00 00000</t>
  </si>
  <si>
    <t>09 1 01 00000</t>
  </si>
  <si>
    <t>09 1 01 00001</t>
  </si>
  <si>
    <t>09 1 01 00002</t>
  </si>
  <si>
    <t>09 1 01 00003</t>
  </si>
  <si>
    <t>08 Б 00 00000</t>
  </si>
  <si>
    <t>08 Б 01 00000</t>
  </si>
  <si>
    <t>08 Б 01 00059</t>
  </si>
  <si>
    <t>08 Б 01 00002</t>
  </si>
  <si>
    <t>08 Б 02 00000</t>
  </si>
  <si>
    <t>08 Б 02 00001</t>
  </si>
  <si>
    <t>09 2 00 00000</t>
  </si>
  <si>
    <t>09 2 01 00000</t>
  </si>
  <si>
    <t>09 2 01 00001</t>
  </si>
  <si>
    <t>09 3 00 00000</t>
  </si>
  <si>
    <t>09 3 01 00000</t>
  </si>
  <si>
    <t>09 3 01 62670</t>
  </si>
  <si>
    <t>Основное мероприятие "Организация деятельности МФЦ"</t>
  </si>
  <si>
    <t>Реализация мероприятий по созданию в дошкольных образовательных, общеобразовательных организациях, образовательных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</si>
  <si>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11 3 01 L0272</t>
  </si>
  <si>
    <t>Основное мероприятие "Профилактика наркомании и токсикомании, проведение ежегодных медицинских осмотров школьников с целью раннего выявления незаконного потребления наркотических средств и психотропных веществ"</t>
  </si>
  <si>
    <t>Основное мероприятие "Информирование населения муниципального образования посредством наружной рекламы"</t>
  </si>
  <si>
    <t>13 0 02 00002</t>
  </si>
  <si>
    <t>13 0 02 00003</t>
  </si>
  <si>
    <t xml:space="preserve">                Приложение № 7</t>
  </si>
  <si>
    <t xml:space="preserve">                 от ___________  № _________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</si>
  <si>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их числа"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</si>
  <si>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за счет средств местного бюджета</t>
  </si>
  <si>
    <t>10 2 01 00001</t>
  </si>
  <si>
    <t>Реализация мероприятий по обеспечению жильем молодых семей</t>
  </si>
  <si>
    <t>10 1 01 L4970</t>
  </si>
  <si>
    <t>Основное мероприятие "Увеличение общего количества посетителей муниципальных музеев"</t>
  </si>
  <si>
    <t>Основное мероприятие "Обеспечение роста числа посетителей библиотек городского округа Реутов"</t>
  </si>
  <si>
    <t>Основное мероприятие "Организация культурно-досуговой работы в городском округе Реутов"</t>
  </si>
  <si>
    <t>Оказание муниципальных  услуг по организации деятельности культурно-досуговых учреждений и клубных формирований самодеятельного народного творчества</t>
  </si>
  <si>
    <t>13 0 01 00004</t>
  </si>
  <si>
    <t>Обеспечение деятельности общественных организаций правоохранительной направленности</t>
  </si>
  <si>
    <t>03 1 03 00003</t>
  </si>
  <si>
    <t>Основное мероприятие "Социальная поддержка медицинских работников, повышение престижа профессии врача и среднего медицинского работника"</t>
  </si>
  <si>
    <t>11 5 02 00000</t>
  </si>
  <si>
    <t>Предоставление компенсационных выплат иногородним врачам для оплаты найма жилого помещения</t>
  </si>
  <si>
    <t>11 5 02 00001</t>
  </si>
  <si>
    <t>Основное мероприятие "Увеличение парковочного пространства"</t>
  </si>
  <si>
    <t>07 3 02 00000</t>
  </si>
  <si>
    <t>Комплексное благоустройство парковочного пространства</t>
  </si>
  <si>
    <t xml:space="preserve">07 3 02 00003 </t>
  </si>
  <si>
    <t>Ремонт ливневой канализации</t>
  </si>
  <si>
    <t>07 3 01 00001</t>
  </si>
  <si>
    <t>850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</si>
  <si>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</si>
  <si>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</si>
  <si>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</si>
  <si>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</si>
  <si>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>Софинансирование на закупку оборудования для дошкольных образовательных организаций - победителей областного конкурса на присвоение статуса Региональной инновационной площадки Московской области</t>
  </si>
  <si>
    <t>12 1 03 S2130</t>
  </si>
  <si>
    <t>Основное мероприятие "Реализация механизмов для выявления и развития талантов детей"</t>
  </si>
  <si>
    <t>12 2 06 00000</t>
  </si>
  <si>
    <t>12 2 06 00259</t>
  </si>
  <si>
    <t>Подпрограмма "Повышение инвестиционной привлекательности"</t>
  </si>
  <si>
    <t>01 2 00 00000</t>
  </si>
  <si>
    <t>01 2 02 00000</t>
  </si>
  <si>
    <t>Осуществление мероприятий по реализации стратегии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</si>
  <si>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01 2 02 L5250</t>
  </si>
  <si>
    <t>Основное мероприятие "Развитие и обеспечение функционирования базовой информационно-технологической инфраструктуры ОМСУ муниципального образования Московской области"</t>
  </si>
  <si>
    <t>Основное мероприятие "Создание,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области"</t>
  </si>
  <si>
    <t>Основное мероприятие "Обеспечение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области"</t>
  </si>
  <si>
    <t>Основное мероприятие "Обеспечение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области"</t>
  </si>
  <si>
    <t>Муниципальная программа городского округа Реутов "Формирование комфортной городской среды"  на 2018-2022 годы"</t>
  </si>
  <si>
    <t>Основное мероприятие "Проведение мероприятий по увеличению рабочих мест на территории городского округа Реутов"</t>
  </si>
  <si>
    <t>Основное мероприятие "Обеспечение эффективного выполнения полномочий Отдела культуры и молодежной политики Администрации города Реутов"</t>
  </si>
  <si>
    <t>04 И 01 00101</t>
  </si>
  <si>
    <t>Основное мероприятие "Увеличение количества жителей города Реутов, вовлеченных в систематические занятия физической культурой и спортом"</t>
  </si>
  <si>
    <t>Основное мероприятие "Повышение эффективности управления муниципальными финансами и использования муниципального имущества при реализации муниципальной программы"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</si>
  <si>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СМИ, выходящих на территории муниципального образования</t>
  </si>
  <si>
    <t>Информирование населения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</t>
  </si>
  <si>
    <t>Информирование населения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в электронных СМИ, распространяемых в сети Интернет (сетевых изданиях). Ведение информационных ресурсов и баз данных муниципального образования Московской области</t>
  </si>
  <si>
    <t>Информирование населения муниципального образования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</t>
  </si>
  <si>
    <t>Приведение в соответствие количества и фактического расположения рекламных конструкций на территории муниципального образования Московской области согласованной Правительством Московской области схеме размещения рекламных конструкций</t>
  </si>
  <si>
    <t xml:space="preserve">Ведомственная структура расходов бюджета городского округа Реутов Московской области 
на плановый период 2020 и 2021 годов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</si>
</sst>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5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color rgb="FFFF0000"/>
      <name val="Times New Roman Cyr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</font>
    <font>
      <sz val="12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7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1" fillId="0" borderId="0" xfId="0" quotePrefix="1" applyFont="1" applyBorder="1" applyAlignment="1">
      <alignment horizontal="right"/>
    </xf>
    <xf numFmtId="0" fontId="11" fillId="0" borderId="0" xfId="0" quotePrefix="1" applyFont="1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6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right"/>
    </xf>
    <xf numFmtId="0" fontId="18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2" fontId="1" fillId="0" borderId="0" xfId="0" quotePrefix="1" applyNumberFormat="1" applyFont="1" applyBorder="1" applyAlignment="1">
      <alignment horizontal="right"/>
    </xf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right"/>
    </xf>
    <xf numFmtId="0" fontId="11" fillId="0" borderId="0" xfId="0" quotePrefix="1" applyFont="1" applyFill="1" applyAlignment="1">
      <alignment horizontal="right"/>
    </xf>
    <xf numFmtId="49" fontId="7" fillId="0" borderId="0" xfId="0" applyNumberFormat="1" applyFont="1" applyAlignment="1">
      <alignment horizontal="right"/>
    </xf>
    <xf numFmtId="0" fontId="19" fillId="0" borderId="0" xfId="0" applyFont="1" applyAlignment="1">
      <alignment wrapText="1"/>
    </xf>
    <xf numFmtId="0" fontId="20" fillId="0" borderId="0" xfId="0" applyFont="1"/>
    <xf numFmtId="0" fontId="19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left" wrapText="1"/>
    </xf>
    <xf numFmtId="0" fontId="21" fillId="0" borderId="0" xfId="0" applyNumberFormat="1" applyFont="1" applyAlignment="1">
      <alignment horizontal="left" wrapText="1"/>
    </xf>
    <xf numFmtId="0" fontId="3" fillId="0" borderId="0" xfId="0" applyFont="1" applyFill="1" applyAlignment="1">
      <alignment horizontal="right"/>
    </xf>
    <xf numFmtId="0" fontId="6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" fillId="0" borderId="0" xfId="0" applyFont="1" applyAlignment="1"/>
    <xf numFmtId="0" fontId="11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Border="1"/>
    <xf numFmtId="0" fontId="13" fillId="0" borderId="0" xfId="0" quotePrefix="1" applyFont="1" applyBorder="1" applyAlignment="1">
      <alignment horizontal="right"/>
    </xf>
    <xf numFmtId="2" fontId="6" fillId="0" borderId="0" xfId="0" applyNumberFormat="1" applyFont="1"/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 indent="4"/>
    </xf>
    <xf numFmtId="49" fontId="4" fillId="0" borderId="0" xfId="0" applyNumberFormat="1" applyFont="1"/>
    <xf numFmtId="0" fontId="3" fillId="0" borderId="0" xfId="0" applyFont="1" applyFill="1" applyAlignment="1">
      <alignment horizontal="left" wrapText="1"/>
    </xf>
    <xf numFmtId="49" fontId="2" fillId="0" borderId="0" xfId="0" applyNumberFormat="1" applyFont="1" applyAlignment="1">
      <alignment horizontal="right"/>
    </xf>
    <xf numFmtId="0" fontId="0" fillId="0" borderId="0" xfId="0"/>
    <xf numFmtId="49" fontId="5" fillId="0" borderId="0" xfId="0" applyNumberFormat="1" applyFont="1" applyBorder="1" applyAlignment="1">
      <alignment wrapText="1"/>
    </xf>
    <xf numFmtId="0" fontId="5" fillId="0" borderId="0" xfId="0" quotePrefix="1" applyFont="1" applyAlignment="1">
      <alignment horizontal="left" wrapText="1"/>
    </xf>
    <xf numFmtId="0" fontId="0" fillId="0" borderId="0" xfId="0" applyAlignment="1"/>
    <xf numFmtId="0" fontId="9" fillId="0" borderId="0" xfId="0" applyNumberFormat="1" applyFont="1" applyAlignment="1">
      <alignment wrapText="1"/>
    </xf>
    <xf numFmtId="49" fontId="22" fillId="0" borderId="0" xfId="0" applyNumberFormat="1" applyFont="1" applyAlignment="1">
      <alignment horizontal="right"/>
    </xf>
    <xf numFmtId="0" fontId="5" fillId="0" borderId="0" xfId="0" applyFont="1" applyBorder="1" applyAlignment="1">
      <alignment wrapText="1"/>
    </xf>
    <xf numFmtId="0" fontId="3" fillId="0" borderId="0" xfId="0" quotePrefix="1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Fill="1"/>
    <xf numFmtId="0" fontId="23" fillId="0" borderId="0" xfId="0" applyFont="1" applyAlignment="1"/>
    <xf numFmtId="0" fontId="23" fillId="0" borderId="0" xfId="0" applyFont="1"/>
    <xf numFmtId="2" fontId="23" fillId="0" borderId="0" xfId="0" applyNumberFormat="1" applyFont="1"/>
    <xf numFmtId="0" fontId="23" fillId="0" borderId="0" xfId="0" applyFont="1" applyAlignment="1">
      <alignment horizontal="right" vertical="top"/>
    </xf>
    <xf numFmtId="4" fontId="6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24" fillId="0" borderId="0" xfId="0" applyFont="1" applyAlignment="1">
      <alignment wrapText="1"/>
    </xf>
    <xf numFmtId="49" fontId="6" fillId="0" borderId="0" xfId="0" applyNumberFormat="1" applyFont="1" applyAlignment="1">
      <alignment horizontal="right"/>
    </xf>
    <xf numFmtId="0" fontId="13" fillId="0" borderId="0" xfId="0" quotePrefix="1" applyFont="1" applyFill="1" applyAlignment="1">
      <alignment horizontal="right"/>
    </xf>
    <xf numFmtId="0" fontId="5" fillId="0" borderId="0" xfId="0" applyFont="1" applyBorder="1" applyAlignment="1">
      <alignment vertical="top" wrapText="1"/>
    </xf>
    <xf numFmtId="0" fontId="1" fillId="0" borderId="0" xfId="0" applyNumberFormat="1" applyFont="1" applyFill="1" applyAlignment="1">
      <alignment vertical="top" wrapText="1"/>
    </xf>
    <xf numFmtId="0" fontId="13" fillId="0" borderId="0" xfId="0" quotePrefix="1" applyFont="1" applyAlignment="1">
      <alignment horizontal="right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2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wrapText="1"/>
    </xf>
    <xf numFmtId="49" fontId="2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NumberFormat="1" applyFont="1" applyAlignment="1">
      <alignment vertical="top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/>
    <xf numFmtId="0" fontId="15" fillId="0" borderId="0" xfId="0" applyFont="1" applyAlignment="1">
      <alignment horizontal="left"/>
    </xf>
    <xf numFmtId="0" fontId="14" fillId="0" borderId="0" xfId="0" applyFont="1" applyAlignment="1"/>
    <xf numFmtId="0" fontId="23" fillId="0" borderId="0" xfId="0" applyFont="1" applyAlignment="1"/>
    <xf numFmtId="0" fontId="14" fillId="0" borderId="0" xfId="0" applyFont="1" applyAlignment="1">
      <alignment horizontal="left"/>
    </xf>
    <xf numFmtId="0" fontId="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70"/>
  <sheetViews>
    <sheetView tabSelected="1" topLeftCell="A1109" zoomScaleNormal="100" workbookViewId="0">
      <selection activeCell="A228" sqref="A228"/>
    </sheetView>
  </sheetViews>
  <sheetFormatPr defaultRowHeight="12"/>
  <cols>
    <col min="1" max="1" width="65.5703125" customWidth="1"/>
    <col min="2" max="2" width="5.28515625" customWidth="1"/>
    <col min="3" max="4" width="5.42578125" customWidth="1"/>
    <col min="5" max="5" width="15.7109375" customWidth="1"/>
    <col min="6" max="6" width="5.7109375" customWidth="1"/>
    <col min="7" max="7" width="13.7109375" style="100" customWidth="1"/>
    <col min="8" max="8" width="14" style="100" customWidth="1"/>
    <col min="9" max="9" width="9.7109375" customWidth="1"/>
    <col min="10" max="10" width="9.85546875" customWidth="1"/>
    <col min="257" max="257" width="65.5703125" customWidth="1"/>
    <col min="258" max="258" width="6.140625" customWidth="1"/>
    <col min="259" max="259" width="5.7109375" customWidth="1"/>
    <col min="260" max="260" width="6.5703125" customWidth="1"/>
    <col min="261" max="261" width="14.7109375" customWidth="1"/>
    <col min="262" max="262" width="7.140625" customWidth="1"/>
    <col min="263" max="263" width="15.140625" customWidth="1"/>
    <col min="264" max="265" width="10.7109375" customWidth="1"/>
    <col min="266" max="266" width="9.85546875" customWidth="1"/>
    <col min="513" max="513" width="65.5703125" customWidth="1"/>
    <col min="514" max="514" width="6.140625" customWidth="1"/>
    <col min="515" max="515" width="5.7109375" customWidth="1"/>
    <col min="516" max="516" width="6.5703125" customWidth="1"/>
    <col min="517" max="517" width="14.7109375" customWidth="1"/>
    <col min="518" max="518" width="7.140625" customWidth="1"/>
    <col min="519" max="519" width="15.140625" customWidth="1"/>
    <col min="520" max="521" width="10.7109375" customWidth="1"/>
    <col min="522" max="522" width="9.85546875" customWidth="1"/>
    <col min="769" max="769" width="65.5703125" customWidth="1"/>
    <col min="770" max="770" width="6.140625" customWidth="1"/>
    <col min="771" max="771" width="5.7109375" customWidth="1"/>
    <col min="772" max="772" width="6.5703125" customWidth="1"/>
    <col min="773" max="773" width="14.7109375" customWidth="1"/>
    <col min="774" max="774" width="7.140625" customWidth="1"/>
    <col min="775" max="775" width="15.140625" customWidth="1"/>
    <col min="776" max="777" width="10.7109375" customWidth="1"/>
    <col min="778" max="778" width="9.85546875" customWidth="1"/>
    <col min="1025" max="1025" width="65.5703125" customWidth="1"/>
    <col min="1026" max="1026" width="6.140625" customWidth="1"/>
    <col min="1027" max="1027" width="5.7109375" customWidth="1"/>
    <col min="1028" max="1028" width="6.5703125" customWidth="1"/>
    <col min="1029" max="1029" width="14.7109375" customWidth="1"/>
    <col min="1030" max="1030" width="7.140625" customWidth="1"/>
    <col min="1031" max="1031" width="15.140625" customWidth="1"/>
    <col min="1032" max="1033" width="10.7109375" customWidth="1"/>
    <col min="1034" max="1034" width="9.85546875" customWidth="1"/>
    <col min="1281" max="1281" width="65.5703125" customWidth="1"/>
    <col min="1282" max="1282" width="6.140625" customWidth="1"/>
    <col min="1283" max="1283" width="5.7109375" customWidth="1"/>
    <col min="1284" max="1284" width="6.5703125" customWidth="1"/>
    <col min="1285" max="1285" width="14.7109375" customWidth="1"/>
    <col min="1286" max="1286" width="7.140625" customWidth="1"/>
    <col min="1287" max="1287" width="15.140625" customWidth="1"/>
    <col min="1288" max="1289" width="10.7109375" customWidth="1"/>
    <col min="1290" max="1290" width="9.85546875" customWidth="1"/>
    <col min="1537" max="1537" width="65.5703125" customWidth="1"/>
    <col min="1538" max="1538" width="6.140625" customWidth="1"/>
    <col min="1539" max="1539" width="5.7109375" customWidth="1"/>
    <col min="1540" max="1540" width="6.5703125" customWidth="1"/>
    <col min="1541" max="1541" width="14.7109375" customWidth="1"/>
    <col min="1542" max="1542" width="7.140625" customWidth="1"/>
    <col min="1543" max="1543" width="15.140625" customWidth="1"/>
    <col min="1544" max="1545" width="10.7109375" customWidth="1"/>
    <col min="1546" max="1546" width="9.85546875" customWidth="1"/>
    <col min="1793" max="1793" width="65.5703125" customWidth="1"/>
    <col min="1794" max="1794" width="6.140625" customWidth="1"/>
    <col min="1795" max="1795" width="5.7109375" customWidth="1"/>
    <col min="1796" max="1796" width="6.5703125" customWidth="1"/>
    <col min="1797" max="1797" width="14.7109375" customWidth="1"/>
    <col min="1798" max="1798" width="7.140625" customWidth="1"/>
    <col min="1799" max="1799" width="15.140625" customWidth="1"/>
    <col min="1800" max="1801" width="10.7109375" customWidth="1"/>
    <col min="1802" max="1802" width="9.85546875" customWidth="1"/>
    <col min="2049" max="2049" width="65.5703125" customWidth="1"/>
    <col min="2050" max="2050" width="6.140625" customWidth="1"/>
    <col min="2051" max="2051" width="5.7109375" customWidth="1"/>
    <col min="2052" max="2052" width="6.5703125" customWidth="1"/>
    <col min="2053" max="2053" width="14.7109375" customWidth="1"/>
    <col min="2054" max="2054" width="7.140625" customWidth="1"/>
    <col min="2055" max="2055" width="15.140625" customWidth="1"/>
    <col min="2056" max="2057" width="10.7109375" customWidth="1"/>
    <col min="2058" max="2058" width="9.85546875" customWidth="1"/>
    <col min="2305" max="2305" width="65.5703125" customWidth="1"/>
    <col min="2306" max="2306" width="6.140625" customWidth="1"/>
    <col min="2307" max="2307" width="5.7109375" customWidth="1"/>
    <col min="2308" max="2308" width="6.5703125" customWidth="1"/>
    <col min="2309" max="2309" width="14.7109375" customWidth="1"/>
    <col min="2310" max="2310" width="7.140625" customWidth="1"/>
    <col min="2311" max="2311" width="15.140625" customWidth="1"/>
    <col min="2312" max="2313" width="10.7109375" customWidth="1"/>
    <col min="2314" max="2314" width="9.85546875" customWidth="1"/>
    <col min="2561" max="2561" width="65.5703125" customWidth="1"/>
    <col min="2562" max="2562" width="6.140625" customWidth="1"/>
    <col min="2563" max="2563" width="5.7109375" customWidth="1"/>
    <col min="2564" max="2564" width="6.5703125" customWidth="1"/>
    <col min="2565" max="2565" width="14.7109375" customWidth="1"/>
    <col min="2566" max="2566" width="7.140625" customWidth="1"/>
    <col min="2567" max="2567" width="15.140625" customWidth="1"/>
    <col min="2568" max="2569" width="10.7109375" customWidth="1"/>
    <col min="2570" max="2570" width="9.85546875" customWidth="1"/>
    <col min="2817" max="2817" width="65.5703125" customWidth="1"/>
    <col min="2818" max="2818" width="6.140625" customWidth="1"/>
    <col min="2819" max="2819" width="5.7109375" customWidth="1"/>
    <col min="2820" max="2820" width="6.5703125" customWidth="1"/>
    <col min="2821" max="2821" width="14.7109375" customWidth="1"/>
    <col min="2822" max="2822" width="7.140625" customWidth="1"/>
    <col min="2823" max="2823" width="15.140625" customWidth="1"/>
    <col min="2824" max="2825" width="10.7109375" customWidth="1"/>
    <col min="2826" max="2826" width="9.85546875" customWidth="1"/>
    <col min="3073" max="3073" width="65.5703125" customWidth="1"/>
    <col min="3074" max="3074" width="6.140625" customWidth="1"/>
    <col min="3075" max="3075" width="5.7109375" customWidth="1"/>
    <col min="3076" max="3076" width="6.5703125" customWidth="1"/>
    <col min="3077" max="3077" width="14.7109375" customWidth="1"/>
    <col min="3078" max="3078" width="7.140625" customWidth="1"/>
    <col min="3079" max="3079" width="15.140625" customWidth="1"/>
    <col min="3080" max="3081" width="10.7109375" customWidth="1"/>
    <col min="3082" max="3082" width="9.85546875" customWidth="1"/>
    <col min="3329" max="3329" width="65.5703125" customWidth="1"/>
    <col min="3330" max="3330" width="6.140625" customWidth="1"/>
    <col min="3331" max="3331" width="5.7109375" customWidth="1"/>
    <col min="3332" max="3332" width="6.5703125" customWidth="1"/>
    <col min="3333" max="3333" width="14.7109375" customWidth="1"/>
    <col min="3334" max="3334" width="7.140625" customWidth="1"/>
    <col min="3335" max="3335" width="15.140625" customWidth="1"/>
    <col min="3336" max="3337" width="10.7109375" customWidth="1"/>
    <col min="3338" max="3338" width="9.85546875" customWidth="1"/>
    <col min="3585" max="3585" width="65.5703125" customWidth="1"/>
    <col min="3586" max="3586" width="6.140625" customWidth="1"/>
    <col min="3587" max="3587" width="5.7109375" customWidth="1"/>
    <col min="3588" max="3588" width="6.5703125" customWidth="1"/>
    <col min="3589" max="3589" width="14.7109375" customWidth="1"/>
    <col min="3590" max="3590" width="7.140625" customWidth="1"/>
    <col min="3591" max="3591" width="15.140625" customWidth="1"/>
    <col min="3592" max="3593" width="10.7109375" customWidth="1"/>
    <col min="3594" max="3594" width="9.85546875" customWidth="1"/>
    <col min="3841" max="3841" width="65.5703125" customWidth="1"/>
    <col min="3842" max="3842" width="6.140625" customWidth="1"/>
    <col min="3843" max="3843" width="5.7109375" customWidth="1"/>
    <col min="3844" max="3844" width="6.5703125" customWidth="1"/>
    <col min="3845" max="3845" width="14.7109375" customWidth="1"/>
    <col min="3846" max="3846" width="7.140625" customWidth="1"/>
    <col min="3847" max="3847" width="15.140625" customWidth="1"/>
    <col min="3848" max="3849" width="10.7109375" customWidth="1"/>
    <col min="3850" max="3850" width="9.85546875" customWidth="1"/>
    <col min="4097" max="4097" width="65.5703125" customWidth="1"/>
    <col min="4098" max="4098" width="6.140625" customWidth="1"/>
    <col min="4099" max="4099" width="5.7109375" customWidth="1"/>
    <col min="4100" max="4100" width="6.5703125" customWidth="1"/>
    <col min="4101" max="4101" width="14.7109375" customWidth="1"/>
    <col min="4102" max="4102" width="7.140625" customWidth="1"/>
    <col min="4103" max="4103" width="15.140625" customWidth="1"/>
    <col min="4104" max="4105" width="10.7109375" customWidth="1"/>
    <col min="4106" max="4106" width="9.85546875" customWidth="1"/>
    <col min="4353" max="4353" width="65.5703125" customWidth="1"/>
    <col min="4354" max="4354" width="6.140625" customWidth="1"/>
    <col min="4355" max="4355" width="5.7109375" customWidth="1"/>
    <col min="4356" max="4356" width="6.5703125" customWidth="1"/>
    <col min="4357" max="4357" width="14.7109375" customWidth="1"/>
    <col min="4358" max="4358" width="7.140625" customWidth="1"/>
    <col min="4359" max="4359" width="15.140625" customWidth="1"/>
    <col min="4360" max="4361" width="10.7109375" customWidth="1"/>
    <col min="4362" max="4362" width="9.85546875" customWidth="1"/>
    <col min="4609" max="4609" width="65.5703125" customWidth="1"/>
    <col min="4610" max="4610" width="6.140625" customWidth="1"/>
    <col min="4611" max="4611" width="5.7109375" customWidth="1"/>
    <col min="4612" max="4612" width="6.5703125" customWidth="1"/>
    <col min="4613" max="4613" width="14.7109375" customWidth="1"/>
    <col min="4614" max="4614" width="7.140625" customWidth="1"/>
    <col min="4615" max="4615" width="15.140625" customWidth="1"/>
    <col min="4616" max="4617" width="10.7109375" customWidth="1"/>
    <col min="4618" max="4618" width="9.85546875" customWidth="1"/>
    <col min="4865" max="4865" width="65.5703125" customWidth="1"/>
    <col min="4866" max="4866" width="6.140625" customWidth="1"/>
    <col min="4867" max="4867" width="5.7109375" customWidth="1"/>
    <col min="4868" max="4868" width="6.5703125" customWidth="1"/>
    <col min="4869" max="4869" width="14.7109375" customWidth="1"/>
    <col min="4870" max="4870" width="7.140625" customWidth="1"/>
    <col min="4871" max="4871" width="15.140625" customWidth="1"/>
    <col min="4872" max="4873" width="10.7109375" customWidth="1"/>
    <col min="4874" max="4874" width="9.85546875" customWidth="1"/>
    <col min="5121" max="5121" width="65.5703125" customWidth="1"/>
    <col min="5122" max="5122" width="6.140625" customWidth="1"/>
    <col min="5123" max="5123" width="5.7109375" customWidth="1"/>
    <col min="5124" max="5124" width="6.5703125" customWidth="1"/>
    <col min="5125" max="5125" width="14.7109375" customWidth="1"/>
    <col min="5126" max="5126" width="7.140625" customWidth="1"/>
    <col min="5127" max="5127" width="15.140625" customWidth="1"/>
    <col min="5128" max="5129" width="10.7109375" customWidth="1"/>
    <col min="5130" max="5130" width="9.85546875" customWidth="1"/>
    <col min="5377" max="5377" width="65.5703125" customWidth="1"/>
    <col min="5378" max="5378" width="6.140625" customWidth="1"/>
    <col min="5379" max="5379" width="5.7109375" customWidth="1"/>
    <col min="5380" max="5380" width="6.5703125" customWidth="1"/>
    <col min="5381" max="5381" width="14.7109375" customWidth="1"/>
    <col min="5382" max="5382" width="7.140625" customWidth="1"/>
    <col min="5383" max="5383" width="15.140625" customWidth="1"/>
    <col min="5384" max="5385" width="10.7109375" customWidth="1"/>
    <col min="5386" max="5386" width="9.85546875" customWidth="1"/>
    <col min="5633" max="5633" width="65.5703125" customWidth="1"/>
    <col min="5634" max="5634" width="6.140625" customWidth="1"/>
    <col min="5635" max="5635" width="5.7109375" customWidth="1"/>
    <col min="5636" max="5636" width="6.5703125" customWidth="1"/>
    <col min="5637" max="5637" width="14.7109375" customWidth="1"/>
    <col min="5638" max="5638" width="7.140625" customWidth="1"/>
    <col min="5639" max="5639" width="15.140625" customWidth="1"/>
    <col min="5640" max="5641" width="10.7109375" customWidth="1"/>
    <col min="5642" max="5642" width="9.85546875" customWidth="1"/>
    <col min="5889" max="5889" width="65.5703125" customWidth="1"/>
    <col min="5890" max="5890" width="6.140625" customWidth="1"/>
    <col min="5891" max="5891" width="5.7109375" customWidth="1"/>
    <col min="5892" max="5892" width="6.5703125" customWidth="1"/>
    <col min="5893" max="5893" width="14.7109375" customWidth="1"/>
    <col min="5894" max="5894" width="7.140625" customWidth="1"/>
    <col min="5895" max="5895" width="15.140625" customWidth="1"/>
    <col min="5896" max="5897" width="10.7109375" customWidth="1"/>
    <col min="5898" max="5898" width="9.85546875" customWidth="1"/>
    <col min="6145" max="6145" width="65.5703125" customWidth="1"/>
    <col min="6146" max="6146" width="6.140625" customWidth="1"/>
    <col min="6147" max="6147" width="5.7109375" customWidth="1"/>
    <col min="6148" max="6148" width="6.5703125" customWidth="1"/>
    <col min="6149" max="6149" width="14.7109375" customWidth="1"/>
    <col min="6150" max="6150" width="7.140625" customWidth="1"/>
    <col min="6151" max="6151" width="15.140625" customWidth="1"/>
    <col min="6152" max="6153" width="10.7109375" customWidth="1"/>
    <col min="6154" max="6154" width="9.85546875" customWidth="1"/>
    <col min="6401" max="6401" width="65.5703125" customWidth="1"/>
    <col min="6402" max="6402" width="6.140625" customWidth="1"/>
    <col min="6403" max="6403" width="5.7109375" customWidth="1"/>
    <col min="6404" max="6404" width="6.5703125" customWidth="1"/>
    <col min="6405" max="6405" width="14.7109375" customWidth="1"/>
    <col min="6406" max="6406" width="7.140625" customWidth="1"/>
    <col min="6407" max="6407" width="15.140625" customWidth="1"/>
    <col min="6408" max="6409" width="10.7109375" customWidth="1"/>
    <col min="6410" max="6410" width="9.85546875" customWidth="1"/>
    <col min="6657" max="6657" width="65.5703125" customWidth="1"/>
    <col min="6658" max="6658" width="6.140625" customWidth="1"/>
    <col min="6659" max="6659" width="5.7109375" customWidth="1"/>
    <col min="6660" max="6660" width="6.5703125" customWidth="1"/>
    <col min="6661" max="6661" width="14.7109375" customWidth="1"/>
    <col min="6662" max="6662" width="7.140625" customWidth="1"/>
    <col min="6663" max="6663" width="15.140625" customWidth="1"/>
    <col min="6664" max="6665" width="10.7109375" customWidth="1"/>
    <col min="6666" max="6666" width="9.85546875" customWidth="1"/>
    <col min="6913" max="6913" width="65.5703125" customWidth="1"/>
    <col min="6914" max="6914" width="6.140625" customWidth="1"/>
    <col min="6915" max="6915" width="5.7109375" customWidth="1"/>
    <col min="6916" max="6916" width="6.5703125" customWidth="1"/>
    <col min="6917" max="6917" width="14.7109375" customWidth="1"/>
    <col min="6918" max="6918" width="7.140625" customWidth="1"/>
    <col min="6919" max="6919" width="15.140625" customWidth="1"/>
    <col min="6920" max="6921" width="10.7109375" customWidth="1"/>
    <col min="6922" max="6922" width="9.85546875" customWidth="1"/>
    <col min="7169" max="7169" width="65.5703125" customWidth="1"/>
    <col min="7170" max="7170" width="6.140625" customWidth="1"/>
    <col min="7171" max="7171" width="5.7109375" customWidth="1"/>
    <col min="7172" max="7172" width="6.5703125" customWidth="1"/>
    <col min="7173" max="7173" width="14.7109375" customWidth="1"/>
    <col min="7174" max="7174" width="7.140625" customWidth="1"/>
    <col min="7175" max="7175" width="15.140625" customWidth="1"/>
    <col min="7176" max="7177" width="10.7109375" customWidth="1"/>
    <col min="7178" max="7178" width="9.85546875" customWidth="1"/>
    <col min="7425" max="7425" width="65.5703125" customWidth="1"/>
    <col min="7426" max="7426" width="6.140625" customWidth="1"/>
    <col min="7427" max="7427" width="5.7109375" customWidth="1"/>
    <col min="7428" max="7428" width="6.5703125" customWidth="1"/>
    <col min="7429" max="7429" width="14.7109375" customWidth="1"/>
    <col min="7430" max="7430" width="7.140625" customWidth="1"/>
    <col min="7431" max="7431" width="15.140625" customWidth="1"/>
    <col min="7432" max="7433" width="10.7109375" customWidth="1"/>
    <col min="7434" max="7434" width="9.85546875" customWidth="1"/>
    <col min="7681" max="7681" width="65.5703125" customWidth="1"/>
    <col min="7682" max="7682" width="6.140625" customWidth="1"/>
    <col min="7683" max="7683" width="5.7109375" customWidth="1"/>
    <col min="7684" max="7684" width="6.5703125" customWidth="1"/>
    <col min="7685" max="7685" width="14.7109375" customWidth="1"/>
    <col min="7686" max="7686" width="7.140625" customWidth="1"/>
    <col min="7687" max="7687" width="15.140625" customWidth="1"/>
    <col min="7688" max="7689" width="10.7109375" customWidth="1"/>
    <col min="7690" max="7690" width="9.85546875" customWidth="1"/>
    <col min="7937" max="7937" width="65.5703125" customWidth="1"/>
    <col min="7938" max="7938" width="6.140625" customWidth="1"/>
    <col min="7939" max="7939" width="5.7109375" customWidth="1"/>
    <col min="7940" max="7940" width="6.5703125" customWidth="1"/>
    <col min="7941" max="7941" width="14.7109375" customWidth="1"/>
    <col min="7942" max="7942" width="7.140625" customWidth="1"/>
    <col min="7943" max="7943" width="15.140625" customWidth="1"/>
    <col min="7944" max="7945" width="10.7109375" customWidth="1"/>
    <col min="7946" max="7946" width="9.85546875" customWidth="1"/>
    <col min="8193" max="8193" width="65.5703125" customWidth="1"/>
    <col min="8194" max="8194" width="6.140625" customWidth="1"/>
    <col min="8195" max="8195" width="5.7109375" customWidth="1"/>
    <col min="8196" max="8196" width="6.5703125" customWidth="1"/>
    <col min="8197" max="8197" width="14.7109375" customWidth="1"/>
    <col min="8198" max="8198" width="7.140625" customWidth="1"/>
    <col min="8199" max="8199" width="15.140625" customWidth="1"/>
    <col min="8200" max="8201" width="10.7109375" customWidth="1"/>
    <col min="8202" max="8202" width="9.85546875" customWidth="1"/>
    <col min="8449" max="8449" width="65.5703125" customWidth="1"/>
    <col min="8450" max="8450" width="6.140625" customWidth="1"/>
    <col min="8451" max="8451" width="5.7109375" customWidth="1"/>
    <col min="8452" max="8452" width="6.5703125" customWidth="1"/>
    <col min="8453" max="8453" width="14.7109375" customWidth="1"/>
    <col min="8454" max="8454" width="7.140625" customWidth="1"/>
    <col min="8455" max="8455" width="15.140625" customWidth="1"/>
    <col min="8456" max="8457" width="10.7109375" customWidth="1"/>
    <col min="8458" max="8458" width="9.85546875" customWidth="1"/>
    <col min="8705" max="8705" width="65.5703125" customWidth="1"/>
    <col min="8706" max="8706" width="6.140625" customWidth="1"/>
    <col min="8707" max="8707" width="5.7109375" customWidth="1"/>
    <col min="8708" max="8708" width="6.5703125" customWidth="1"/>
    <col min="8709" max="8709" width="14.7109375" customWidth="1"/>
    <col min="8710" max="8710" width="7.140625" customWidth="1"/>
    <col min="8711" max="8711" width="15.140625" customWidth="1"/>
    <col min="8712" max="8713" width="10.7109375" customWidth="1"/>
    <col min="8714" max="8714" width="9.85546875" customWidth="1"/>
    <col min="8961" max="8961" width="65.5703125" customWidth="1"/>
    <col min="8962" max="8962" width="6.140625" customWidth="1"/>
    <col min="8963" max="8963" width="5.7109375" customWidth="1"/>
    <col min="8964" max="8964" width="6.5703125" customWidth="1"/>
    <col min="8965" max="8965" width="14.7109375" customWidth="1"/>
    <col min="8966" max="8966" width="7.140625" customWidth="1"/>
    <col min="8967" max="8967" width="15.140625" customWidth="1"/>
    <col min="8968" max="8969" width="10.7109375" customWidth="1"/>
    <col min="8970" max="8970" width="9.85546875" customWidth="1"/>
    <col min="9217" max="9217" width="65.5703125" customWidth="1"/>
    <col min="9218" max="9218" width="6.140625" customWidth="1"/>
    <col min="9219" max="9219" width="5.7109375" customWidth="1"/>
    <col min="9220" max="9220" width="6.5703125" customWidth="1"/>
    <col min="9221" max="9221" width="14.7109375" customWidth="1"/>
    <col min="9222" max="9222" width="7.140625" customWidth="1"/>
    <col min="9223" max="9223" width="15.140625" customWidth="1"/>
    <col min="9224" max="9225" width="10.7109375" customWidth="1"/>
    <col min="9226" max="9226" width="9.85546875" customWidth="1"/>
    <col min="9473" max="9473" width="65.5703125" customWidth="1"/>
    <col min="9474" max="9474" width="6.140625" customWidth="1"/>
    <col min="9475" max="9475" width="5.7109375" customWidth="1"/>
    <col min="9476" max="9476" width="6.5703125" customWidth="1"/>
    <col min="9477" max="9477" width="14.7109375" customWidth="1"/>
    <col min="9478" max="9478" width="7.140625" customWidth="1"/>
    <col min="9479" max="9479" width="15.140625" customWidth="1"/>
    <col min="9480" max="9481" width="10.7109375" customWidth="1"/>
    <col min="9482" max="9482" width="9.85546875" customWidth="1"/>
    <col min="9729" max="9729" width="65.5703125" customWidth="1"/>
    <col min="9730" max="9730" width="6.140625" customWidth="1"/>
    <col min="9731" max="9731" width="5.7109375" customWidth="1"/>
    <col min="9732" max="9732" width="6.5703125" customWidth="1"/>
    <col min="9733" max="9733" width="14.7109375" customWidth="1"/>
    <col min="9734" max="9734" width="7.140625" customWidth="1"/>
    <col min="9735" max="9735" width="15.140625" customWidth="1"/>
    <col min="9736" max="9737" width="10.7109375" customWidth="1"/>
    <col min="9738" max="9738" width="9.85546875" customWidth="1"/>
    <col min="9985" max="9985" width="65.5703125" customWidth="1"/>
    <col min="9986" max="9986" width="6.140625" customWidth="1"/>
    <col min="9987" max="9987" width="5.7109375" customWidth="1"/>
    <col min="9988" max="9988" width="6.5703125" customWidth="1"/>
    <col min="9989" max="9989" width="14.7109375" customWidth="1"/>
    <col min="9990" max="9990" width="7.140625" customWidth="1"/>
    <col min="9991" max="9991" width="15.140625" customWidth="1"/>
    <col min="9992" max="9993" width="10.7109375" customWidth="1"/>
    <col min="9994" max="9994" width="9.85546875" customWidth="1"/>
    <col min="10241" max="10241" width="65.5703125" customWidth="1"/>
    <col min="10242" max="10242" width="6.140625" customWidth="1"/>
    <col min="10243" max="10243" width="5.7109375" customWidth="1"/>
    <col min="10244" max="10244" width="6.5703125" customWidth="1"/>
    <col min="10245" max="10245" width="14.7109375" customWidth="1"/>
    <col min="10246" max="10246" width="7.140625" customWidth="1"/>
    <col min="10247" max="10247" width="15.140625" customWidth="1"/>
    <col min="10248" max="10249" width="10.7109375" customWidth="1"/>
    <col min="10250" max="10250" width="9.85546875" customWidth="1"/>
    <col min="10497" max="10497" width="65.5703125" customWidth="1"/>
    <col min="10498" max="10498" width="6.140625" customWidth="1"/>
    <col min="10499" max="10499" width="5.7109375" customWidth="1"/>
    <col min="10500" max="10500" width="6.5703125" customWidth="1"/>
    <col min="10501" max="10501" width="14.7109375" customWidth="1"/>
    <col min="10502" max="10502" width="7.140625" customWidth="1"/>
    <col min="10503" max="10503" width="15.140625" customWidth="1"/>
    <col min="10504" max="10505" width="10.7109375" customWidth="1"/>
    <col min="10506" max="10506" width="9.85546875" customWidth="1"/>
    <col min="10753" max="10753" width="65.5703125" customWidth="1"/>
    <col min="10754" max="10754" width="6.140625" customWidth="1"/>
    <col min="10755" max="10755" width="5.7109375" customWidth="1"/>
    <col min="10756" max="10756" width="6.5703125" customWidth="1"/>
    <col min="10757" max="10757" width="14.7109375" customWidth="1"/>
    <col min="10758" max="10758" width="7.140625" customWidth="1"/>
    <col min="10759" max="10759" width="15.140625" customWidth="1"/>
    <col min="10760" max="10761" width="10.7109375" customWidth="1"/>
    <col min="10762" max="10762" width="9.85546875" customWidth="1"/>
    <col min="11009" max="11009" width="65.5703125" customWidth="1"/>
    <col min="11010" max="11010" width="6.140625" customWidth="1"/>
    <col min="11011" max="11011" width="5.7109375" customWidth="1"/>
    <col min="11012" max="11012" width="6.5703125" customWidth="1"/>
    <col min="11013" max="11013" width="14.7109375" customWidth="1"/>
    <col min="11014" max="11014" width="7.140625" customWidth="1"/>
    <col min="11015" max="11015" width="15.140625" customWidth="1"/>
    <col min="11016" max="11017" width="10.7109375" customWidth="1"/>
    <col min="11018" max="11018" width="9.85546875" customWidth="1"/>
    <col min="11265" max="11265" width="65.5703125" customWidth="1"/>
    <col min="11266" max="11266" width="6.140625" customWidth="1"/>
    <col min="11267" max="11267" width="5.7109375" customWidth="1"/>
    <col min="11268" max="11268" width="6.5703125" customWidth="1"/>
    <col min="11269" max="11269" width="14.7109375" customWidth="1"/>
    <col min="11270" max="11270" width="7.140625" customWidth="1"/>
    <col min="11271" max="11271" width="15.140625" customWidth="1"/>
    <col min="11272" max="11273" width="10.7109375" customWidth="1"/>
    <col min="11274" max="11274" width="9.85546875" customWidth="1"/>
    <col min="11521" max="11521" width="65.5703125" customWidth="1"/>
    <col min="11522" max="11522" width="6.140625" customWidth="1"/>
    <col min="11523" max="11523" width="5.7109375" customWidth="1"/>
    <col min="11524" max="11524" width="6.5703125" customWidth="1"/>
    <col min="11525" max="11525" width="14.7109375" customWidth="1"/>
    <col min="11526" max="11526" width="7.140625" customWidth="1"/>
    <col min="11527" max="11527" width="15.140625" customWidth="1"/>
    <col min="11528" max="11529" width="10.7109375" customWidth="1"/>
    <col min="11530" max="11530" width="9.85546875" customWidth="1"/>
    <col min="11777" max="11777" width="65.5703125" customWidth="1"/>
    <col min="11778" max="11778" width="6.140625" customWidth="1"/>
    <col min="11779" max="11779" width="5.7109375" customWidth="1"/>
    <col min="11780" max="11780" width="6.5703125" customWidth="1"/>
    <col min="11781" max="11781" width="14.7109375" customWidth="1"/>
    <col min="11782" max="11782" width="7.140625" customWidth="1"/>
    <col min="11783" max="11783" width="15.140625" customWidth="1"/>
    <col min="11784" max="11785" width="10.7109375" customWidth="1"/>
    <col min="11786" max="11786" width="9.85546875" customWidth="1"/>
    <col min="12033" max="12033" width="65.5703125" customWidth="1"/>
    <col min="12034" max="12034" width="6.140625" customWidth="1"/>
    <col min="12035" max="12035" width="5.7109375" customWidth="1"/>
    <col min="12036" max="12036" width="6.5703125" customWidth="1"/>
    <col min="12037" max="12037" width="14.7109375" customWidth="1"/>
    <col min="12038" max="12038" width="7.140625" customWidth="1"/>
    <col min="12039" max="12039" width="15.140625" customWidth="1"/>
    <col min="12040" max="12041" width="10.7109375" customWidth="1"/>
    <col min="12042" max="12042" width="9.85546875" customWidth="1"/>
    <col min="12289" max="12289" width="65.5703125" customWidth="1"/>
    <col min="12290" max="12290" width="6.140625" customWidth="1"/>
    <col min="12291" max="12291" width="5.7109375" customWidth="1"/>
    <col min="12292" max="12292" width="6.5703125" customWidth="1"/>
    <col min="12293" max="12293" width="14.7109375" customWidth="1"/>
    <col min="12294" max="12294" width="7.140625" customWidth="1"/>
    <col min="12295" max="12295" width="15.140625" customWidth="1"/>
    <col min="12296" max="12297" width="10.7109375" customWidth="1"/>
    <col min="12298" max="12298" width="9.85546875" customWidth="1"/>
    <col min="12545" max="12545" width="65.5703125" customWidth="1"/>
    <col min="12546" max="12546" width="6.140625" customWidth="1"/>
    <col min="12547" max="12547" width="5.7109375" customWidth="1"/>
    <col min="12548" max="12548" width="6.5703125" customWidth="1"/>
    <col min="12549" max="12549" width="14.7109375" customWidth="1"/>
    <col min="12550" max="12550" width="7.140625" customWidth="1"/>
    <col min="12551" max="12551" width="15.140625" customWidth="1"/>
    <col min="12552" max="12553" width="10.7109375" customWidth="1"/>
    <col min="12554" max="12554" width="9.85546875" customWidth="1"/>
    <col min="12801" max="12801" width="65.5703125" customWidth="1"/>
    <col min="12802" max="12802" width="6.140625" customWidth="1"/>
    <col min="12803" max="12803" width="5.7109375" customWidth="1"/>
    <col min="12804" max="12804" width="6.5703125" customWidth="1"/>
    <col min="12805" max="12805" width="14.7109375" customWidth="1"/>
    <col min="12806" max="12806" width="7.140625" customWidth="1"/>
    <col min="12807" max="12807" width="15.140625" customWidth="1"/>
    <col min="12808" max="12809" width="10.7109375" customWidth="1"/>
    <col min="12810" max="12810" width="9.85546875" customWidth="1"/>
    <col min="13057" max="13057" width="65.5703125" customWidth="1"/>
    <col min="13058" max="13058" width="6.140625" customWidth="1"/>
    <col min="13059" max="13059" width="5.7109375" customWidth="1"/>
    <col min="13060" max="13060" width="6.5703125" customWidth="1"/>
    <col min="13061" max="13061" width="14.7109375" customWidth="1"/>
    <col min="13062" max="13062" width="7.140625" customWidth="1"/>
    <col min="13063" max="13063" width="15.140625" customWidth="1"/>
    <col min="13064" max="13065" width="10.7109375" customWidth="1"/>
    <col min="13066" max="13066" width="9.85546875" customWidth="1"/>
    <col min="13313" max="13313" width="65.5703125" customWidth="1"/>
    <col min="13314" max="13314" width="6.140625" customWidth="1"/>
    <col min="13315" max="13315" width="5.7109375" customWidth="1"/>
    <col min="13316" max="13316" width="6.5703125" customWidth="1"/>
    <col min="13317" max="13317" width="14.7109375" customWidth="1"/>
    <col min="13318" max="13318" width="7.140625" customWidth="1"/>
    <col min="13319" max="13319" width="15.140625" customWidth="1"/>
    <col min="13320" max="13321" width="10.7109375" customWidth="1"/>
    <col min="13322" max="13322" width="9.85546875" customWidth="1"/>
    <col min="13569" max="13569" width="65.5703125" customWidth="1"/>
    <col min="13570" max="13570" width="6.140625" customWidth="1"/>
    <col min="13571" max="13571" width="5.7109375" customWidth="1"/>
    <col min="13572" max="13572" width="6.5703125" customWidth="1"/>
    <col min="13573" max="13573" width="14.7109375" customWidth="1"/>
    <col min="13574" max="13574" width="7.140625" customWidth="1"/>
    <col min="13575" max="13575" width="15.140625" customWidth="1"/>
    <col min="13576" max="13577" width="10.7109375" customWidth="1"/>
    <col min="13578" max="13578" width="9.85546875" customWidth="1"/>
    <col min="13825" max="13825" width="65.5703125" customWidth="1"/>
    <col min="13826" max="13826" width="6.140625" customWidth="1"/>
    <col min="13827" max="13827" width="5.7109375" customWidth="1"/>
    <col min="13828" max="13828" width="6.5703125" customWidth="1"/>
    <col min="13829" max="13829" width="14.7109375" customWidth="1"/>
    <col min="13830" max="13830" width="7.140625" customWidth="1"/>
    <col min="13831" max="13831" width="15.140625" customWidth="1"/>
    <col min="13832" max="13833" width="10.7109375" customWidth="1"/>
    <col min="13834" max="13834" width="9.85546875" customWidth="1"/>
    <col min="14081" max="14081" width="65.5703125" customWidth="1"/>
    <col min="14082" max="14082" width="6.140625" customWidth="1"/>
    <col min="14083" max="14083" width="5.7109375" customWidth="1"/>
    <col min="14084" max="14084" width="6.5703125" customWidth="1"/>
    <col min="14085" max="14085" width="14.7109375" customWidth="1"/>
    <col min="14086" max="14086" width="7.140625" customWidth="1"/>
    <col min="14087" max="14087" width="15.140625" customWidth="1"/>
    <col min="14088" max="14089" width="10.7109375" customWidth="1"/>
    <col min="14090" max="14090" width="9.85546875" customWidth="1"/>
    <col min="14337" max="14337" width="65.5703125" customWidth="1"/>
    <col min="14338" max="14338" width="6.140625" customWidth="1"/>
    <col min="14339" max="14339" width="5.7109375" customWidth="1"/>
    <col min="14340" max="14340" width="6.5703125" customWidth="1"/>
    <col min="14341" max="14341" width="14.7109375" customWidth="1"/>
    <col min="14342" max="14342" width="7.140625" customWidth="1"/>
    <col min="14343" max="14343" width="15.140625" customWidth="1"/>
    <col min="14344" max="14345" width="10.7109375" customWidth="1"/>
    <col min="14346" max="14346" width="9.85546875" customWidth="1"/>
    <col min="14593" max="14593" width="65.5703125" customWidth="1"/>
    <col min="14594" max="14594" width="6.140625" customWidth="1"/>
    <col min="14595" max="14595" width="5.7109375" customWidth="1"/>
    <col min="14596" max="14596" width="6.5703125" customWidth="1"/>
    <col min="14597" max="14597" width="14.7109375" customWidth="1"/>
    <col min="14598" max="14598" width="7.140625" customWidth="1"/>
    <col min="14599" max="14599" width="15.140625" customWidth="1"/>
    <col min="14600" max="14601" width="10.7109375" customWidth="1"/>
    <col min="14602" max="14602" width="9.85546875" customWidth="1"/>
    <col min="14849" max="14849" width="65.5703125" customWidth="1"/>
    <col min="14850" max="14850" width="6.140625" customWidth="1"/>
    <col min="14851" max="14851" width="5.7109375" customWidth="1"/>
    <col min="14852" max="14852" width="6.5703125" customWidth="1"/>
    <col min="14853" max="14853" width="14.7109375" customWidth="1"/>
    <col min="14854" max="14854" width="7.140625" customWidth="1"/>
    <col min="14855" max="14855" width="15.140625" customWidth="1"/>
    <col min="14856" max="14857" width="10.7109375" customWidth="1"/>
    <col min="14858" max="14858" width="9.85546875" customWidth="1"/>
    <col min="15105" max="15105" width="65.5703125" customWidth="1"/>
    <col min="15106" max="15106" width="6.140625" customWidth="1"/>
    <col min="15107" max="15107" width="5.7109375" customWidth="1"/>
    <col min="15108" max="15108" width="6.5703125" customWidth="1"/>
    <col min="15109" max="15109" width="14.7109375" customWidth="1"/>
    <col min="15110" max="15110" width="7.140625" customWidth="1"/>
    <col min="15111" max="15111" width="15.140625" customWidth="1"/>
    <col min="15112" max="15113" width="10.7109375" customWidth="1"/>
    <col min="15114" max="15114" width="9.85546875" customWidth="1"/>
    <col min="15361" max="15361" width="65.5703125" customWidth="1"/>
    <col min="15362" max="15362" width="6.140625" customWidth="1"/>
    <col min="15363" max="15363" width="5.7109375" customWidth="1"/>
    <col min="15364" max="15364" width="6.5703125" customWidth="1"/>
    <col min="15365" max="15365" width="14.7109375" customWidth="1"/>
    <col min="15366" max="15366" width="7.140625" customWidth="1"/>
    <col min="15367" max="15367" width="15.140625" customWidth="1"/>
    <col min="15368" max="15369" width="10.7109375" customWidth="1"/>
    <col min="15370" max="15370" width="9.85546875" customWidth="1"/>
    <col min="15617" max="15617" width="65.5703125" customWidth="1"/>
    <col min="15618" max="15618" width="6.140625" customWidth="1"/>
    <col min="15619" max="15619" width="5.7109375" customWidth="1"/>
    <col min="15620" max="15620" width="6.5703125" customWidth="1"/>
    <col min="15621" max="15621" width="14.7109375" customWidth="1"/>
    <col min="15622" max="15622" width="7.140625" customWidth="1"/>
    <col min="15623" max="15623" width="15.140625" customWidth="1"/>
    <col min="15624" max="15625" width="10.7109375" customWidth="1"/>
    <col min="15626" max="15626" width="9.85546875" customWidth="1"/>
    <col min="15873" max="15873" width="65.5703125" customWidth="1"/>
    <col min="15874" max="15874" width="6.140625" customWidth="1"/>
    <col min="15875" max="15875" width="5.7109375" customWidth="1"/>
    <col min="15876" max="15876" width="6.5703125" customWidth="1"/>
    <col min="15877" max="15877" width="14.7109375" customWidth="1"/>
    <col min="15878" max="15878" width="7.140625" customWidth="1"/>
    <col min="15879" max="15879" width="15.140625" customWidth="1"/>
    <col min="15880" max="15881" width="10.7109375" customWidth="1"/>
    <col min="15882" max="15882" width="9.85546875" customWidth="1"/>
    <col min="16129" max="16129" width="65.5703125" customWidth="1"/>
    <col min="16130" max="16130" width="6.140625" customWidth="1"/>
    <col min="16131" max="16131" width="5.7109375" customWidth="1"/>
    <col min="16132" max="16132" width="6.5703125" customWidth="1"/>
    <col min="16133" max="16133" width="14.7109375" customWidth="1"/>
    <col min="16134" max="16134" width="7.140625" customWidth="1"/>
    <col min="16135" max="16135" width="15.140625" customWidth="1"/>
    <col min="16136" max="16137" width="10.7109375" customWidth="1"/>
    <col min="16138" max="16138" width="9.85546875" customWidth="1"/>
  </cols>
  <sheetData>
    <row r="1" spans="1:8" s="88" customFormat="1" ht="12.75">
      <c r="D1" s="123" t="s">
        <v>668</v>
      </c>
      <c r="E1" s="124"/>
      <c r="F1" s="124"/>
      <c r="G1" s="124"/>
      <c r="H1" s="100"/>
    </row>
    <row r="2" spans="1:8" s="88" customFormat="1" ht="12.75">
      <c r="D2" s="125" t="s">
        <v>219</v>
      </c>
      <c r="E2" s="126"/>
      <c r="F2" s="126"/>
      <c r="G2" s="126"/>
      <c r="H2" s="100"/>
    </row>
    <row r="3" spans="1:8" s="88" customFormat="1" ht="12.75">
      <c r="D3" s="123" t="s">
        <v>220</v>
      </c>
      <c r="E3" s="126"/>
      <c r="F3" s="126"/>
      <c r="G3" s="126"/>
      <c r="H3" s="100"/>
    </row>
    <row r="4" spans="1:8" s="88" customFormat="1" ht="12.75">
      <c r="D4" s="122" t="s">
        <v>669</v>
      </c>
      <c r="E4" s="126"/>
      <c r="F4" s="126"/>
      <c r="G4" s="126"/>
    </row>
    <row r="5" spans="1:8" ht="4.5" customHeight="1">
      <c r="D5" s="122"/>
      <c r="E5" s="121"/>
      <c r="F5" s="121"/>
      <c r="G5" s="99"/>
    </row>
    <row r="6" spans="1:8" ht="43.5" customHeight="1">
      <c r="A6" s="119" t="s">
        <v>722</v>
      </c>
      <c r="B6" s="119"/>
      <c r="C6" s="119"/>
      <c r="D6" s="119"/>
      <c r="E6" s="120"/>
      <c r="F6" s="120"/>
      <c r="G6" s="120"/>
      <c r="H6" s="121"/>
    </row>
    <row r="7" spans="1:8" ht="15.75">
      <c r="A7" s="28"/>
      <c r="B7" s="29"/>
      <c r="C7" s="29"/>
      <c r="D7" s="29"/>
    </row>
    <row r="8" spans="1:8" ht="15.75">
      <c r="A8" s="30"/>
      <c r="G8" s="31"/>
      <c r="H8" s="31" t="s">
        <v>221</v>
      </c>
    </row>
    <row r="9" spans="1:8" ht="36.75" customHeight="1">
      <c r="A9" s="32" t="s">
        <v>222</v>
      </c>
      <c r="B9" s="33" t="s">
        <v>223</v>
      </c>
      <c r="C9" s="33" t="s">
        <v>224</v>
      </c>
      <c r="D9" s="33" t="s">
        <v>225</v>
      </c>
      <c r="E9" s="33" t="s">
        <v>226</v>
      </c>
      <c r="F9" s="33" t="s">
        <v>227</v>
      </c>
      <c r="G9" s="33">
        <v>2020</v>
      </c>
      <c r="H9" s="33">
        <v>2021</v>
      </c>
    </row>
    <row r="10" spans="1:8" ht="12" customHeight="1">
      <c r="A10" s="34">
        <v>1</v>
      </c>
      <c r="B10" s="34">
        <v>2</v>
      </c>
      <c r="C10" s="34">
        <v>3</v>
      </c>
      <c r="D10" s="34">
        <v>4</v>
      </c>
      <c r="E10" s="34">
        <v>5</v>
      </c>
      <c r="F10" s="34">
        <v>6</v>
      </c>
      <c r="G10" s="34">
        <v>7</v>
      </c>
      <c r="H10" s="34">
        <v>8</v>
      </c>
    </row>
    <row r="11" spans="1:8" ht="18" customHeight="1">
      <c r="A11" s="35"/>
      <c r="B11" s="36"/>
      <c r="C11" s="36"/>
      <c r="D11" s="36"/>
      <c r="E11" s="36"/>
      <c r="F11" s="36"/>
      <c r="G11" s="36"/>
    </row>
    <row r="12" spans="1:8" ht="15.75">
      <c r="A12" s="26" t="s">
        <v>228</v>
      </c>
      <c r="B12" s="37" t="s">
        <v>229</v>
      </c>
      <c r="C12" s="38"/>
      <c r="D12" s="38"/>
      <c r="E12" s="38"/>
      <c r="F12" s="38"/>
      <c r="G12" s="39">
        <f>SUM(G14,G159,G174,G261,G364,G424,G443,G451,G460,G519,G525,)</f>
        <v>686328.3899999999</v>
      </c>
      <c r="H12" s="39">
        <f>SUM(H14,H159,H174,H261,H364,H424,H443,H451,H460,H519,H525,)</f>
        <v>683115.3899999999</v>
      </c>
    </row>
    <row r="13" spans="1:8" ht="17.25" customHeight="1">
      <c r="A13" s="26"/>
      <c r="B13" s="40"/>
      <c r="C13" s="41"/>
      <c r="D13" s="41"/>
      <c r="E13" s="41"/>
      <c r="F13" s="41"/>
      <c r="G13" s="42"/>
      <c r="H13" s="42"/>
    </row>
    <row r="14" spans="1:8" ht="15.75">
      <c r="A14" s="11" t="s">
        <v>230</v>
      </c>
      <c r="B14" s="43"/>
      <c r="C14" s="43" t="s">
        <v>231</v>
      </c>
      <c r="D14" s="44"/>
      <c r="E14" s="45"/>
      <c r="F14" s="45"/>
      <c r="G14" s="42">
        <f>SUM(G15,G22,G96,G103)</f>
        <v>379586.14</v>
      </c>
      <c r="H14" s="42">
        <f>SUM(H15,H22,H96,H103)</f>
        <v>380572.14</v>
      </c>
    </row>
    <row r="15" spans="1:8" ht="31.5">
      <c r="A15" s="6" t="s">
        <v>232</v>
      </c>
      <c r="B15" s="40"/>
      <c r="C15" s="40" t="s">
        <v>231</v>
      </c>
      <c r="D15" s="40" t="s">
        <v>233</v>
      </c>
      <c r="E15" s="46"/>
      <c r="F15" s="46"/>
      <c r="G15" s="42">
        <f>SUM(G17)</f>
        <v>2388.8200000000002</v>
      </c>
      <c r="H15" s="42">
        <f>SUM(H17)</f>
        <v>2388.8200000000002</v>
      </c>
    </row>
    <row r="16" spans="1:8" ht="47.25">
      <c r="A16" s="6" t="s">
        <v>571</v>
      </c>
      <c r="B16" s="44"/>
      <c r="C16" s="40" t="s">
        <v>231</v>
      </c>
      <c r="D16" s="40" t="s">
        <v>233</v>
      </c>
      <c r="E16" s="8" t="s">
        <v>42</v>
      </c>
      <c r="F16" s="45"/>
      <c r="G16" s="42">
        <f t="shared" ref="G16:H20" si="0">SUM(G17)</f>
        <v>2388.8200000000002</v>
      </c>
      <c r="H16" s="42">
        <f t="shared" si="0"/>
        <v>2388.8200000000002</v>
      </c>
    </row>
    <row r="17" spans="1:8" ht="15.75">
      <c r="A17" s="6" t="s">
        <v>572</v>
      </c>
      <c r="B17" s="44"/>
      <c r="C17" s="44" t="s">
        <v>231</v>
      </c>
      <c r="D17" s="44" t="s">
        <v>233</v>
      </c>
      <c r="E17" s="87" t="s">
        <v>46</v>
      </c>
      <c r="F17" s="45"/>
      <c r="G17" s="42">
        <f t="shared" si="0"/>
        <v>2388.8200000000002</v>
      </c>
      <c r="H17" s="42">
        <f t="shared" si="0"/>
        <v>2388.8200000000002</v>
      </c>
    </row>
    <row r="18" spans="1:8" ht="47.25" customHeight="1">
      <c r="A18" s="6" t="s">
        <v>573</v>
      </c>
      <c r="B18" s="44"/>
      <c r="C18" s="44" t="s">
        <v>231</v>
      </c>
      <c r="D18" s="44" t="s">
        <v>233</v>
      </c>
      <c r="E18" s="87" t="s">
        <v>96</v>
      </c>
      <c r="F18" s="45"/>
      <c r="G18" s="42">
        <f t="shared" si="0"/>
        <v>2388.8200000000002</v>
      </c>
      <c r="H18" s="42">
        <f t="shared" si="0"/>
        <v>2388.8200000000002</v>
      </c>
    </row>
    <row r="19" spans="1:8" ht="15.75">
      <c r="A19" s="6" t="s">
        <v>10</v>
      </c>
      <c r="B19" s="44"/>
      <c r="C19" s="44" t="s">
        <v>231</v>
      </c>
      <c r="D19" s="44" t="s">
        <v>233</v>
      </c>
      <c r="E19" s="87" t="s">
        <v>574</v>
      </c>
      <c r="F19" s="7"/>
      <c r="G19" s="42">
        <f t="shared" si="0"/>
        <v>2388.8200000000002</v>
      </c>
      <c r="H19" s="42">
        <f t="shared" si="0"/>
        <v>2388.8200000000002</v>
      </c>
    </row>
    <row r="20" spans="1:8" ht="63">
      <c r="A20" s="14" t="s">
        <v>234</v>
      </c>
      <c r="B20" s="44"/>
      <c r="C20" s="44" t="s">
        <v>231</v>
      </c>
      <c r="D20" s="44" t="s">
        <v>233</v>
      </c>
      <c r="E20" s="87" t="s">
        <v>574</v>
      </c>
      <c r="F20" s="47">
        <v>100</v>
      </c>
      <c r="G20" s="42">
        <f t="shared" si="0"/>
        <v>2388.8200000000002</v>
      </c>
      <c r="H20" s="42">
        <f t="shared" si="0"/>
        <v>2388.8200000000002</v>
      </c>
    </row>
    <row r="21" spans="1:8" ht="31.5">
      <c r="A21" s="14" t="s">
        <v>235</v>
      </c>
      <c r="B21" s="44"/>
      <c r="C21" s="44" t="s">
        <v>231</v>
      </c>
      <c r="D21" s="44" t="s">
        <v>233</v>
      </c>
      <c r="E21" s="87" t="s">
        <v>574</v>
      </c>
      <c r="F21" s="47">
        <v>120</v>
      </c>
      <c r="G21" s="48">
        <v>2388.8200000000002</v>
      </c>
      <c r="H21" s="48">
        <v>2388.8200000000002</v>
      </c>
    </row>
    <row r="22" spans="1:8" ht="47.25">
      <c r="A22" s="13" t="s">
        <v>236</v>
      </c>
      <c r="B22" s="44"/>
      <c r="C22" s="44" t="s">
        <v>231</v>
      </c>
      <c r="D22" s="44" t="s">
        <v>237</v>
      </c>
      <c r="E22" s="45"/>
      <c r="F22" s="45"/>
      <c r="G22" s="42">
        <f>SUM(G23,G33,G55,G65,G75)</f>
        <v>179412.28</v>
      </c>
      <c r="H22" s="42">
        <f>SUM(H23,H33,H55,H65,H75)</f>
        <v>180350.28</v>
      </c>
    </row>
    <row r="23" spans="1:8" s="88" customFormat="1" ht="31.5">
      <c r="A23" s="6" t="s">
        <v>342</v>
      </c>
      <c r="B23" s="44"/>
      <c r="C23" s="44" t="s">
        <v>231</v>
      </c>
      <c r="D23" s="44" t="s">
        <v>237</v>
      </c>
      <c r="E23" s="8" t="s">
        <v>41</v>
      </c>
      <c r="F23" s="45"/>
      <c r="G23" s="42">
        <f t="shared" ref="G23:H23" si="1">SUM(G24)</f>
        <v>2214</v>
      </c>
      <c r="H23" s="42">
        <f t="shared" si="1"/>
        <v>2252</v>
      </c>
    </row>
    <row r="24" spans="1:8" s="88" customFormat="1" ht="31.5">
      <c r="A24" s="17" t="s">
        <v>510</v>
      </c>
      <c r="B24" s="8"/>
      <c r="C24" s="44" t="s">
        <v>231</v>
      </c>
      <c r="D24" s="44" t="s">
        <v>237</v>
      </c>
      <c r="E24" s="8" t="s">
        <v>511</v>
      </c>
      <c r="F24" s="50"/>
      <c r="G24" s="42">
        <f>SUM(G25)</f>
        <v>2214</v>
      </c>
      <c r="H24" s="42">
        <f>SUM(H25)</f>
        <v>2252</v>
      </c>
    </row>
    <row r="25" spans="1:8" s="88" customFormat="1" ht="63">
      <c r="A25" s="6" t="s">
        <v>512</v>
      </c>
      <c r="B25" s="44"/>
      <c r="C25" s="44" t="s">
        <v>231</v>
      </c>
      <c r="D25" s="44" t="s">
        <v>237</v>
      </c>
      <c r="E25" s="87" t="s">
        <v>513</v>
      </c>
      <c r="F25" s="45"/>
      <c r="G25" s="42">
        <f>SUM(G26)</f>
        <v>2214</v>
      </c>
      <c r="H25" s="42">
        <f>SUM(H26)</f>
        <v>2252</v>
      </c>
    </row>
    <row r="26" spans="1:8" s="88" customFormat="1" ht="81.75" customHeight="1">
      <c r="A26" s="10" t="s">
        <v>188</v>
      </c>
      <c r="B26" s="44"/>
      <c r="C26" s="44" t="s">
        <v>231</v>
      </c>
      <c r="D26" s="44" t="s">
        <v>237</v>
      </c>
      <c r="E26" s="87" t="s">
        <v>514</v>
      </c>
      <c r="F26" s="47"/>
      <c r="G26" s="42">
        <f>SUM(G28,G30)</f>
        <v>2214</v>
      </c>
      <c r="H26" s="42">
        <f>SUM(H28,H30)</f>
        <v>2252</v>
      </c>
    </row>
    <row r="27" spans="1:8" s="88" customFormat="1" ht="63">
      <c r="A27" s="94" t="s">
        <v>234</v>
      </c>
      <c r="B27" s="44"/>
      <c r="C27" s="44" t="s">
        <v>231</v>
      </c>
      <c r="D27" s="44" t="s">
        <v>237</v>
      </c>
      <c r="E27" s="87" t="s">
        <v>514</v>
      </c>
      <c r="F27" s="47">
        <v>100</v>
      </c>
      <c r="G27" s="42">
        <f>SUM(G28)</f>
        <v>2028.68</v>
      </c>
      <c r="H27" s="42">
        <f>SUM(H28)</f>
        <v>2028.68</v>
      </c>
    </row>
    <row r="28" spans="1:8" s="88" customFormat="1" ht="31.5">
      <c r="A28" s="94" t="s">
        <v>235</v>
      </c>
      <c r="B28" s="44"/>
      <c r="C28" s="44" t="s">
        <v>231</v>
      </c>
      <c r="D28" s="44" t="s">
        <v>237</v>
      </c>
      <c r="E28" s="87" t="s">
        <v>514</v>
      </c>
      <c r="F28" s="47">
        <v>120</v>
      </c>
      <c r="G28" s="42">
        <v>2028.68</v>
      </c>
      <c r="H28" s="42">
        <v>2028.68</v>
      </c>
    </row>
    <row r="29" spans="1:8" s="88" customFormat="1" ht="15.75">
      <c r="A29" s="6" t="s">
        <v>242</v>
      </c>
      <c r="B29" s="44"/>
      <c r="C29" s="44" t="s">
        <v>231</v>
      </c>
      <c r="D29" s="44" t="s">
        <v>237</v>
      </c>
      <c r="E29" s="87" t="s">
        <v>514</v>
      </c>
      <c r="F29" s="47">
        <v>120</v>
      </c>
      <c r="G29" s="42">
        <v>2028.68</v>
      </c>
      <c r="H29" s="42">
        <v>2028.68</v>
      </c>
    </row>
    <row r="30" spans="1:8" s="88" customFormat="1" ht="31.5">
      <c r="A30" s="94" t="s">
        <v>336</v>
      </c>
      <c r="B30" s="23"/>
      <c r="C30" s="44" t="s">
        <v>231</v>
      </c>
      <c r="D30" s="44" t="s">
        <v>237</v>
      </c>
      <c r="E30" s="87" t="s">
        <v>514</v>
      </c>
      <c r="F30" s="47">
        <v>200</v>
      </c>
      <c r="G30" s="42">
        <f>SUM(G31)</f>
        <v>185.32</v>
      </c>
      <c r="H30" s="42">
        <f>SUM(H31)</f>
        <v>223.32</v>
      </c>
    </row>
    <row r="31" spans="1:8" s="88" customFormat="1" ht="31.5">
      <c r="A31" s="94" t="s">
        <v>238</v>
      </c>
      <c r="B31" s="23"/>
      <c r="C31" s="44" t="s">
        <v>231</v>
      </c>
      <c r="D31" s="44" t="s">
        <v>237</v>
      </c>
      <c r="E31" s="87" t="s">
        <v>514</v>
      </c>
      <c r="F31" s="47">
        <v>240</v>
      </c>
      <c r="G31" s="42">
        <v>185.32</v>
      </c>
      <c r="H31" s="42">
        <v>223.32</v>
      </c>
    </row>
    <row r="32" spans="1:8" s="88" customFormat="1" ht="15.75">
      <c r="A32" s="94" t="s">
        <v>241</v>
      </c>
      <c r="B32" s="23"/>
      <c r="C32" s="44" t="s">
        <v>231</v>
      </c>
      <c r="D32" s="44" t="s">
        <v>237</v>
      </c>
      <c r="E32" s="87" t="s">
        <v>514</v>
      </c>
      <c r="F32" s="47">
        <v>240</v>
      </c>
      <c r="G32" s="42">
        <v>185.32</v>
      </c>
      <c r="H32" s="42">
        <v>223.32</v>
      </c>
    </row>
    <row r="33" spans="1:8" s="88" customFormat="1" ht="47.25">
      <c r="A33" s="6" t="s">
        <v>571</v>
      </c>
      <c r="B33" s="44"/>
      <c r="C33" s="44" t="s">
        <v>231</v>
      </c>
      <c r="D33" s="44" t="s">
        <v>237</v>
      </c>
      <c r="E33" s="8" t="s">
        <v>42</v>
      </c>
      <c r="F33" s="45"/>
      <c r="G33" s="42">
        <f>SUM(G34,G39)</f>
        <v>150380.15</v>
      </c>
      <c r="H33" s="42">
        <f>SUM(H34,H39)</f>
        <v>150162.15</v>
      </c>
    </row>
    <row r="34" spans="1:8" s="88" customFormat="1" ht="47.25">
      <c r="A34" s="6" t="s">
        <v>575</v>
      </c>
      <c r="B34" s="44"/>
      <c r="C34" s="44" t="s">
        <v>231</v>
      </c>
      <c r="D34" s="44" t="s">
        <v>237</v>
      </c>
      <c r="E34" s="87" t="s">
        <v>44</v>
      </c>
      <c r="F34" s="49"/>
      <c r="G34" s="42">
        <f t="shared" ref="G34:H37" si="2">SUM(G35)</f>
        <v>80</v>
      </c>
      <c r="H34" s="42">
        <f t="shared" si="2"/>
        <v>80</v>
      </c>
    </row>
    <row r="35" spans="1:8" s="88" customFormat="1" ht="47.25">
      <c r="A35" s="12" t="s">
        <v>576</v>
      </c>
      <c r="B35" s="44"/>
      <c r="C35" s="44" t="s">
        <v>231</v>
      </c>
      <c r="D35" s="44" t="s">
        <v>237</v>
      </c>
      <c r="E35" s="87" t="s">
        <v>577</v>
      </c>
      <c r="F35" s="49"/>
      <c r="G35" s="42">
        <f t="shared" si="2"/>
        <v>80</v>
      </c>
      <c r="H35" s="42">
        <f t="shared" si="2"/>
        <v>80</v>
      </c>
    </row>
    <row r="36" spans="1:8" s="88" customFormat="1" ht="31.5">
      <c r="A36" s="6" t="s">
        <v>578</v>
      </c>
      <c r="B36" s="44"/>
      <c r="C36" s="44" t="s">
        <v>231</v>
      </c>
      <c r="D36" s="44" t="s">
        <v>237</v>
      </c>
      <c r="E36" s="87" t="s">
        <v>579</v>
      </c>
      <c r="F36" s="7"/>
      <c r="G36" s="42">
        <f t="shared" si="2"/>
        <v>80</v>
      </c>
      <c r="H36" s="42">
        <f t="shared" si="2"/>
        <v>80</v>
      </c>
    </row>
    <row r="37" spans="1:8" s="88" customFormat="1" ht="31.5">
      <c r="A37" s="94" t="s">
        <v>336</v>
      </c>
      <c r="B37" s="44"/>
      <c r="C37" s="44" t="s">
        <v>231</v>
      </c>
      <c r="D37" s="44" t="s">
        <v>237</v>
      </c>
      <c r="E37" s="87" t="s">
        <v>579</v>
      </c>
      <c r="F37" s="47">
        <v>200</v>
      </c>
      <c r="G37" s="42">
        <f t="shared" si="2"/>
        <v>80</v>
      </c>
      <c r="H37" s="42">
        <f t="shared" si="2"/>
        <v>80</v>
      </c>
    </row>
    <row r="38" spans="1:8" s="88" customFormat="1" ht="31.5">
      <c r="A38" s="94" t="s">
        <v>238</v>
      </c>
      <c r="B38" s="44"/>
      <c r="C38" s="44" t="s">
        <v>231</v>
      </c>
      <c r="D38" s="44" t="s">
        <v>237</v>
      </c>
      <c r="E38" s="87" t="s">
        <v>579</v>
      </c>
      <c r="F38" s="47">
        <v>240</v>
      </c>
      <c r="G38" s="42">
        <v>80</v>
      </c>
      <c r="H38" s="42">
        <v>80</v>
      </c>
    </row>
    <row r="39" spans="1:8" ht="15.75">
      <c r="A39" s="6" t="s">
        <v>572</v>
      </c>
      <c r="B39" s="44"/>
      <c r="C39" s="44" t="s">
        <v>231</v>
      </c>
      <c r="D39" s="44" t="s">
        <v>237</v>
      </c>
      <c r="E39" s="87" t="s">
        <v>46</v>
      </c>
      <c r="F39" s="45"/>
      <c r="G39" s="42">
        <f>SUM(G40)</f>
        <v>150300.15</v>
      </c>
      <c r="H39" s="42">
        <f>SUM(H40)</f>
        <v>150082.15</v>
      </c>
    </row>
    <row r="40" spans="1:8" ht="51" customHeight="1">
      <c r="A40" s="6" t="s">
        <v>573</v>
      </c>
      <c r="B40" s="44"/>
      <c r="C40" s="44" t="s">
        <v>231</v>
      </c>
      <c r="D40" s="44" t="s">
        <v>237</v>
      </c>
      <c r="E40" s="87" t="s">
        <v>96</v>
      </c>
      <c r="F40" s="45"/>
      <c r="G40" s="42">
        <f>SUM(G41,G48)</f>
        <v>150300.15</v>
      </c>
      <c r="H40" s="42">
        <f>SUM(H41,H48)</f>
        <v>150082.15</v>
      </c>
    </row>
    <row r="41" spans="1:8" ht="15.75">
      <c r="A41" s="6" t="s">
        <v>10</v>
      </c>
      <c r="B41" s="44"/>
      <c r="C41" s="44" t="s">
        <v>231</v>
      </c>
      <c r="D41" s="44" t="s">
        <v>237</v>
      </c>
      <c r="E41" s="87" t="s">
        <v>574</v>
      </c>
      <c r="F41" s="7"/>
      <c r="G41" s="42">
        <f>SUM(G42,G44,G46)</f>
        <v>150082.15</v>
      </c>
      <c r="H41" s="42">
        <f>SUM(H42,H44,H46)</f>
        <v>150082.15</v>
      </c>
    </row>
    <row r="42" spans="1:8" ht="63">
      <c r="A42" s="14" t="s">
        <v>234</v>
      </c>
      <c r="B42" s="44"/>
      <c r="C42" s="44" t="s">
        <v>231</v>
      </c>
      <c r="D42" s="44" t="s">
        <v>237</v>
      </c>
      <c r="E42" s="87" t="s">
        <v>574</v>
      </c>
      <c r="F42" s="47">
        <v>100</v>
      </c>
      <c r="G42" s="42">
        <f>SUM(G43)</f>
        <v>119171.23</v>
      </c>
      <c r="H42" s="42">
        <f>SUM(H43)</f>
        <v>119171.23</v>
      </c>
    </row>
    <row r="43" spans="1:8" ht="31.5">
      <c r="A43" s="14" t="s">
        <v>235</v>
      </c>
      <c r="B43" s="44"/>
      <c r="C43" s="44" t="s">
        <v>231</v>
      </c>
      <c r="D43" s="44" t="s">
        <v>237</v>
      </c>
      <c r="E43" s="87" t="s">
        <v>574</v>
      </c>
      <c r="F43" s="47">
        <v>120</v>
      </c>
      <c r="G43" s="42">
        <v>119171.23</v>
      </c>
      <c r="H43" s="42">
        <v>119171.23</v>
      </c>
    </row>
    <row r="44" spans="1:8" ht="31.5">
      <c r="A44" s="14" t="s">
        <v>336</v>
      </c>
      <c r="B44" s="44"/>
      <c r="C44" s="44" t="s">
        <v>231</v>
      </c>
      <c r="D44" s="44" t="s">
        <v>237</v>
      </c>
      <c r="E44" s="87" t="s">
        <v>574</v>
      </c>
      <c r="F44" s="47">
        <v>200</v>
      </c>
      <c r="G44" s="42">
        <f>SUM(G45)</f>
        <v>30090.92</v>
      </c>
      <c r="H44" s="42">
        <f>SUM(H45)</f>
        <v>30090.92</v>
      </c>
    </row>
    <row r="45" spans="1:8" ht="31.5">
      <c r="A45" s="14" t="s">
        <v>238</v>
      </c>
      <c r="B45" s="44"/>
      <c r="C45" s="44" t="s">
        <v>231</v>
      </c>
      <c r="D45" s="44" t="s">
        <v>237</v>
      </c>
      <c r="E45" s="87" t="s">
        <v>574</v>
      </c>
      <c r="F45" s="47">
        <v>240</v>
      </c>
      <c r="G45" s="97">
        <v>30090.92</v>
      </c>
      <c r="H45" s="97">
        <v>30090.92</v>
      </c>
    </row>
    <row r="46" spans="1:8" ht="15.75">
      <c r="A46" s="14" t="s">
        <v>239</v>
      </c>
      <c r="B46" s="44"/>
      <c r="C46" s="44" t="s">
        <v>231</v>
      </c>
      <c r="D46" s="44" t="s">
        <v>237</v>
      </c>
      <c r="E46" s="87" t="s">
        <v>574</v>
      </c>
      <c r="F46" s="47">
        <v>800</v>
      </c>
      <c r="G46" s="42">
        <f>SUM(G47)</f>
        <v>820</v>
      </c>
      <c r="H46" s="42">
        <f>SUM(H47)</f>
        <v>820</v>
      </c>
    </row>
    <row r="47" spans="1:8" ht="15.75">
      <c r="A47" s="14" t="s">
        <v>240</v>
      </c>
      <c r="B47" s="44"/>
      <c r="C47" s="44" t="s">
        <v>231</v>
      </c>
      <c r="D47" s="44" t="s">
        <v>237</v>
      </c>
      <c r="E47" s="87" t="s">
        <v>574</v>
      </c>
      <c r="F47" s="47">
        <v>850</v>
      </c>
      <c r="G47" s="97">
        <v>820</v>
      </c>
      <c r="H47" s="97">
        <v>820</v>
      </c>
    </row>
    <row r="48" spans="1:8" ht="81.75" customHeight="1">
      <c r="A48" s="14" t="s">
        <v>217</v>
      </c>
      <c r="B48" s="23"/>
      <c r="C48" s="44" t="s">
        <v>231</v>
      </c>
      <c r="D48" s="44" t="s">
        <v>237</v>
      </c>
      <c r="E48" s="8" t="s">
        <v>580</v>
      </c>
      <c r="F48" s="47"/>
      <c r="G48" s="42">
        <f>SUM(G49,G52)</f>
        <v>218</v>
      </c>
      <c r="H48" s="113"/>
    </row>
    <row r="49" spans="1:8" ht="63">
      <c r="A49" s="14" t="s">
        <v>234</v>
      </c>
      <c r="B49" s="23"/>
      <c r="C49" s="44" t="s">
        <v>231</v>
      </c>
      <c r="D49" s="44" t="s">
        <v>237</v>
      </c>
      <c r="E49" s="8" t="s">
        <v>580</v>
      </c>
      <c r="F49" s="47">
        <v>100</v>
      </c>
      <c r="G49" s="42">
        <f>SUM(G50)</f>
        <v>167.5</v>
      </c>
      <c r="H49" s="42"/>
    </row>
    <row r="50" spans="1:8" ht="31.5">
      <c r="A50" s="14" t="s">
        <v>235</v>
      </c>
      <c r="B50" s="23"/>
      <c r="C50" s="44" t="s">
        <v>231</v>
      </c>
      <c r="D50" s="44" t="s">
        <v>237</v>
      </c>
      <c r="E50" s="8" t="s">
        <v>580</v>
      </c>
      <c r="F50" s="47">
        <v>120</v>
      </c>
      <c r="G50" s="42">
        <v>167.5</v>
      </c>
      <c r="H50" s="42"/>
    </row>
    <row r="51" spans="1:8" ht="15.75">
      <c r="A51" s="14" t="s">
        <v>241</v>
      </c>
      <c r="B51" s="23"/>
      <c r="C51" s="44" t="s">
        <v>231</v>
      </c>
      <c r="D51" s="44" t="s">
        <v>237</v>
      </c>
      <c r="E51" s="8" t="s">
        <v>580</v>
      </c>
      <c r="F51" s="47">
        <v>120</v>
      </c>
      <c r="G51" s="42">
        <v>167.5</v>
      </c>
      <c r="H51" s="42"/>
    </row>
    <row r="52" spans="1:8" ht="31.5">
      <c r="A52" s="14" t="s">
        <v>336</v>
      </c>
      <c r="B52" s="23"/>
      <c r="C52" s="44" t="s">
        <v>231</v>
      </c>
      <c r="D52" s="44" t="s">
        <v>237</v>
      </c>
      <c r="E52" s="8" t="s">
        <v>580</v>
      </c>
      <c r="F52" s="47">
        <v>200</v>
      </c>
      <c r="G52" s="42">
        <f>SUM(G53)</f>
        <v>50.5</v>
      </c>
      <c r="H52" s="42"/>
    </row>
    <row r="53" spans="1:8" ht="31.5">
      <c r="A53" s="14" t="s">
        <v>238</v>
      </c>
      <c r="B53" s="23"/>
      <c r="C53" s="44" t="s">
        <v>231</v>
      </c>
      <c r="D53" s="44" t="s">
        <v>237</v>
      </c>
      <c r="E53" s="8" t="s">
        <v>580</v>
      </c>
      <c r="F53" s="47">
        <v>240</v>
      </c>
      <c r="G53" s="42">
        <v>50.5</v>
      </c>
      <c r="H53" s="42"/>
    </row>
    <row r="54" spans="1:8" ht="15.75">
      <c r="A54" s="14" t="s">
        <v>241</v>
      </c>
      <c r="B54" s="23"/>
      <c r="C54" s="44" t="s">
        <v>231</v>
      </c>
      <c r="D54" s="44" t="s">
        <v>237</v>
      </c>
      <c r="E54" s="8" t="s">
        <v>580</v>
      </c>
      <c r="F54" s="47">
        <v>240</v>
      </c>
      <c r="G54" s="42">
        <v>50.5</v>
      </c>
      <c r="H54" s="42"/>
    </row>
    <row r="55" spans="1:8" ht="31.5">
      <c r="A55" s="6" t="s">
        <v>345</v>
      </c>
      <c r="B55" s="44"/>
      <c r="C55" s="44" t="s">
        <v>231</v>
      </c>
      <c r="D55" s="44" t="s">
        <v>237</v>
      </c>
      <c r="E55" s="8" t="s">
        <v>54</v>
      </c>
      <c r="F55" s="50"/>
      <c r="G55" s="42">
        <f t="shared" ref="G55:H57" si="3">SUM(G56)</f>
        <v>2809</v>
      </c>
      <c r="H55" s="42">
        <f t="shared" si="3"/>
        <v>2840</v>
      </c>
    </row>
    <row r="56" spans="1:8" ht="47.25">
      <c r="A56" s="6" t="s">
        <v>23</v>
      </c>
      <c r="B56" s="44"/>
      <c r="C56" s="44" t="s">
        <v>231</v>
      </c>
      <c r="D56" s="44" t="s">
        <v>237</v>
      </c>
      <c r="E56" s="5" t="s">
        <v>58</v>
      </c>
      <c r="F56" s="47"/>
      <c r="G56" s="51">
        <f t="shared" si="3"/>
        <v>2809</v>
      </c>
      <c r="H56" s="51">
        <f t="shared" si="3"/>
        <v>2840</v>
      </c>
    </row>
    <row r="57" spans="1:8" ht="65.25" customHeight="1">
      <c r="A57" s="6" t="s">
        <v>556</v>
      </c>
      <c r="B57" s="44"/>
      <c r="C57" s="44" t="s">
        <v>231</v>
      </c>
      <c r="D57" s="44" t="s">
        <v>237</v>
      </c>
      <c r="E57" s="5" t="s">
        <v>106</v>
      </c>
      <c r="F57" s="47"/>
      <c r="G57" s="51">
        <f t="shared" si="3"/>
        <v>2809</v>
      </c>
      <c r="H57" s="51">
        <f t="shared" si="3"/>
        <v>2840</v>
      </c>
    </row>
    <row r="58" spans="1:8" ht="31.5">
      <c r="A58" s="12" t="s">
        <v>11</v>
      </c>
      <c r="B58" s="44"/>
      <c r="C58" s="44" t="s">
        <v>231</v>
      </c>
      <c r="D58" s="44" t="s">
        <v>237</v>
      </c>
      <c r="E58" s="5" t="s">
        <v>201</v>
      </c>
      <c r="F58" s="47"/>
      <c r="G58" s="42">
        <f>SUM(G59,G62)</f>
        <v>2809</v>
      </c>
      <c r="H58" s="42">
        <f>SUM(H59,H62)</f>
        <v>2840</v>
      </c>
    </row>
    <row r="59" spans="1:8" ht="63">
      <c r="A59" s="14" t="s">
        <v>234</v>
      </c>
      <c r="B59" s="44"/>
      <c r="C59" s="44" t="s">
        <v>231</v>
      </c>
      <c r="D59" s="44" t="s">
        <v>237</v>
      </c>
      <c r="E59" s="5" t="s">
        <v>201</v>
      </c>
      <c r="F59" s="47">
        <v>100</v>
      </c>
      <c r="G59" s="51">
        <f>SUM(G60)</f>
        <v>2010.1</v>
      </c>
      <c r="H59" s="51">
        <f>SUM(H60)</f>
        <v>2010.1</v>
      </c>
    </row>
    <row r="60" spans="1:8" ht="31.5">
      <c r="A60" s="14" t="s">
        <v>235</v>
      </c>
      <c r="B60" s="44"/>
      <c r="C60" s="44" t="s">
        <v>231</v>
      </c>
      <c r="D60" s="44" t="s">
        <v>237</v>
      </c>
      <c r="E60" s="5" t="s">
        <v>201</v>
      </c>
      <c r="F60" s="47">
        <v>120</v>
      </c>
      <c r="G60" s="51">
        <v>2010.1</v>
      </c>
      <c r="H60" s="51">
        <v>2010.1</v>
      </c>
    </row>
    <row r="61" spans="1:8" ht="15.75">
      <c r="A61" s="6" t="s">
        <v>242</v>
      </c>
      <c r="B61" s="44"/>
      <c r="C61" s="44" t="s">
        <v>231</v>
      </c>
      <c r="D61" s="44" t="s">
        <v>237</v>
      </c>
      <c r="E61" s="5" t="s">
        <v>201</v>
      </c>
      <c r="F61" s="47">
        <v>120</v>
      </c>
      <c r="G61" s="51">
        <v>2010.1</v>
      </c>
      <c r="H61" s="51">
        <v>2010.1</v>
      </c>
    </row>
    <row r="62" spans="1:8" ht="31.5">
      <c r="A62" s="14" t="s">
        <v>336</v>
      </c>
      <c r="B62" s="44"/>
      <c r="C62" s="44" t="s">
        <v>231</v>
      </c>
      <c r="D62" s="44" t="s">
        <v>237</v>
      </c>
      <c r="E62" s="5" t="s">
        <v>201</v>
      </c>
      <c r="F62" s="47">
        <v>200</v>
      </c>
      <c r="G62" s="51">
        <f>SUM(G63)</f>
        <v>798.9</v>
      </c>
      <c r="H62" s="51">
        <f>SUM(H63)</f>
        <v>829.9</v>
      </c>
    </row>
    <row r="63" spans="1:8" ht="31.5">
      <c r="A63" s="14" t="s">
        <v>238</v>
      </c>
      <c r="B63" s="44"/>
      <c r="C63" s="44" t="s">
        <v>231</v>
      </c>
      <c r="D63" s="44" t="s">
        <v>237</v>
      </c>
      <c r="E63" s="5" t="s">
        <v>201</v>
      </c>
      <c r="F63" s="47">
        <v>240</v>
      </c>
      <c r="G63" s="51">
        <v>798.9</v>
      </c>
      <c r="H63" s="51">
        <v>829.9</v>
      </c>
    </row>
    <row r="64" spans="1:8" ht="15.75">
      <c r="A64" s="6" t="s">
        <v>242</v>
      </c>
      <c r="B64" s="44"/>
      <c r="C64" s="44" t="s">
        <v>231</v>
      </c>
      <c r="D64" s="44" t="s">
        <v>237</v>
      </c>
      <c r="E64" s="5" t="s">
        <v>201</v>
      </c>
      <c r="F64" s="47">
        <v>240</v>
      </c>
      <c r="G64" s="51">
        <v>798.9</v>
      </c>
      <c r="H64" s="51">
        <v>829.9</v>
      </c>
    </row>
    <row r="65" spans="1:8" ht="31.5">
      <c r="A65" s="6" t="s">
        <v>346</v>
      </c>
      <c r="C65" s="44" t="s">
        <v>231</v>
      </c>
      <c r="D65" s="44" t="s">
        <v>237</v>
      </c>
      <c r="E65" s="8" t="s">
        <v>126</v>
      </c>
      <c r="F65" s="47"/>
      <c r="G65" s="42">
        <f t="shared" ref="G65:H67" si="4">SUM(G66)</f>
        <v>3506</v>
      </c>
      <c r="H65" s="42">
        <f t="shared" si="4"/>
        <v>4593</v>
      </c>
    </row>
    <row r="66" spans="1:8" ht="15.75">
      <c r="A66" s="6" t="s">
        <v>7</v>
      </c>
      <c r="C66" s="44" t="s">
        <v>231</v>
      </c>
      <c r="D66" s="44" t="s">
        <v>237</v>
      </c>
      <c r="E66" s="5" t="s">
        <v>134</v>
      </c>
      <c r="F66" s="47"/>
      <c r="G66" s="42">
        <f t="shared" si="4"/>
        <v>3506</v>
      </c>
      <c r="H66" s="42">
        <f t="shared" si="4"/>
        <v>4593</v>
      </c>
    </row>
    <row r="67" spans="1:8" ht="84" customHeight="1">
      <c r="A67" s="11" t="s">
        <v>557</v>
      </c>
      <c r="C67" s="44" t="s">
        <v>231</v>
      </c>
      <c r="D67" s="44" t="s">
        <v>237</v>
      </c>
      <c r="E67" s="5" t="s">
        <v>146</v>
      </c>
      <c r="F67" s="47"/>
      <c r="G67" s="42">
        <f t="shared" si="4"/>
        <v>3506</v>
      </c>
      <c r="H67" s="42">
        <f t="shared" si="4"/>
        <v>4593</v>
      </c>
    </row>
    <row r="68" spans="1:8" ht="67.5" customHeight="1">
      <c r="A68" s="10" t="s">
        <v>558</v>
      </c>
      <c r="C68" s="44" t="s">
        <v>231</v>
      </c>
      <c r="D68" s="44" t="s">
        <v>237</v>
      </c>
      <c r="E68" s="5" t="s">
        <v>208</v>
      </c>
      <c r="F68" s="47"/>
      <c r="G68" s="42">
        <f>SUM(G69,G72)</f>
        <v>3506</v>
      </c>
      <c r="H68" s="42">
        <f>SUM(H69,H72)</f>
        <v>4593</v>
      </c>
    </row>
    <row r="69" spans="1:8" s="88" customFormat="1" ht="63">
      <c r="A69" s="14" t="s">
        <v>234</v>
      </c>
      <c r="B69" s="44"/>
      <c r="C69" s="44" t="s">
        <v>231</v>
      </c>
      <c r="D69" s="44" t="s">
        <v>237</v>
      </c>
      <c r="E69" s="87" t="s">
        <v>208</v>
      </c>
      <c r="F69" s="47">
        <v>100</v>
      </c>
      <c r="G69" s="42">
        <f>SUM(G70)</f>
        <v>3327.97</v>
      </c>
      <c r="H69" s="42">
        <f>SUM(H70)</f>
        <v>3327.97</v>
      </c>
    </row>
    <row r="70" spans="1:8" s="88" customFormat="1" ht="31.5">
      <c r="A70" s="14" t="s">
        <v>235</v>
      </c>
      <c r="B70" s="44"/>
      <c r="C70" s="44" t="s">
        <v>231</v>
      </c>
      <c r="D70" s="44" t="s">
        <v>237</v>
      </c>
      <c r="E70" s="87" t="s">
        <v>208</v>
      </c>
      <c r="F70" s="47">
        <v>120</v>
      </c>
      <c r="G70" s="42">
        <v>3327.97</v>
      </c>
      <c r="H70" s="42">
        <v>3327.97</v>
      </c>
    </row>
    <row r="71" spans="1:8" s="88" customFormat="1" ht="15.75">
      <c r="A71" s="6" t="s">
        <v>242</v>
      </c>
      <c r="B71" s="44"/>
      <c r="C71" s="44" t="s">
        <v>231</v>
      </c>
      <c r="D71" s="44" t="s">
        <v>237</v>
      </c>
      <c r="E71" s="87" t="s">
        <v>208</v>
      </c>
      <c r="F71" s="47">
        <v>120</v>
      </c>
      <c r="G71" s="42">
        <v>3327.97</v>
      </c>
      <c r="H71" s="42">
        <v>3327.97</v>
      </c>
    </row>
    <row r="72" spans="1:8" s="88" customFormat="1" ht="31.5">
      <c r="A72" s="14" t="s">
        <v>336</v>
      </c>
      <c r="B72" s="44"/>
      <c r="C72" s="44" t="s">
        <v>231</v>
      </c>
      <c r="D72" s="44" t="s">
        <v>237</v>
      </c>
      <c r="E72" s="87" t="s">
        <v>208</v>
      </c>
      <c r="F72" s="47">
        <v>200</v>
      </c>
      <c r="G72" s="51">
        <f>SUM(G73)</f>
        <v>178.03</v>
      </c>
      <c r="H72" s="51">
        <f>SUM(H73)</f>
        <v>1265.03</v>
      </c>
    </row>
    <row r="73" spans="1:8" s="88" customFormat="1" ht="31.5">
      <c r="A73" s="14" t="s">
        <v>238</v>
      </c>
      <c r="B73" s="44"/>
      <c r="C73" s="44" t="s">
        <v>231</v>
      </c>
      <c r="D73" s="44" t="s">
        <v>237</v>
      </c>
      <c r="E73" s="87" t="s">
        <v>208</v>
      </c>
      <c r="F73" s="47">
        <v>240</v>
      </c>
      <c r="G73" s="51">
        <v>178.03</v>
      </c>
      <c r="H73" s="51">
        <v>1265.03</v>
      </c>
    </row>
    <row r="74" spans="1:8" s="88" customFormat="1" ht="15.75">
      <c r="A74" s="6" t="s">
        <v>242</v>
      </c>
      <c r="B74" s="44"/>
      <c r="C74" s="44" t="s">
        <v>231</v>
      </c>
      <c r="D74" s="44" t="s">
        <v>237</v>
      </c>
      <c r="E74" s="87" t="s">
        <v>208</v>
      </c>
      <c r="F74" s="47">
        <v>240</v>
      </c>
      <c r="G74" s="51">
        <v>178.03</v>
      </c>
      <c r="H74" s="51">
        <v>1265.03</v>
      </c>
    </row>
    <row r="75" spans="1:8" ht="65.45" customHeight="1">
      <c r="A75" s="6" t="s">
        <v>347</v>
      </c>
      <c r="B75" s="44"/>
      <c r="C75" s="44" t="s">
        <v>231</v>
      </c>
      <c r="D75" s="44" t="s">
        <v>237</v>
      </c>
      <c r="E75" s="8" t="s">
        <v>215</v>
      </c>
      <c r="F75" s="47"/>
      <c r="G75" s="42">
        <f>SUM(G76,G86,)</f>
        <v>20503.13</v>
      </c>
      <c r="H75" s="42">
        <f>SUM(H76,H86,)</f>
        <v>20503.13</v>
      </c>
    </row>
    <row r="76" spans="1:8" s="88" customFormat="1" ht="98.25" customHeight="1">
      <c r="A76" s="2" t="s">
        <v>369</v>
      </c>
      <c r="B76" s="44"/>
      <c r="C76" s="44" t="s">
        <v>231</v>
      </c>
      <c r="D76" s="44" t="s">
        <v>237</v>
      </c>
      <c r="E76" s="87" t="s">
        <v>393</v>
      </c>
      <c r="F76" s="47"/>
      <c r="G76" s="42">
        <f>SUM(G77,G80,G83,)</f>
        <v>18848.900000000001</v>
      </c>
      <c r="H76" s="42">
        <f>SUM(H77,H80,H83,)</f>
        <v>18848.900000000001</v>
      </c>
    </row>
    <row r="77" spans="1:8" s="88" customFormat="1" ht="80.25" customHeight="1">
      <c r="A77" s="2" t="s">
        <v>718</v>
      </c>
      <c r="B77" s="87"/>
      <c r="C77" s="47" t="s">
        <v>231</v>
      </c>
      <c r="D77" s="44" t="s">
        <v>237</v>
      </c>
      <c r="E77" s="87" t="s">
        <v>395</v>
      </c>
      <c r="F77" s="50"/>
      <c r="G77" s="42">
        <f>SUM(G78)</f>
        <v>18000</v>
      </c>
      <c r="H77" s="42">
        <f>SUM(H78)</f>
        <v>18000</v>
      </c>
    </row>
    <row r="78" spans="1:8" s="88" customFormat="1" ht="31.5">
      <c r="A78" s="94" t="s">
        <v>336</v>
      </c>
      <c r="B78" s="47"/>
      <c r="C78" s="47" t="s">
        <v>231</v>
      </c>
      <c r="D78" s="44" t="s">
        <v>237</v>
      </c>
      <c r="E78" s="87" t="s">
        <v>395</v>
      </c>
      <c r="F78" s="47">
        <v>200</v>
      </c>
      <c r="G78" s="42">
        <f>SUM(G79)</f>
        <v>18000</v>
      </c>
      <c r="H78" s="42">
        <f>SUM(H79)</f>
        <v>18000</v>
      </c>
    </row>
    <row r="79" spans="1:8" s="88" customFormat="1" ht="31.5">
      <c r="A79" s="94" t="s">
        <v>238</v>
      </c>
      <c r="B79" s="47"/>
      <c r="C79" s="47" t="s">
        <v>231</v>
      </c>
      <c r="D79" s="44" t="s">
        <v>237</v>
      </c>
      <c r="E79" s="87" t="s">
        <v>395</v>
      </c>
      <c r="F79" s="47">
        <v>240</v>
      </c>
      <c r="G79" s="42">
        <v>18000</v>
      </c>
      <c r="H79" s="42">
        <v>18000</v>
      </c>
    </row>
    <row r="80" spans="1:8" s="88" customFormat="1" ht="116.25" customHeight="1">
      <c r="A80" s="94" t="s">
        <v>719</v>
      </c>
      <c r="B80" s="47"/>
      <c r="C80" s="47" t="s">
        <v>231</v>
      </c>
      <c r="D80" s="44" t="s">
        <v>237</v>
      </c>
      <c r="E80" s="87" t="s">
        <v>679</v>
      </c>
      <c r="F80" s="47"/>
      <c r="G80" s="42">
        <f>SUM(G81)</f>
        <v>40</v>
      </c>
      <c r="H80" s="42">
        <f>SUM(H81)</f>
        <v>40</v>
      </c>
    </row>
    <row r="81" spans="1:8" s="88" customFormat="1" ht="31.5">
      <c r="A81" s="94" t="s">
        <v>336</v>
      </c>
      <c r="B81" s="47"/>
      <c r="C81" s="47" t="s">
        <v>231</v>
      </c>
      <c r="D81" s="44" t="s">
        <v>237</v>
      </c>
      <c r="E81" s="87" t="s">
        <v>679</v>
      </c>
      <c r="F81" s="47">
        <v>200</v>
      </c>
      <c r="G81" s="42">
        <f>SUM(G82)</f>
        <v>40</v>
      </c>
      <c r="H81" s="42">
        <f>SUM(H82)</f>
        <v>40</v>
      </c>
    </row>
    <row r="82" spans="1:8" s="88" customFormat="1" ht="31.5">
      <c r="A82" s="94" t="s">
        <v>238</v>
      </c>
      <c r="B82" s="47"/>
      <c r="C82" s="47" t="s">
        <v>231</v>
      </c>
      <c r="D82" s="44" t="s">
        <v>237</v>
      </c>
      <c r="E82" s="87" t="s">
        <v>679</v>
      </c>
      <c r="F82" s="47">
        <v>240</v>
      </c>
      <c r="G82" s="42">
        <v>40</v>
      </c>
      <c r="H82" s="42">
        <v>40</v>
      </c>
    </row>
    <row r="83" spans="1:8" s="88" customFormat="1" ht="53.25" customHeight="1">
      <c r="A83" s="2" t="s">
        <v>370</v>
      </c>
      <c r="B83" s="87"/>
      <c r="C83" s="44" t="s">
        <v>231</v>
      </c>
      <c r="D83" s="44" t="s">
        <v>237</v>
      </c>
      <c r="E83" s="87" t="s">
        <v>396</v>
      </c>
      <c r="F83" s="47"/>
      <c r="G83" s="42">
        <f>SUM(G84)</f>
        <v>808.9</v>
      </c>
      <c r="H83" s="42">
        <f>SUM(H84)</f>
        <v>808.9</v>
      </c>
    </row>
    <row r="84" spans="1:8" s="88" customFormat="1" ht="31.5">
      <c r="A84" s="94" t="s">
        <v>336</v>
      </c>
      <c r="B84" s="44"/>
      <c r="C84" s="44" t="s">
        <v>231</v>
      </c>
      <c r="D84" s="44" t="s">
        <v>237</v>
      </c>
      <c r="E84" s="87" t="s">
        <v>396</v>
      </c>
      <c r="F84" s="47">
        <v>200</v>
      </c>
      <c r="G84" s="42">
        <f>SUM(G85)</f>
        <v>808.9</v>
      </c>
      <c r="H84" s="42">
        <f>SUM(H85)</f>
        <v>808.9</v>
      </c>
    </row>
    <row r="85" spans="1:8" s="88" customFormat="1" ht="31.5">
      <c r="A85" s="94" t="s">
        <v>238</v>
      </c>
      <c r="B85" s="44"/>
      <c r="C85" s="44" t="s">
        <v>231</v>
      </c>
      <c r="D85" s="44" t="s">
        <v>237</v>
      </c>
      <c r="E85" s="87" t="s">
        <v>396</v>
      </c>
      <c r="F85" s="47">
        <v>240</v>
      </c>
      <c r="G85" s="42">
        <v>808.9</v>
      </c>
      <c r="H85" s="42">
        <v>808.9</v>
      </c>
    </row>
    <row r="86" spans="1:8" s="88" customFormat="1" ht="31.5">
      <c r="A86" s="111" t="s">
        <v>665</v>
      </c>
      <c r="B86" s="44"/>
      <c r="C86" s="44" t="s">
        <v>231</v>
      </c>
      <c r="D86" s="44" t="s">
        <v>237</v>
      </c>
      <c r="E86" s="87" t="s">
        <v>397</v>
      </c>
      <c r="F86" s="47"/>
      <c r="G86" s="42">
        <f>SUM(G87,G90,G93)</f>
        <v>1654.23</v>
      </c>
      <c r="H86" s="42">
        <f>SUM(H87,H90,H93)</f>
        <v>1654.23</v>
      </c>
    </row>
    <row r="87" spans="1:8" s="88" customFormat="1" ht="83.25" customHeight="1">
      <c r="A87" s="112" t="s">
        <v>721</v>
      </c>
      <c r="B87" s="44"/>
      <c r="C87" s="44" t="s">
        <v>231</v>
      </c>
      <c r="D87" s="44" t="s">
        <v>237</v>
      </c>
      <c r="E87" s="87" t="s">
        <v>398</v>
      </c>
      <c r="F87" s="47"/>
      <c r="G87" s="42">
        <f>SUM(G88)</f>
        <v>200</v>
      </c>
      <c r="H87" s="42">
        <f>SUM(H88)</f>
        <v>200</v>
      </c>
    </row>
    <row r="88" spans="1:8" s="88" customFormat="1" ht="31.5">
      <c r="A88" s="108" t="s">
        <v>336</v>
      </c>
      <c r="B88" s="44"/>
      <c r="C88" s="44" t="s">
        <v>231</v>
      </c>
      <c r="D88" s="44" t="s">
        <v>237</v>
      </c>
      <c r="E88" s="87" t="s">
        <v>398</v>
      </c>
      <c r="F88" s="47">
        <v>200</v>
      </c>
      <c r="G88" s="42">
        <f>SUM(G89)</f>
        <v>200</v>
      </c>
      <c r="H88" s="42">
        <f>SUM(H89)</f>
        <v>200</v>
      </c>
    </row>
    <row r="89" spans="1:8" s="88" customFormat="1" ht="31.5">
      <c r="A89" s="108" t="s">
        <v>238</v>
      </c>
      <c r="B89" s="44"/>
      <c r="C89" s="44" t="s">
        <v>231</v>
      </c>
      <c r="D89" s="44" t="s">
        <v>237</v>
      </c>
      <c r="E89" s="87" t="s">
        <v>398</v>
      </c>
      <c r="F89" s="47">
        <v>240</v>
      </c>
      <c r="G89" s="42">
        <v>200</v>
      </c>
      <c r="H89" s="42">
        <v>200</v>
      </c>
    </row>
    <row r="90" spans="1:8" s="88" customFormat="1" ht="117.75" customHeight="1">
      <c r="A90" s="112" t="s">
        <v>400</v>
      </c>
      <c r="B90" s="44"/>
      <c r="C90" s="44" t="s">
        <v>231</v>
      </c>
      <c r="D90" s="44" t="s">
        <v>237</v>
      </c>
      <c r="E90" s="87" t="s">
        <v>666</v>
      </c>
      <c r="F90" s="47"/>
      <c r="G90" s="42">
        <f>SUM(G91)</f>
        <v>805.23</v>
      </c>
      <c r="H90" s="42">
        <f>SUM(H91)</f>
        <v>805.23</v>
      </c>
    </row>
    <row r="91" spans="1:8" s="88" customFormat="1" ht="31.5">
      <c r="A91" s="108" t="s">
        <v>336</v>
      </c>
      <c r="B91" s="44"/>
      <c r="C91" s="44" t="s">
        <v>231</v>
      </c>
      <c r="D91" s="44" t="s">
        <v>237</v>
      </c>
      <c r="E91" s="87" t="s">
        <v>666</v>
      </c>
      <c r="F91" s="47">
        <v>200</v>
      </c>
      <c r="G91" s="42">
        <f>SUM(G92)</f>
        <v>805.23</v>
      </c>
      <c r="H91" s="42">
        <f>SUM(H92)</f>
        <v>805.23</v>
      </c>
    </row>
    <row r="92" spans="1:8" s="88" customFormat="1" ht="31.5">
      <c r="A92" s="108" t="s">
        <v>238</v>
      </c>
      <c r="B92" s="44"/>
      <c r="C92" s="44" t="s">
        <v>231</v>
      </c>
      <c r="D92" s="44" t="s">
        <v>237</v>
      </c>
      <c r="E92" s="87" t="s">
        <v>666</v>
      </c>
      <c r="F92" s="47">
        <v>240</v>
      </c>
      <c r="G92" s="97">
        <v>805.23</v>
      </c>
      <c r="H92" s="97">
        <v>805.23</v>
      </c>
    </row>
    <row r="93" spans="1:8" s="88" customFormat="1" ht="63">
      <c r="A93" s="112" t="s">
        <v>371</v>
      </c>
      <c r="B93" s="44"/>
      <c r="C93" s="44" t="s">
        <v>231</v>
      </c>
      <c r="D93" s="44" t="s">
        <v>237</v>
      </c>
      <c r="E93" s="87" t="s">
        <v>667</v>
      </c>
      <c r="F93" s="47"/>
      <c r="G93" s="42">
        <f>SUM(G94)</f>
        <v>649</v>
      </c>
      <c r="H93" s="42">
        <f>SUM(H94)</f>
        <v>649</v>
      </c>
    </row>
    <row r="94" spans="1:8" s="88" customFormat="1" ht="31.5">
      <c r="A94" s="108" t="s">
        <v>336</v>
      </c>
      <c r="B94" s="44"/>
      <c r="C94" s="44" t="s">
        <v>231</v>
      </c>
      <c r="D94" s="44" t="s">
        <v>237</v>
      </c>
      <c r="E94" s="87" t="s">
        <v>667</v>
      </c>
      <c r="F94" s="47">
        <v>200</v>
      </c>
      <c r="G94" s="42">
        <f>SUM(G95)</f>
        <v>649</v>
      </c>
      <c r="H94" s="42">
        <f>SUM(H95)</f>
        <v>649</v>
      </c>
    </row>
    <row r="95" spans="1:8" s="88" customFormat="1" ht="31.5">
      <c r="A95" s="108" t="s">
        <v>238</v>
      </c>
      <c r="B95" s="44"/>
      <c r="C95" s="44" t="s">
        <v>231</v>
      </c>
      <c r="D95" s="44" t="s">
        <v>237</v>
      </c>
      <c r="E95" s="87" t="s">
        <v>667</v>
      </c>
      <c r="F95" s="47">
        <v>240</v>
      </c>
      <c r="G95" s="42">
        <v>649</v>
      </c>
      <c r="H95" s="42">
        <v>649</v>
      </c>
    </row>
    <row r="96" spans="1:8" ht="15.75">
      <c r="A96" s="13" t="s">
        <v>243</v>
      </c>
      <c r="B96" s="44"/>
      <c r="C96" s="44" t="s">
        <v>231</v>
      </c>
      <c r="D96" s="44">
        <v>11</v>
      </c>
      <c r="E96" s="44"/>
      <c r="F96" s="44"/>
      <c r="G96" s="42">
        <f t="shared" ref="G96:H101" si="5">SUM(G97)</f>
        <v>32811.800000000003</v>
      </c>
      <c r="H96" s="42">
        <f t="shared" si="5"/>
        <v>32811.800000000003</v>
      </c>
    </row>
    <row r="97" spans="1:8" ht="31.5">
      <c r="A97" s="6" t="s">
        <v>341</v>
      </c>
      <c r="B97" s="44"/>
      <c r="C97" s="44" t="s">
        <v>231</v>
      </c>
      <c r="D97" s="44">
        <v>11</v>
      </c>
      <c r="E97" s="8" t="s">
        <v>35</v>
      </c>
      <c r="F97" s="44"/>
      <c r="G97" s="42">
        <f t="shared" si="5"/>
        <v>32811.800000000003</v>
      </c>
      <c r="H97" s="42">
        <f t="shared" si="5"/>
        <v>32811.800000000003</v>
      </c>
    </row>
    <row r="98" spans="1:8" ht="47.25">
      <c r="A98" s="6" t="s">
        <v>350</v>
      </c>
      <c r="B98" s="47"/>
      <c r="C98" s="47" t="s">
        <v>231</v>
      </c>
      <c r="D98" s="47">
        <v>11</v>
      </c>
      <c r="E98" s="8" t="s">
        <v>37</v>
      </c>
      <c r="F98" s="44"/>
      <c r="G98" s="42">
        <f t="shared" si="5"/>
        <v>32811.800000000003</v>
      </c>
      <c r="H98" s="42">
        <f t="shared" si="5"/>
        <v>32811.800000000003</v>
      </c>
    </row>
    <row r="99" spans="1:8" ht="51" customHeight="1">
      <c r="A99" s="13" t="s">
        <v>543</v>
      </c>
      <c r="B99" s="47"/>
      <c r="C99" s="47" t="s">
        <v>231</v>
      </c>
      <c r="D99" s="47">
        <v>11</v>
      </c>
      <c r="E99" s="8" t="s">
        <v>355</v>
      </c>
      <c r="F99" s="44"/>
      <c r="G99" s="42">
        <f t="shared" si="5"/>
        <v>32811.800000000003</v>
      </c>
      <c r="H99" s="42">
        <f t="shared" si="5"/>
        <v>32811.800000000003</v>
      </c>
    </row>
    <row r="100" spans="1:8" ht="53.25" customHeight="1">
      <c r="A100" s="13" t="s">
        <v>544</v>
      </c>
      <c r="B100" s="47"/>
      <c r="C100" s="47" t="s">
        <v>231</v>
      </c>
      <c r="D100" s="47">
        <v>11</v>
      </c>
      <c r="E100" s="8" t="s">
        <v>442</v>
      </c>
      <c r="F100" s="47"/>
      <c r="G100" s="42">
        <f t="shared" si="5"/>
        <v>32811.800000000003</v>
      </c>
      <c r="H100" s="42">
        <f t="shared" si="5"/>
        <v>32811.800000000003</v>
      </c>
    </row>
    <row r="101" spans="1:8" ht="15.75">
      <c r="A101" s="14" t="s">
        <v>239</v>
      </c>
      <c r="B101" s="47"/>
      <c r="C101" s="47" t="s">
        <v>231</v>
      </c>
      <c r="D101" s="47">
        <v>11</v>
      </c>
      <c r="E101" s="8" t="s">
        <v>442</v>
      </c>
      <c r="F101" s="47">
        <v>800</v>
      </c>
      <c r="G101" s="42">
        <f t="shared" si="5"/>
        <v>32811.800000000003</v>
      </c>
      <c r="H101" s="42">
        <f t="shared" si="5"/>
        <v>32811.800000000003</v>
      </c>
    </row>
    <row r="102" spans="1:8" ht="15.75">
      <c r="A102" s="14" t="s">
        <v>244</v>
      </c>
      <c r="B102" s="47"/>
      <c r="C102" s="47" t="s">
        <v>231</v>
      </c>
      <c r="D102" s="47">
        <v>11</v>
      </c>
      <c r="E102" s="8" t="s">
        <v>442</v>
      </c>
      <c r="F102" s="47">
        <v>870</v>
      </c>
      <c r="G102" s="52">
        <v>32811.800000000003</v>
      </c>
      <c r="H102" s="52">
        <v>32811.800000000003</v>
      </c>
    </row>
    <row r="103" spans="1:8" ht="15.75">
      <c r="A103" s="6" t="s">
        <v>245</v>
      </c>
      <c r="B103" s="40"/>
      <c r="C103" s="40" t="s">
        <v>231</v>
      </c>
      <c r="D103" s="40">
        <v>13</v>
      </c>
      <c r="E103" s="40"/>
      <c r="F103" s="40"/>
      <c r="G103" s="42">
        <f>SUM(G104,G119,G148,G153)</f>
        <v>164973.24</v>
      </c>
      <c r="H103" s="42">
        <f>SUM(H104,H119,H148,H153)</f>
        <v>165021.24</v>
      </c>
    </row>
    <row r="104" spans="1:8" ht="31.5">
      <c r="A104" s="6" t="s">
        <v>341</v>
      </c>
      <c r="B104" s="40"/>
      <c r="C104" s="40" t="s">
        <v>231</v>
      </c>
      <c r="D104" s="40">
        <v>13</v>
      </c>
      <c r="E104" s="8" t="s">
        <v>35</v>
      </c>
      <c r="F104" s="47"/>
      <c r="G104" s="42">
        <f>SUM(G105,G114)</f>
        <v>1346</v>
      </c>
      <c r="H104" s="42">
        <f>SUM(H105,H114)</f>
        <v>1346</v>
      </c>
    </row>
    <row r="105" spans="1:8" ht="50.25" customHeight="1">
      <c r="A105" s="6" t="s">
        <v>349</v>
      </c>
      <c r="B105" s="40"/>
      <c r="C105" s="40" t="s">
        <v>231</v>
      </c>
      <c r="D105" s="40">
        <v>13</v>
      </c>
      <c r="E105" s="5" t="s">
        <v>36</v>
      </c>
      <c r="F105" s="47"/>
      <c r="G105" s="42">
        <f>SUM(G106,G110)</f>
        <v>987.2</v>
      </c>
      <c r="H105" s="42">
        <f>SUM(H106,H110)</f>
        <v>987.2</v>
      </c>
    </row>
    <row r="106" spans="1:8" ht="70.5" customHeight="1">
      <c r="A106" s="6" t="s">
        <v>541</v>
      </c>
      <c r="B106" s="40"/>
      <c r="C106" s="40" t="s">
        <v>231</v>
      </c>
      <c r="D106" s="40">
        <v>13</v>
      </c>
      <c r="E106" s="5" t="s">
        <v>76</v>
      </c>
      <c r="F106" s="47"/>
      <c r="G106" s="42">
        <f t="shared" ref="G106:H108" si="6">SUM(G107)</f>
        <v>887.2</v>
      </c>
      <c r="H106" s="42">
        <f t="shared" si="6"/>
        <v>887.2</v>
      </c>
    </row>
    <row r="107" spans="1:8" ht="63">
      <c r="A107" s="2" t="s">
        <v>378</v>
      </c>
      <c r="B107" s="40"/>
      <c r="C107" s="40" t="s">
        <v>231</v>
      </c>
      <c r="D107" s="40">
        <v>13</v>
      </c>
      <c r="E107" s="5" t="s">
        <v>81</v>
      </c>
      <c r="F107" s="47"/>
      <c r="G107" s="42">
        <f t="shared" si="6"/>
        <v>887.2</v>
      </c>
      <c r="H107" s="42">
        <f t="shared" si="6"/>
        <v>887.2</v>
      </c>
    </row>
    <row r="108" spans="1:8" ht="31.5">
      <c r="A108" s="17" t="s">
        <v>246</v>
      </c>
      <c r="B108" s="40"/>
      <c r="C108" s="40" t="s">
        <v>231</v>
      </c>
      <c r="D108" s="40">
        <v>13</v>
      </c>
      <c r="E108" s="5" t="s">
        <v>81</v>
      </c>
      <c r="F108" s="47">
        <v>600</v>
      </c>
      <c r="G108" s="42">
        <f t="shared" si="6"/>
        <v>887.2</v>
      </c>
      <c r="H108" s="42">
        <f t="shared" si="6"/>
        <v>887.2</v>
      </c>
    </row>
    <row r="109" spans="1:8" ht="15.75">
      <c r="A109" s="17" t="s">
        <v>247</v>
      </c>
      <c r="B109" s="40"/>
      <c r="C109" s="40" t="s">
        <v>231</v>
      </c>
      <c r="D109" s="40">
        <v>13</v>
      </c>
      <c r="E109" s="5" t="s">
        <v>81</v>
      </c>
      <c r="F109" s="47">
        <v>610</v>
      </c>
      <c r="G109" s="42">
        <v>887.2</v>
      </c>
      <c r="H109" s="42">
        <v>887.2</v>
      </c>
    </row>
    <row r="110" spans="1:8" s="88" customFormat="1" ht="66.75" customHeight="1">
      <c r="A110" s="1" t="s">
        <v>180</v>
      </c>
      <c r="B110" s="44"/>
      <c r="C110" s="40" t="s">
        <v>231</v>
      </c>
      <c r="D110" s="40">
        <v>13</v>
      </c>
      <c r="E110" s="87" t="s">
        <v>77</v>
      </c>
      <c r="F110" s="50"/>
      <c r="G110" s="42">
        <f t="shared" ref="G110:H112" si="7">SUM(G111)</f>
        <v>100</v>
      </c>
      <c r="H110" s="42">
        <f t="shared" si="7"/>
        <v>100</v>
      </c>
    </row>
    <row r="111" spans="1:8" s="88" customFormat="1" ht="31.5">
      <c r="A111" s="1" t="s">
        <v>79</v>
      </c>
      <c r="B111" s="44"/>
      <c r="C111" s="40" t="s">
        <v>231</v>
      </c>
      <c r="D111" s="40">
        <v>13</v>
      </c>
      <c r="E111" s="87" t="s">
        <v>83</v>
      </c>
      <c r="F111" s="50"/>
      <c r="G111" s="42">
        <f t="shared" si="7"/>
        <v>100</v>
      </c>
      <c r="H111" s="42">
        <f t="shared" si="7"/>
        <v>100</v>
      </c>
    </row>
    <row r="112" spans="1:8" s="88" customFormat="1" ht="31.5">
      <c r="A112" s="17" t="s">
        <v>246</v>
      </c>
      <c r="B112" s="50"/>
      <c r="C112" s="40" t="s">
        <v>231</v>
      </c>
      <c r="D112" s="40">
        <v>13</v>
      </c>
      <c r="E112" s="87" t="s">
        <v>83</v>
      </c>
      <c r="F112" s="53">
        <v>600</v>
      </c>
      <c r="G112" s="42">
        <f t="shared" si="7"/>
        <v>100</v>
      </c>
      <c r="H112" s="42">
        <f t="shared" si="7"/>
        <v>100</v>
      </c>
    </row>
    <row r="113" spans="1:8" s="88" customFormat="1" ht="15.75">
      <c r="A113" s="17" t="s">
        <v>247</v>
      </c>
      <c r="B113" s="50"/>
      <c r="C113" s="40" t="s">
        <v>231</v>
      </c>
      <c r="D113" s="40">
        <v>13</v>
      </c>
      <c r="E113" s="87" t="s">
        <v>83</v>
      </c>
      <c r="F113" s="50">
        <v>610</v>
      </c>
      <c r="G113" s="42">
        <v>100</v>
      </c>
      <c r="H113" s="42">
        <v>100</v>
      </c>
    </row>
    <row r="114" spans="1:8" s="88" customFormat="1" ht="31.5">
      <c r="A114" s="6" t="s">
        <v>358</v>
      </c>
      <c r="B114" s="44"/>
      <c r="C114" s="40" t="s">
        <v>231</v>
      </c>
      <c r="D114" s="40">
        <v>13</v>
      </c>
      <c r="E114" s="8" t="s">
        <v>39</v>
      </c>
      <c r="F114" s="47"/>
      <c r="G114" s="42">
        <f>SUM(G115,)</f>
        <v>358.8</v>
      </c>
      <c r="H114" s="42">
        <f>SUM(H115,)</f>
        <v>358.8</v>
      </c>
    </row>
    <row r="115" spans="1:8" s="88" customFormat="1" ht="31.5">
      <c r="A115" s="17" t="s">
        <v>455</v>
      </c>
      <c r="B115" s="40"/>
      <c r="C115" s="40" t="s">
        <v>231</v>
      </c>
      <c r="D115" s="40">
        <v>13</v>
      </c>
      <c r="E115" s="8" t="s">
        <v>456</v>
      </c>
      <c r="F115" s="41"/>
      <c r="G115" s="42">
        <f t="shared" ref="G115:H117" si="8">SUM(G116)</f>
        <v>358.8</v>
      </c>
      <c r="H115" s="42">
        <f t="shared" si="8"/>
        <v>358.8</v>
      </c>
    </row>
    <row r="116" spans="1:8" s="88" customFormat="1" ht="31.5">
      <c r="A116" s="17" t="s">
        <v>457</v>
      </c>
      <c r="B116" s="40"/>
      <c r="C116" s="40" t="s">
        <v>231</v>
      </c>
      <c r="D116" s="40">
        <v>13</v>
      </c>
      <c r="E116" s="8" t="s">
        <v>458</v>
      </c>
      <c r="F116" s="47"/>
      <c r="G116" s="42">
        <f t="shared" si="8"/>
        <v>358.8</v>
      </c>
      <c r="H116" s="42">
        <f t="shared" si="8"/>
        <v>358.8</v>
      </c>
    </row>
    <row r="117" spans="1:8" s="88" customFormat="1" ht="31.5">
      <c r="A117" s="17" t="s">
        <v>246</v>
      </c>
      <c r="B117" s="40"/>
      <c r="C117" s="40" t="s">
        <v>231</v>
      </c>
      <c r="D117" s="40">
        <v>13</v>
      </c>
      <c r="E117" s="8" t="s">
        <v>458</v>
      </c>
      <c r="F117" s="16">
        <v>600</v>
      </c>
      <c r="G117" s="42">
        <f t="shared" si="8"/>
        <v>358.8</v>
      </c>
      <c r="H117" s="42">
        <f t="shared" si="8"/>
        <v>358.8</v>
      </c>
    </row>
    <row r="118" spans="1:8" s="88" customFormat="1" ht="15.75">
      <c r="A118" s="17" t="s">
        <v>247</v>
      </c>
      <c r="B118" s="40"/>
      <c r="C118" s="40" t="s">
        <v>231</v>
      </c>
      <c r="D118" s="40">
        <v>13</v>
      </c>
      <c r="E118" s="8" t="s">
        <v>458</v>
      </c>
      <c r="F118" s="50">
        <v>610</v>
      </c>
      <c r="G118" s="42">
        <v>358.8</v>
      </c>
      <c r="H118" s="42">
        <v>358.8</v>
      </c>
    </row>
    <row r="119" spans="1:8" ht="31.5">
      <c r="A119" s="6" t="s">
        <v>338</v>
      </c>
      <c r="B119" s="40"/>
      <c r="C119" s="40" t="s">
        <v>231</v>
      </c>
      <c r="D119" s="40">
        <v>13</v>
      </c>
      <c r="E119" s="8" t="s">
        <v>42</v>
      </c>
      <c r="F119" s="40"/>
      <c r="G119" s="42">
        <f>SUM(G120,G142,)</f>
        <v>116617.84</v>
      </c>
      <c r="H119" s="42">
        <f>SUM(H120,H142,)</f>
        <v>116665.84</v>
      </c>
    </row>
    <row r="120" spans="1:8" s="88" customFormat="1" ht="31.5">
      <c r="A120" s="6" t="s">
        <v>581</v>
      </c>
      <c r="B120" s="8"/>
      <c r="C120" s="40" t="s">
        <v>231</v>
      </c>
      <c r="D120" s="40">
        <v>13</v>
      </c>
      <c r="E120" s="8" t="s">
        <v>582</v>
      </c>
      <c r="F120" s="50"/>
      <c r="G120" s="42">
        <f>SUM(G121,G130)</f>
        <v>116150.84</v>
      </c>
      <c r="H120" s="42">
        <f>SUM(H121,H130)</f>
        <v>116198.84</v>
      </c>
    </row>
    <row r="121" spans="1:8" s="88" customFormat="1" ht="31.5">
      <c r="A121" s="6" t="s">
        <v>182</v>
      </c>
      <c r="B121" s="87"/>
      <c r="C121" s="40" t="s">
        <v>231</v>
      </c>
      <c r="D121" s="40">
        <v>13</v>
      </c>
      <c r="E121" s="87" t="s">
        <v>583</v>
      </c>
      <c r="F121" s="50"/>
      <c r="G121" s="42">
        <f>SUM(G122,G127)</f>
        <v>56980.74</v>
      </c>
      <c r="H121" s="42">
        <f>SUM(H122,H127)</f>
        <v>56980.74</v>
      </c>
    </row>
    <row r="122" spans="1:8" s="88" customFormat="1" ht="15.75">
      <c r="A122" s="11" t="s">
        <v>186</v>
      </c>
      <c r="B122" s="87"/>
      <c r="C122" s="40" t="s">
        <v>231</v>
      </c>
      <c r="D122" s="40">
        <v>13</v>
      </c>
      <c r="E122" s="87" t="s">
        <v>584</v>
      </c>
      <c r="F122" s="50"/>
      <c r="G122" s="42">
        <f>SUM(G123,G125,)</f>
        <v>12385</v>
      </c>
      <c r="H122" s="42">
        <f>SUM(H123,H125,)</f>
        <v>12385</v>
      </c>
    </row>
    <row r="123" spans="1:8" s="88" customFormat="1" ht="63">
      <c r="A123" s="94" t="s">
        <v>234</v>
      </c>
      <c r="B123" s="87"/>
      <c r="C123" s="40" t="s">
        <v>231</v>
      </c>
      <c r="D123" s="40">
        <v>13</v>
      </c>
      <c r="E123" s="87" t="s">
        <v>584</v>
      </c>
      <c r="F123" s="47">
        <v>100</v>
      </c>
      <c r="G123" s="42">
        <f>SUM(G124)</f>
        <v>11922.5</v>
      </c>
      <c r="H123" s="42">
        <f>SUM(H124)</f>
        <v>11922.5</v>
      </c>
    </row>
    <row r="124" spans="1:8" s="88" customFormat="1" ht="15.75">
      <c r="A124" s="94" t="s">
        <v>249</v>
      </c>
      <c r="B124" s="87"/>
      <c r="C124" s="40" t="s">
        <v>231</v>
      </c>
      <c r="D124" s="40">
        <v>13</v>
      </c>
      <c r="E124" s="87" t="s">
        <v>584</v>
      </c>
      <c r="F124" s="47">
        <v>110</v>
      </c>
      <c r="G124" s="42">
        <v>11922.5</v>
      </c>
      <c r="H124" s="42">
        <v>11922.5</v>
      </c>
    </row>
    <row r="125" spans="1:8" s="88" customFormat="1" ht="31.5">
      <c r="A125" s="94" t="s">
        <v>336</v>
      </c>
      <c r="B125" s="87"/>
      <c r="C125" s="40" t="s">
        <v>231</v>
      </c>
      <c r="D125" s="40">
        <v>13</v>
      </c>
      <c r="E125" s="87" t="s">
        <v>584</v>
      </c>
      <c r="F125" s="47">
        <v>200</v>
      </c>
      <c r="G125" s="42">
        <f>SUM(G126)</f>
        <v>462.5</v>
      </c>
      <c r="H125" s="42">
        <f>SUM(H126)</f>
        <v>462.5</v>
      </c>
    </row>
    <row r="126" spans="1:8" s="88" customFormat="1" ht="31.5">
      <c r="A126" s="94" t="s">
        <v>238</v>
      </c>
      <c r="B126" s="87"/>
      <c r="C126" s="40" t="s">
        <v>231</v>
      </c>
      <c r="D126" s="40">
        <v>13</v>
      </c>
      <c r="E126" s="87" t="s">
        <v>584</v>
      </c>
      <c r="F126" s="47">
        <v>240</v>
      </c>
      <c r="G126" s="42">
        <v>462.5</v>
      </c>
      <c r="H126" s="42">
        <v>462.5</v>
      </c>
    </row>
    <row r="127" spans="1:8" s="88" customFormat="1" ht="31.5">
      <c r="A127" s="11" t="s">
        <v>184</v>
      </c>
      <c r="B127" s="87"/>
      <c r="C127" s="40" t="s">
        <v>231</v>
      </c>
      <c r="D127" s="40">
        <v>13</v>
      </c>
      <c r="E127" s="87" t="s">
        <v>585</v>
      </c>
      <c r="F127" s="47"/>
      <c r="G127" s="42">
        <f>SUM(G128)</f>
        <v>44595.74</v>
      </c>
      <c r="H127" s="42">
        <f>SUM(H128)</f>
        <v>44595.74</v>
      </c>
    </row>
    <row r="128" spans="1:8" s="88" customFormat="1" ht="31.5">
      <c r="A128" s="17" t="s">
        <v>246</v>
      </c>
      <c r="B128" s="87"/>
      <c r="C128" s="40" t="s">
        <v>231</v>
      </c>
      <c r="D128" s="40">
        <v>13</v>
      </c>
      <c r="E128" s="87" t="s">
        <v>585</v>
      </c>
      <c r="F128" s="53">
        <v>600</v>
      </c>
      <c r="G128" s="42">
        <f>SUM(G129)</f>
        <v>44595.74</v>
      </c>
      <c r="H128" s="42">
        <f>SUM(H129)</f>
        <v>44595.74</v>
      </c>
    </row>
    <row r="129" spans="1:8" s="88" customFormat="1" ht="15.75">
      <c r="A129" s="17" t="s">
        <v>247</v>
      </c>
      <c r="B129" s="87"/>
      <c r="C129" s="40" t="s">
        <v>231</v>
      </c>
      <c r="D129" s="40">
        <v>13</v>
      </c>
      <c r="E129" s="87" t="s">
        <v>585</v>
      </c>
      <c r="F129" s="50">
        <v>610</v>
      </c>
      <c r="G129" s="42">
        <v>44595.74</v>
      </c>
      <c r="H129" s="42">
        <v>44595.74</v>
      </c>
    </row>
    <row r="130" spans="1:8" s="88" customFormat="1" ht="63">
      <c r="A130" s="17" t="s">
        <v>586</v>
      </c>
      <c r="B130" s="87"/>
      <c r="C130" s="40" t="s">
        <v>231</v>
      </c>
      <c r="D130" s="40">
        <v>13</v>
      </c>
      <c r="E130" s="87" t="s">
        <v>587</v>
      </c>
      <c r="F130" s="50"/>
      <c r="G130" s="42">
        <f>SUM(G131,G138)</f>
        <v>59170.100000000006</v>
      </c>
      <c r="H130" s="42">
        <f>SUM(H131,H138)</f>
        <v>59218.100000000006</v>
      </c>
    </row>
    <row r="131" spans="1:8" s="88" customFormat="1" ht="47.25">
      <c r="A131" s="11" t="s">
        <v>185</v>
      </c>
      <c r="B131" s="87"/>
      <c r="C131" s="40" t="s">
        <v>231</v>
      </c>
      <c r="D131" s="40">
        <v>13</v>
      </c>
      <c r="E131" s="87" t="s">
        <v>588</v>
      </c>
      <c r="F131" s="47"/>
      <c r="G131" s="42">
        <f>SUM(G132,G134,G136)</f>
        <v>57604.100000000006</v>
      </c>
      <c r="H131" s="42">
        <f>SUM(H132,H134,H136)</f>
        <v>57604.100000000006</v>
      </c>
    </row>
    <row r="132" spans="1:8" s="88" customFormat="1" ht="63">
      <c r="A132" s="94" t="s">
        <v>234</v>
      </c>
      <c r="B132" s="87"/>
      <c r="C132" s="40" t="s">
        <v>231</v>
      </c>
      <c r="D132" s="40">
        <v>13</v>
      </c>
      <c r="E132" s="87" t="s">
        <v>588</v>
      </c>
      <c r="F132" s="47">
        <v>100</v>
      </c>
      <c r="G132" s="42">
        <f>SUM(G133)</f>
        <v>54427.8</v>
      </c>
      <c r="H132" s="42">
        <f>SUM(H133)</f>
        <v>54427.8</v>
      </c>
    </row>
    <row r="133" spans="1:8" s="88" customFormat="1" ht="15.75">
      <c r="A133" s="94" t="s">
        <v>249</v>
      </c>
      <c r="B133" s="87"/>
      <c r="C133" s="40" t="s">
        <v>231</v>
      </c>
      <c r="D133" s="40">
        <v>13</v>
      </c>
      <c r="E133" s="87" t="s">
        <v>588</v>
      </c>
      <c r="F133" s="47">
        <v>110</v>
      </c>
      <c r="G133" s="42">
        <v>54427.8</v>
      </c>
      <c r="H133" s="42">
        <v>54427.8</v>
      </c>
    </row>
    <row r="134" spans="1:8" s="88" customFormat="1" ht="31.5">
      <c r="A134" s="94" t="s">
        <v>336</v>
      </c>
      <c r="B134" s="87"/>
      <c r="C134" s="40" t="s">
        <v>231</v>
      </c>
      <c r="D134" s="40">
        <v>13</v>
      </c>
      <c r="E134" s="87" t="s">
        <v>588</v>
      </c>
      <c r="F134" s="47">
        <v>200</v>
      </c>
      <c r="G134" s="42">
        <f>SUM(G135)</f>
        <v>3146.3</v>
      </c>
      <c r="H134" s="42">
        <f>SUM(H135)</f>
        <v>3146.3</v>
      </c>
    </row>
    <row r="135" spans="1:8" s="88" customFormat="1" ht="31.5">
      <c r="A135" s="94" t="s">
        <v>238</v>
      </c>
      <c r="B135" s="87"/>
      <c r="C135" s="40" t="s">
        <v>231</v>
      </c>
      <c r="D135" s="40">
        <v>13</v>
      </c>
      <c r="E135" s="87" t="s">
        <v>588</v>
      </c>
      <c r="F135" s="47">
        <v>240</v>
      </c>
      <c r="G135" s="42">
        <v>3146.3</v>
      </c>
      <c r="H135" s="42">
        <v>3146.3</v>
      </c>
    </row>
    <row r="136" spans="1:8" s="88" customFormat="1" ht="15.75">
      <c r="A136" s="94" t="s">
        <v>239</v>
      </c>
      <c r="B136" s="87"/>
      <c r="C136" s="40" t="s">
        <v>231</v>
      </c>
      <c r="D136" s="40">
        <v>13</v>
      </c>
      <c r="E136" s="87" t="s">
        <v>588</v>
      </c>
      <c r="F136" s="47">
        <v>800</v>
      </c>
      <c r="G136" s="42">
        <f>SUM(G137)</f>
        <v>30</v>
      </c>
      <c r="H136" s="42">
        <f>SUM(H137)</f>
        <v>30</v>
      </c>
    </row>
    <row r="137" spans="1:8" s="88" customFormat="1" ht="15.75">
      <c r="A137" s="94" t="s">
        <v>240</v>
      </c>
      <c r="B137" s="87"/>
      <c r="C137" s="40" t="s">
        <v>231</v>
      </c>
      <c r="D137" s="40">
        <v>13</v>
      </c>
      <c r="E137" s="87" t="s">
        <v>588</v>
      </c>
      <c r="F137" s="47">
        <v>850</v>
      </c>
      <c r="G137" s="51">
        <v>30</v>
      </c>
      <c r="H137" s="51">
        <v>30</v>
      </c>
    </row>
    <row r="138" spans="1:8" s="88" customFormat="1" ht="63">
      <c r="A138" s="94" t="s">
        <v>20</v>
      </c>
      <c r="B138" s="87"/>
      <c r="C138" s="40" t="s">
        <v>231</v>
      </c>
      <c r="D138" s="40">
        <v>13</v>
      </c>
      <c r="E138" s="87" t="s">
        <v>589</v>
      </c>
      <c r="F138" s="47"/>
      <c r="G138" s="42">
        <f t="shared" ref="G138:H139" si="9">SUM(G139)</f>
        <v>1566</v>
      </c>
      <c r="H138" s="42">
        <f t="shared" si="9"/>
        <v>1614</v>
      </c>
    </row>
    <row r="139" spans="1:8" s="88" customFormat="1" ht="63">
      <c r="A139" s="6" t="s">
        <v>234</v>
      </c>
      <c r="B139" s="87"/>
      <c r="C139" s="40" t="s">
        <v>231</v>
      </c>
      <c r="D139" s="40">
        <v>13</v>
      </c>
      <c r="E139" s="87" t="s">
        <v>589</v>
      </c>
      <c r="F139" s="44">
        <v>100</v>
      </c>
      <c r="G139" s="42">
        <f t="shared" si="9"/>
        <v>1566</v>
      </c>
      <c r="H139" s="42">
        <f t="shared" si="9"/>
        <v>1614</v>
      </c>
    </row>
    <row r="140" spans="1:8" s="88" customFormat="1" ht="15.75">
      <c r="A140" s="94" t="s">
        <v>249</v>
      </c>
      <c r="B140" s="87"/>
      <c r="C140" s="40" t="s">
        <v>231</v>
      </c>
      <c r="D140" s="40">
        <v>13</v>
      </c>
      <c r="E140" s="87" t="s">
        <v>589</v>
      </c>
      <c r="F140" s="44">
        <v>110</v>
      </c>
      <c r="G140" s="42">
        <v>1566</v>
      </c>
      <c r="H140" s="42">
        <v>1614</v>
      </c>
    </row>
    <row r="141" spans="1:8" s="88" customFormat="1" ht="15.75">
      <c r="A141" s="94" t="s">
        <v>241</v>
      </c>
      <c r="B141" s="87"/>
      <c r="C141" s="40" t="s">
        <v>231</v>
      </c>
      <c r="D141" s="40">
        <v>13</v>
      </c>
      <c r="E141" s="87" t="s">
        <v>589</v>
      </c>
      <c r="F141" s="44">
        <v>110</v>
      </c>
      <c r="G141" s="42">
        <v>1566</v>
      </c>
      <c r="H141" s="42">
        <v>1614</v>
      </c>
    </row>
    <row r="142" spans="1:8" ht="15.75">
      <c r="A142" s="6" t="s">
        <v>572</v>
      </c>
      <c r="B142" s="44"/>
      <c r="C142" s="47" t="s">
        <v>231</v>
      </c>
      <c r="D142" s="40">
        <v>13</v>
      </c>
      <c r="E142" s="87" t="s">
        <v>46</v>
      </c>
      <c r="F142" s="40"/>
      <c r="G142" s="42">
        <f>SUM(G143)</f>
        <v>467</v>
      </c>
      <c r="H142" s="42">
        <f>SUM(H143)</f>
        <v>467</v>
      </c>
    </row>
    <row r="143" spans="1:8" ht="62.45" customHeight="1">
      <c r="A143" s="6" t="s">
        <v>573</v>
      </c>
      <c r="B143" s="44"/>
      <c r="C143" s="47" t="s">
        <v>231</v>
      </c>
      <c r="D143" s="40">
        <v>13</v>
      </c>
      <c r="E143" s="87" t="s">
        <v>96</v>
      </c>
      <c r="F143" s="40"/>
      <c r="G143" s="42">
        <f>SUM(G144,)</f>
        <v>467</v>
      </c>
      <c r="H143" s="42">
        <f>SUM(H144,)</f>
        <v>467</v>
      </c>
    </row>
    <row r="144" spans="1:8" ht="31.5">
      <c r="A144" s="6" t="s">
        <v>9</v>
      </c>
      <c r="B144" s="40"/>
      <c r="C144" s="40" t="s">
        <v>231</v>
      </c>
      <c r="D144" s="40">
        <v>13</v>
      </c>
      <c r="E144" s="87" t="s">
        <v>590</v>
      </c>
      <c r="F144" s="47"/>
      <c r="G144" s="42">
        <f>SUM(G145)</f>
        <v>467</v>
      </c>
      <c r="H144" s="42">
        <f>SUM(H145)</f>
        <v>467</v>
      </c>
    </row>
    <row r="145" spans="1:8" ht="15.75">
      <c r="A145" s="94" t="s">
        <v>239</v>
      </c>
      <c r="B145" s="40"/>
      <c r="C145" s="40" t="s">
        <v>231</v>
      </c>
      <c r="D145" s="40">
        <v>13</v>
      </c>
      <c r="E145" s="87" t="s">
        <v>590</v>
      </c>
      <c r="F145" s="47">
        <v>800</v>
      </c>
      <c r="G145" s="42">
        <f>SUM(G146,G147)</f>
        <v>467</v>
      </c>
      <c r="H145" s="42">
        <f>SUM(H146,H147)</f>
        <v>467</v>
      </c>
    </row>
    <row r="146" spans="1:8" ht="15.75">
      <c r="A146" s="94" t="s">
        <v>240</v>
      </c>
      <c r="B146" s="40"/>
      <c r="C146" s="40" t="s">
        <v>231</v>
      </c>
      <c r="D146" s="40">
        <v>13</v>
      </c>
      <c r="E146" s="87" t="s">
        <v>590</v>
      </c>
      <c r="F146" s="47">
        <v>850</v>
      </c>
      <c r="G146" s="51">
        <v>371</v>
      </c>
      <c r="H146" s="51">
        <v>371</v>
      </c>
    </row>
    <row r="147" spans="1:8" ht="31.5">
      <c r="A147" s="94" t="s">
        <v>248</v>
      </c>
      <c r="B147" s="40"/>
      <c r="C147" s="40" t="s">
        <v>231</v>
      </c>
      <c r="D147" s="40">
        <v>13</v>
      </c>
      <c r="E147" s="87" t="s">
        <v>590</v>
      </c>
      <c r="F147" s="47">
        <v>860</v>
      </c>
      <c r="G147" s="51">
        <v>96</v>
      </c>
      <c r="H147" s="51">
        <v>96</v>
      </c>
    </row>
    <row r="148" spans="1:8" s="88" customFormat="1" ht="64.150000000000006" customHeight="1">
      <c r="A148" s="6" t="s">
        <v>347</v>
      </c>
      <c r="B148" s="27"/>
      <c r="C148" s="40" t="s">
        <v>231</v>
      </c>
      <c r="D148" s="40">
        <v>13</v>
      </c>
      <c r="E148" s="8" t="s">
        <v>215</v>
      </c>
      <c r="F148" s="47"/>
      <c r="G148" s="42">
        <f t="shared" ref="G148:H151" si="10">SUM(G149)</f>
        <v>1482.4</v>
      </c>
      <c r="H148" s="42">
        <f t="shared" si="10"/>
        <v>1482.4</v>
      </c>
    </row>
    <row r="149" spans="1:8" s="88" customFormat="1" ht="96" customHeight="1">
      <c r="A149" s="2" t="s">
        <v>369</v>
      </c>
      <c r="B149" s="87"/>
      <c r="C149" s="40" t="s">
        <v>231</v>
      </c>
      <c r="D149" s="40">
        <v>13</v>
      </c>
      <c r="E149" s="87" t="s">
        <v>393</v>
      </c>
      <c r="F149" s="47"/>
      <c r="G149" s="42">
        <f t="shared" si="10"/>
        <v>1482.4</v>
      </c>
      <c r="H149" s="42">
        <f t="shared" si="10"/>
        <v>1482.4</v>
      </c>
    </row>
    <row r="150" spans="1:8" s="88" customFormat="1" ht="78.75">
      <c r="A150" s="2" t="s">
        <v>720</v>
      </c>
      <c r="B150" s="87"/>
      <c r="C150" s="44" t="s">
        <v>231</v>
      </c>
      <c r="D150" s="40">
        <v>13</v>
      </c>
      <c r="E150" s="87" t="s">
        <v>399</v>
      </c>
      <c r="F150" s="47"/>
      <c r="G150" s="42">
        <f t="shared" si="10"/>
        <v>1482.4</v>
      </c>
      <c r="H150" s="42">
        <f t="shared" si="10"/>
        <v>1482.4</v>
      </c>
    </row>
    <row r="151" spans="1:8" s="88" customFormat="1" ht="31.5">
      <c r="A151" s="17" t="s">
        <v>246</v>
      </c>
      <c r="B151" s="40"/>
      <c r="C151" s="40" t="s">
        <v>231</v>
      </c>
      <c r="D151" s="40">
        <v>13</v>
      </c>
      <c r="E151" s="87" t="s">
        <v>399</v>
      </c>
      <c r="F151" s="53">
        <v>600</v>
      </c>
      <c r="G151" s="42">
        <f t="shared" si="10"/>
        <v>1482.4</v>
      </c>
      <c r="H151" s="42">
        <f t="shared" si="10"/>
        <v>1482.4</v>
      </c>
    </row>
    <row r="152" spans="1:8" s="88" customFormat="1" ht="15.75">
      <c r="A152" s="17" t="s">
        <v>247</v>
      </c>
      <c r="B152" s="40"/>
      <c r="C152" s="40" t="s">
        <v>231</v>
      </c>
      <c r="D152" s="40">
        <v>13</v>
      </c>
      <c r="E152" s="87" t="s">
        <v>399</v>
      </c>
      <c r="F152" s="50">
        <v>610</v>
      </c>
      <c r="G152" s="42">
        <v>1482.4</v>
      </c>
      <c r="H152" s="42">
        <v>1482.4</v>
      </c>
    </row>
    <row r="153" spans="1:8" s="88" customFormat="1" ht="31.5">
      <c r="A153" s="6" t="s">
        <v>517</v>
      </c>
      <c r="B153" s="8"/>
      <c r="C153" s="40" t="s">
        <v>231</v>
      </c>
      <c r="D153" s="40">
        <v>13</v>
      </c>
      <c r="E153" s="8" t="s">
        <v>216</v>
      </c>
      <c r="F153" s="47"/>
      <c r="G153" s="42">
        <f>SUM(G154)</f>
        <v>45527</v>
      </c>
      <c r="H153" s="42">
        <f>SUM(H154)</f>
        <v>45527</v>
      </c>
    </row>
    <row r="154" spans="1:8" s="88" customFormat="1" ht="78.75">
      <c r="A154" s="6" t="s">
        <v>528</v>
      </c>
      <c r="B154" s="44"/>
      <c r="C154" s="44" t="s">
        <v>231</v>
      </c>
      <c r="D154" s="44">
        <v>13</v>
      </c>
      <c r="E154" s="87" t="s">
        <v>529</v>
      </c>
      <c r="F154" s="22"/>
      <c r="G154" s="42">
        <f>SUM(G155)</f>
        <v>45527</v>
      </c>
      <c r="H154" s="42">
        <f>SUM(H155)</f>
        <v>45527</v>
      </c>
    </row>
    <row r="155" spans="1:8" s="88" customFormat="1" ht="15.75">
      <c r="A155" s="109" t="s">
        <v>661</v>
      </c>
      <c r="B155" s="40"/>
      <c r="C155" s="40" t="s">
        <v>231</v>
      </c>
      <c r="D155" s="40">
        <v>13</v>
      </c>
      <c r="E155" s="87" t="s">
        <v>530</v>
      </c>
      <c r="F155" s="22"/>
      <c r="G155" s="42">
        <f>SUM(G156,)</f>
        <v>45527</v>
      </c>
      <c r="H155" s="42">
        <f>SUM(H156,)</f>
        <v>45527</v>
      </c>
    </row>
    <row r="156" spans="1:8" s="88" customFormat="1" ht="31.5">
      <c r="A156" s="11" t="s">
        <v>502</v>
      </c>
      <c r="B156" s="47"/>
      <c r="C156" s="47" t="s">
        <v>231</v>
      </c>
      <c r="D156" s="40">
        <v>13</v>
      </c>
      <c r="E156" s="87" t="s">
        <v>531</v>
      </c>
      <c r="F156" s="47"/>
      <c r="G156" s="42">
        <f>SUM(G157)</f>
        <v>45527</v>
      </c>
      <c r="H156" s="42">
        <f>SUM(H157)</f>
        <v>45527</v>
      </c>
    </row>
    <row r="157" spans="1:8" s="88" customFormat="1" ht="31.5">
      <c r="A157" s="17" t="s">
        <v>246</v>
      </c>
      <c r="B157" s="47"/>
      <c r="C157" s="47" t="s">
        <v>231</v>
      </c>
      <c r="D157" s="40">
        <v>13</v>
      </c>
      <c r="E157" s="87" t="s">
        <v>531</v>
      </c>
      <c r="F157" s="53">
        <v>600</v>
      </c>
      <c r="G157" s="42">
        <f>SUM(G158)</f>
        <v>45527</v>
      </c>
      <c r="H157" s="42">
        <f>SUM(H158)</f>
        <v>45527</v>
      </c>
    </row>
    <row r="158" spans="1:8" s="88" customFormat="1" ht="15.75">
      <c r="A158" s="17" t="s">
        <v>247</v>
      </c>
      <c r="B158" s="47"/>
      <c r="C158" s="47" t="s">
        <v>231</v>
      </c>
      <c r="D158" s="40">
        <v>13</v>
      </c>
      <c r="E158" s="87" t="s">
        <v>531</v>
      </c>
      <c r="F158" s="50">
        <v>610</v>
      </c>
      <c r="G158" s="42">
        <v>45527</v>
      </c>
      <c r="H158" s="42">
        <v>45527</v>
      </c>
    </row>
    <row r="159" spans="1:8" ht="18.75" customHeight="1">
      <c r="A159" s="6" t="s">
        <v>252</v>
      </c>
      <c r="B159" s="44"/>
      <c r="C159" s="44" t="s">
        <v>233</v>
      </c>
      <c r="D159" s="44"/>
      <c r="E159" s="45"/>
      <c r="F159" s="45"/>
      <c r="G159" s="42">
        <f>SUM(G160,G169)</f>
        <v>6479</v>
      </c>
      <c r="H159" s="42">
        <f>SUM(H160,H169)</f>
        <v>7108</v>
      </c>
    </row>
    <row r="160" spans="1:8" ht="17.25" customHeight="1">
      <c r="A160" s="13" t="s">
        <v>253</v>
      </c>
      <c r="B160" s="54"/>
      <c r="C160" s="54" t="s">
        <v>233</v>
      </c>
      <c r="D160" s="54" t="s">
        <v>254</v>
      </c>
      <c r="E160" s="45"/>
      <c r="F160" s="55"/>
      <c r="G160" s="42">
        <f t="shared" ref="G160:H163" si="11">SUM(G161)</f>
        <v>6331</v>
      </c>
      <c r="H160" s="42">
        <f t="shared" si="11"/>
        <v>6960</v>
      </c>
    </row>
    <row r="161" spans="1:11" ht="30.75" customHeight="1">
      <c r="A161" s="19" t="s">
        <v>250</v>
      </c>
      <c r="B161" s="54"/>
      <c r="C161" s="54" t="s">
        <v>233</v>
      </c>
      <c r="D161" s="54" t="s">
        <v>254</v>
      </c>
      <c r="E161" s="8" t="s">
        <v>251</v>
      </c>
      <c r="F161" s="55"/>
      <c r="G161" s="42">
        <f t="shared" si="11"/>
        <v>6331</v>
      </c>
      <c r="H161" s="42">
        <f t="shared" si="11"/>
        <v>6960</v>
      </c>
    </row>
    <row r="162" spans="1:11" ht="30" customHeight="1">
      <c r="A162" s="19" t="s">
        <v>255</v>
      </c>
      <c r="B162" s="47"/>
      <c r="C162" s="47" t="s">
        <v>233</v>
      </c>
      <c r="D162" s="47" t="s">
        <v>254</v>
      </c>
      <c r="E162" s="8" t="s">
        <v>256</v>
      </c>
      <c r="F162" s="47"/>
      <c r="G162" s="42">
        <f>SUM(G163,G166)</f>
        <v>6331</v>
      </c>
      <c r="H162" s="42">
        <f>SUM(H163,H166)</f>
        <v>6960</v>
      </c>
    </row>
    <row r="163" spans="1:11" ht="78.599999999999994" customHeight="1">
      <c r="A163" s="14" t="s">
        <v>234</v>
      </c>
      <c r="B163" s="47"/>
      <c r="C163" s="47" t="s">
        <v>233</v>
      </c>
      <c r="D163" s="47" t="s">
        <v>254</v>
      </c>
      <c r="E163" s="8" t="s">
        <v>256</v>
      </c>
      <c r="F163" s="47">
        <v>100</v>
      </c>
      <c r="G163" s="42">
        <f t="shared" si="11"/>
        <v>5809.9</v>
      </c>
      <c r="H163" s="42">
        <f t="shared" si="11"/>
        <v>5809.9</v>
      </c>
    </row>
    <row r="164" spans="1:11" ht="31.5">
      <c r="A164" s="14" t="s">
        <v>235</v>
      </c>
      <c r="B164" s="47"/>
      <c r="C164" s="47" t="s">
        <v>233</v>
      </c>
      <c r="D164" s="47" t="s">
        <v>254</v>
      </c>
      <c r="E164" s="8" t="s">
        <v>256</v>
      </c>
      <c r="F164" s="47">
        <v>120</v>
      </c>
      <c r="G164" s="42">
        <v>5809.9</v>
      </c>
      <c r="H164" s="42">
        <v>5809.9</v>
      </c>
    </row>
    <row r="165" spans="1:11" ht="15.75">
      <c r="A165" s="13" t="s">
        <v>241</v>
      </c>
      <c r="B165" s="47"/>
      <c r="C165" s="47" t="s">
        <v>233</v>
      </c>
      <c r="D165" s="47" t="s">
        <v>254</v>
      </c>
      <c r="E165" s="8" t="s">
        <v>256</v>
      </c>
      <c r="F165" s="47">
        <v>120</v>
      </c>
      <c r="G165" s="42">
        <v>5809.9</v>
      </c>
      <c r="H165" s="42">
        <v>5809.9</v>
      </c>
      <c r="K165" s="13"/>
    </row>
    <row r="166" spans="1:11" s="88" customFormat="1" ht="31.5">
      <c r="A166" s="94" t="s">
        <v>336</v>
      </c>
      <c r="B166" s="8"/>
      <c r="C166" s="47" t="s">
        <v>233</v>
      </c>
      <c r="D166" s="47" t="s">
        <v>254</v>
      </c>
      <c r="E166" s="8" t="s">
        <v>256</v>
      </c>
      <c r="F166" s="47">
        <v>200</v>
      </c>
      <c r="G166" s="42">
        <f t="shared" ref="G166:H166" si="12">SUM(G167)</f>
        <v>521.1</v>
      </c>
      <c r="H166" s="42">
        <f t="shared" si="12"/>
        <v>1150.0999999999999</v>
      </c>
    </row>
    <row r="167" spans="1:11" s="88" customFormat="1" ht="31.5">
      <c r="A167" s="94" t="s">
        <v>238</v>
      </c>
      <c r="B167" s="8"/>
      <c r="C167" s="47" t="s">
        <v>233</v>
      </c>
      <c r="D167" s="47" t="s">
        <v>254</v>
      </c>
      <c r="E167" s="8" t="s">
        <v>256</v>
      </c>
      <c r="F167" s="47">
        <v>240</v>
      </c>
      <c r="G167" s="42">
        <v>521.1</v>
      </c>
      <c r="H167" s="42">
        <v>1150.0999999999999</v>
      </c>
    </row>
    <row r="168" spans="1:11" s="88" customFormat="1" ht="15.75">
      <c r="A168" s="13" t="s">
        <v>241</v>
      </c>
      <c r="B168" s="8"/>
      <c r="C168" s="47" t="s">
        <v>233</v>
      </c>
      <c r="D168" s="47" t="s">
        <v>254</v>
      </c>
      <c r="E168" s="8" t="s">
        <v>256</v>
      </c>
      <c r="F168" s="47">
        <v>240</v>
      </c>
      <c r="G168" s="42">
        <v>521.1</v>
      </c>
      <c r="H168" s="42">
        <v>1150.0999999999999</v>
      </c>
    </row>
    <row r="169" spans="1:11" ht="15.75">
      <c r="A169" s="13" t="s">
        <v>257</v>
      </c>
      <c r="B169" s="40"/>
      <c r="C169" s="40" t="s">
        <v>233</v>
      </c>
      <c r="D169" s="40" t="s">
        <v>237</v>
      </c>
      <c r="E169" s="45"/>
      <c r="F169" s="45"/>
      <c r="G169" s="42">
        <f t="shared" ref="G169:H172" si="13">SUM(G170)</f>
        <v>148</v>
      </c>
      <c r="H169" s="42">
        <f t="shared" si="13"/>
        <v>148</v>
      </c>
      <c r="K169" s="56"/>
    </row>
    <row r="170" spans="1:11" ht="31.5" customHeight="1">
      <c r="A170" s="19" t="s">
        <v>250</v>
      </c>
      <c r="B170" s="44"/>
      <c r="C170" s="44" t="s">
        <v>233</v>
      </c>
      <c r="D170" s="44" t="s">
        <v>237</v>
      </c>
      <c r="E170" s="8" t="s">
        <v>251</v>
      </c>
      <c r="F170" s="45"/>
      <c r="G170" s="42">
        <f t="shared" si="13"/>
        <v>148</v>
      </c>
      <c r="H170" s="42">
        <f t="shared" si="13"/>
        <v>148</v>
      </c>
      <c r="K170" s="56"/>
    </row>
    <row r="171" spans="1:11" ht="33.75" customHeight="1">
      <c r="A171" s="13" t="s">
        <v>258</v>
      </c>
      <c r="B171" s="44"/>
      <c r="C171" s="44" t="s">
        <v>233</v>
      </c>
      <c r="D171" s="44" t="s">
        <v>237</v>
      </c>
      <c r="E171" s="8" t="s">
        <v>259</v>
      </c>
      <c r="F171" s="47"/>
      <c r="G171" s="42">
        <f t="shared" si="13"/>
        <v>148</v>
      </c>
      <c r="H171" s="42">
        <f t="shared" si="13"/>
        <v>148</v>
      </c>
      <c r="K171" s="56"/>
    </row>
    <row r="172" spans="1:11" ht="31.5">
      <c r="A172" s="14" t="s">
        <v>336</v>
      </c>
      <c r="B172" s="44"/>
      <c r="C172" s="44" t="s">
        <v>233</v>
      </c>
      <c r="D172" s="44" t="s">
        <v>237</v>
      </c>
      <c r="E172" s="8" t="s">
        <v>259</v>
      </c>
      <c r="F172" s="47">
        <v>200</v>
      </c>
      <c r="G172" s="42">
        <f t="shared" si="13"/>
        <v>148</v>
      </c>
      <c r="H172" s="42">
        <f t="shared" si="13"/>
        <v>148</v>
      </c>
      <c r="K172" s="56"/>
    </row>
    <row r="173" spans="1:11" ht="31.5">
      <c r="A173" s="14" t="s">
        <v>238</v>
      </c>
      <c r="B173" s="44"/>
      <c r="C173" s="44" t="s">
        <v>233</v>
      </c>
      <c r="D173" s="44" t="s">
        <v>237</v>
      </c>
      <c r="E173" s="8" t="s">
        <v>259</v>
      </c>
      <c r="F173" s="47">
        <v>240</v>
      </c>
      <c r="G173" s="42">
        <v>148</v>
      </c>
      <c r="H173" s="42">
        <v>148</v>
      </c>
      <c r="K173" s="56"/>
    </row>
    <row r="174" spans="1:11" ht="38.450000000000003" customHeight="1">
      <c r="A174" s="6" t="s">
        <v>260</v>
      </c>
      <c r="B174" s="44"/>
      <c r="C174" s="44" t="s">
        <v>254</v>
      </c>
      <c r="D174" s="44"/>
      <c r="E174" s="45"/>
      <c r="F174" s="45"/>
      <c r="G174" s="42">
        <f>SUM(G175,G191)</f>
        <v>29171.4</v>
      </c>
      <c r="H174" s="42">
        <f>SUM(H175,H191)</f>
        <v>29171.4</v>
      </c>
      <c r="K174" s="14"/>
    </row>
    <row r="175" spans="1:11" ht="31.5">
      <c r="A175" s="13" t="s">
        <v>261</v>
      </c>
      <c r="B175" s="44"/>
      <c r="C175" s="44" t="s">
        <v>254</v>
      </c>
      <c r="D175" s="44" t="s">
        <v>262</v>
      </c>
      <c r="E175" s="45"/>
      <c r="F175" s="45"/>
      <c r="G175" s="42">
        <f>SUM(G176,)</f>
        <v>19962.2</v>
      </c>
      <c r="H175" s="42">
        <f>SUM(H176,)</f>
        <v>19962.2</v>
      </c>
      <c r="K175" s="14"/>
    </row>
    <row r="176" spans="1:11" ht="31.5">
      <c r="A176" s="6" t="s">
        <v>341</v>
      </c>
      <c r="B176" s="47"/>
      <c r="C176" s="47" t="s">
        <v>254</v>
      </c>
      <c r="D176" s="47" t="s">
        <v>262</v>
      </c>
      <c r="E176" s="8" t="s">
        <v>35</v>
      </c>
      <c r="F176" s="47"/>
      <c r="G176" s="42">
        <f>SUM(G177,G186)</f>
        <v>19962.2</v>
      </c>
      <c r="H176" s="42">
        <f>SUM(H177,H186)</f>
        <v>19962.2</v>
      </c>
      <c r="K176" s="13"/>
    </row>
    <row r="177" spans="1:11" ht="47.25">
      <c r="A177" s="6" t="s">
        <v>350</v>
      </c>
      <c r="B177" s="44"/>
      <c r="C177" s="44" t="s">
        <v>254</v>
      </c>
      <c r="D177" s="44" t="s">
        <v>262</v>
      </c>
      <c r="E177" s="8" t="s">
        <v>37</v>
      </c>
      <c r="F177" s="47"/>
      <c r="G177" s="42">
        <f>SUM(G178)</f>
        <v>19671.2</v>
      </c>
      <c r="H177" s="42">
        <f>SUM(H178)</f>
        <v>19671.2</v>
      </c>
    </row>
    <row r="178" spans="1:11" ht="47.25">
      <c r="A178" s="13" t="s">
        <v>545</v>
      </c>
      <c r="B178" s="44"/>
      <c r="C178" s="44" t="s">
        <v>254</v>
      </c>
      <c r="D178" s="44" t="s">
        <v>262</v>
      </c>
      <c r="E178" s="8" t="s">
        <v>368</v>
      </c>
      <c r="F178" s="47"/>
      <c r="G178" s="42">
        <f t="shared" ref="G178:H178" si="14">SUM(G179)</f>
        <v>19671.2</v>
      </c>
      <c r="H178" s="42">
        <f t="shared" si="14"/>
        <v>19671.2</v>
      </c>
    </row>
    <row r="179" spans="1:11" ht="50.25" customHeight="1">
      <c r="A179" s="11" t="s">
        <v>439</v>
      </c>
      <c r="B179" s="44"/>
      <c r="C179" s="44" t="s">
        <v>254</v>
      </c>
      <c r="D179" s="44" t="s">
        <v>262</v>
      </c>
      <c r="E179" s="8" t="s">
        <v>440</v>
      </c>
      <c r="F179" s="47"/>
      <c r="G179" s="42">
        <f>SUM(G181,G183,G184)</f>
        <v>19671.2</v>
      </c>
      <c r="H179" s="42">
        <f>SUM(H181,H183,H184)</f>
        <v>19671.2</v>
      </c>
    </row>
    <row r="180" spans="1:11" ht="63">
      <c r="A180" s="94" t="s">
        <v>234</v>
      </c>
      <c r="B180" s="44"/>
      <c r="C180" s="44" t="s">
        <v>254</v>
      </c>
      <c r="D180" s="44" t="s">
        <v>262</v>
      </c>
      <c r="E180" s="8" t="s">
        <v>440</v>
      </c>
      <c r="F180" s="47">
        <v>100</v>
      </c>
      <c r="G180" s="42">
        <f>SUM(G181)</f>
        <v>18395.3</v>
      </c>
      <c r="H180" s="42">
        <f>SUM(H181)</f>
        <v>18395.3</v>
      </c>
    </row>
    <row r="181" spans="1:11" ht="15.75">
      <c r="A181" s="94" t="s">
        <v>249</v>
      </c>
      <c r="B181" s="44"/>
      <c r="C181" s="44" t="s">
        <v>254</v>
      </c>
      <c r="D181" s="44" t="s">
        <v>262</v>
      </c>
      <c r="E181" s="8" t="s">
        <v>440</v>
      </c>
      <c r="F181" s="47">
        <v>110</v>
      </c>
      <c r="G181" s="42">
        <v>18395.3</v>
      </c>
      <c r="H181" s="42">
        <v>18395.3</v>
      </c>
    </row>
    <row r="182" spans="1:11" ht="31.5">
      <c r="A182" s="94" t="s">
        <v>336</v>
      </c>
      <c r="B182" s="44"/>
      <c r="C182" s="44" t="s">
        <v>254</v>
      </c>
      <c r="D182" s="44" t="s">
        <v>262</v>
      </c>
      <c r="E182" s="8" t="s">
        <v>440</v>
      </c>
      <c r="F182" s="47">
        <v>200</v>
      </c>
      <c r="G182" s="42">
        <f>SUM(G183)</f>
        <v>1273.2</v>
      </c>
      <c r="H182" s="42">
        <f>SUM(H183)</f>
        <v>1273.2</v>
      </c>
    </row>
    <row r="183" spans="1:11" ht="31.5">
      <c r="A183" s="94" t="s">
        <v>238</v>
      </c>
      <c r="B183" s="44"/>
      <c r="C183" s="44" t="s">
        <v>254</v>
      </c>
      <c r="D183" s="44" t="s">
        <v>262</v>
      </c>
      <c r="E183" s="8" t="s">
        <v>440</v>
      </c>
      <c r="F183" s="47">
        <v>240</v>
      </c>
      <c r="G183" s="42">
        <v>1273.2</v>
      </c>
      <c r="H183" s="42">
        <v>1273.2</v>
      </c>
    </row>
    <row r="184" spans="1:11" ht="15.75">
      <c r="A184" s="94" t="s">
        <v>239</v>
      </c>
      <c r="B184" s="44"/>
      <c r="C184" s="44" t="s">
        <v>254</v>
      </c>
      <c r="D184" s="44" t="s">
        <v>262</v>
      </c>
      <c r="E184" s="8" t="s">
        <v>440</v>
      </c>
      <c r="F184" s="47">
        <v>800</v>
      </c>
      <c r="G184" s="42">
        <f>SUM(G185)</f>
        <v>2.7</v>
      </c>
      <c r="H184" s="42">
        <f>SUM(H185)</f>
        <v>2.7</v>
      </c>
    </row>
    <row r="185" spans="1:11" ht="15.75">
      <c r="A185" s="94" t="s">
        <v>240</v>
      </c>
      <c r="B185" s="44"/>
      <c r="C185" s="44" t="s">
        <v>254</v>
      </c>
      <c r="D185" s="44" t="s">
        <v>262</v>
      </c>
      <c r="E185" s="8" t="s">
        <v>440</v>
      </c>
      <c r="F185" s="47">
        <v>850</v>
      </c>
      <c r="G185" s="42">
        <v>2.7</v>
      </c>
      <c r="H185" s="42">
        <v>2.7</v>
      </c>
    </row>
    <row r="186" spans="1:11" ht="31.5" customHeight="1">
      <c r="A186" s="6" t="s">
        <v>359</v>
      </c>
      <c r="B186" s="47"/>
      <c r="C186" s="47" t="s">
        <v>254</v>
      </c>
      <c r="D186" s="47" t="s">
        <v>262</v>
      </c>
      <c r="E186" s="5" t="s">
        <v>40</v>
      </c>
      <c r="F186" s="47"/>
      <c r="G186" s="42">
        <f t="shared" ref="G186:H189" si="15">SUM(G187)</f>
        <v>291</v>
      </c>
      <c r="H186" s="42">
        <f t="shared" si="15"/>
        <v>291</v>
      </c>
      <c r="K186" s="13"/>
    </row>
    <row r="187" spans="1:11" ht="47.25">
      <c r="A187" s="6" t="s">
        <v>486</v>
      </c>
      <c r="B187" s="47"/>
      <c r="C187" s="47" t="s">
        <v>254</v>
      </c>
      <c r="D187" s="47" t="s">
        <v>262</v>
      </c>
      <c r="E187" s="87" t="s">
        <v>487</v>
      </c>
      <c r="F187" s="47"/>
      <c r="G187" s="42">
        <f t="shared" si="15"/>
        <v>291</v>
      </c>
      <c r="H187" s="42">
        <f t="shared" si="15"/>
        <v>291</v>
      </c>
      <c r="K187" s="13"/>
    </row>
    <row r="188" spans="1:11" ht="15.75">
      <c r="A188" s="13" t="s">
        <v>89</v>
      </c>
      <c r="B188" s="47"/>
      <c r="C188" s="47" t="s">
        <v>254</v>
      </c>
      <c r="D188" s="47" t="s">
        <v>262</v>
      </c>
      <c r="E188" s="87" t="s">
        <v>488</v>
      </c>
      <c r="F188" s="47"/>
      <c r="G188" s="42">
        <f t="shared" si="15"/>
        <v>291</v>
      </c>
      <c r="H188" s="42">
        <f t="shared" si="15"/>
        <v>291</v>
      </c>
      <c r="K188" s="14"/>
    </row>
    <row r="189" spans="1:11" ht="31.5">
      <c r="A189" s="14" t="s">
        <v>336</v>
      </c>
      <c r="B189" s="44"/>
      <c r="C189" s="44" t="s">
        <v>254</v>
      </c>
      <c r="D189" s="44" t="s">
        <v>262</v>
      </c>
      <c r="E189" s="87" t="s">
        <v>488</v>
      </c>
      <c r="F189" s="47">
        <v>200</v>
      </c>
      <c r="G189" s="42">
        <f t="shared" si="15"/>
        <v>291</v>
      </c>
      <c r="H189" s="42">
        <f t="shared" si="15"/>
        <v>291</v>
      </c>
      <c r="K189" s="14"/>
    </row>
    <row r="190" spans="1:11" ht="31.5">
      <c r="A190" s="14" t="s">
        <v>238</v>
      </c>
      <c r="B190" s="44"/>
      <c r="C190" s="44" t="s">
        <v>254</v>
      </c>
      <c r="D190" s="44" t="s">
        <v>262</v>
      </c>
      <c r="E190" s="87" t="s">
        <v>488</v>
      </c>
      <c r="F190" s="47">
        <v>240</v>
      </c>
      <c r="G190" s="42">
        <v>291</v>
      </c>
      <c r="H190" s="42">
        <v>291</v>
      </c>
      <c r="K190" s="13"/>
    </row>
    <row r="191" spans="1:11" ht="31.5">
      <c r="A191" s="13" t="s">
        <v>263</v>
      </c>
      <c r="B191" s="47"/>
      <c r="C191" s="47" t="s">
        <v>254</v>
      </c>
      <c r="D191" s="47" t="s">
        <v>264</v>
      </c>
      <c r="E191" s="44"/>
      <c r="F191" s="44"/>
      <c r="G191" s="42">
        <f>SUM(G192)</f>
        <v>9209.2000000000007</v>
      </c>
      <c r="H191" s="42">
        <f>SUM(H192)</f>
        <v>9209.2000000000007</v>
      </c>
    </row>
    <row r="192" spans="1:11" ht="31.5">
      <c r="A192" s="6" t="s">
        <v>341</v>
      </c>
      <c r="B192" s="44"/>
      <c r="C192" s="44" t="s">
        <v>254</v>
      </c>
      <c r="D192" s="47">
        <v>14</v>
      </c>
      <c r="E192" s="8" t="s">
        <v>35</v>
      </c>
      <c r="F192" s="47"/>
      <c r="G192" s="42">
        <f>SUM(G193,G212,G229,G240)</f>
        <v>9209.2000000000007</v>
      </c>
      <c r="H192" s="42">
        <f>SUM(H193,H212,H229,H240)</f>
        <v>9209.2000000000007</v>
      </c>
    </row>
    <row r="193" spans="1:8" ht="49.9" customHeight="1">
      <c r="A193" s="6" t="s">
        <v>349</v>
      </c>
      <c r="B193" s="44"/>
      <c r="C193" s="44" t="s">
        <v>254</v>
      </c>
      <c r="D193" s="47">
        <v>14</v>
      </c>
      <c r="E193" s="5" t="s">
        <v>36</v>
      </c>
      <c r="F193" s="47"/>
      <c r="G193" s="42">
        <f>SUM(G194,G201,G208)</f>
        <v>5536</v>
      </c>
      <c r="H193" s="42">
        <f>SUM(H194,H201,H208)</f>
        <v>5536</v>
      </c>
    </row>
    <row r="194" spans="1:8" ht="66" customHeight="1">
      <c r="A194" s="6" t="s">
        <v>541</v>
      </c>
      <c r="B194" s="44"/>
      <c r="C194" s="44" t="s">
        <v>254</v>
      </c>
      <c r="D194" s="47">
        <v>14</v>
      </c>
      <c r="E194" s="5" t="s">
        <v>76</v>
      </c>
      <c r="F194" s="47"/>
      <c r="G194" s="42">
        <f>SUM(G195,G198)</f>
        <v>4606</v>
      </c>
      <c r="H194" s="42">
        <f>SUM(H195,H198)</f>
        <v>4606</v>
      </c>
    </row>
    <row r="195" spans="1:8" s="88" customFormat="1" ht="64.5" customHeight="1">
      <c r="A195" s="2" t="s">
        <v>378</v>
      </c>
      <c r="B195" s="40"/>
      <c r="C195" s="44" t="s">
        <v>254</v>
      </c>
      <c r="D195" s="47">
        <v>14</v>
      </c>
      <c r="E195" s="87" t="s">
        <v>81</v>
      </c>
      <c r="F195" s="47"/>
      <c r="G195" s="42">
        <f t="shared" ref="G195:H196" si="16">SUM(G196)</f>
        <v>4500</v>
      </c>
      <c r="H195" s="42">
        <f t="shared" si="16"/>
        <v>4500</v>
      </c>
    </row>
    <row r="196" spans="1:8" s="88" customFormat="1" ht="31.5">
      <c r="A196" s="14" t="s">
        <v>336</v>
      </c>
      <c r="B196" s="40"/>
      <c r="C196" s="44" t="s">
        <v>254</v>
      </c>
      <c r="D196" s="47">
        <v>14</v>
      </c>
      <c r="E196" s="87" t="s">
        <v>81</v>
      </c>
      <c r="F196" s="47">
        <v>200</v>
      </c>
      <c r="G196" s="42">
        <f t="shared" si="16"/>
        <v>4500</v>
      </c>
      <c r="H196" s="42">
        <f t="shared" si="16"/>
        <v>4500</v>
      </c>
    </row>
    <row r="197" spans="1:8" s="88" customFormat="1" ht="31.5">
      <c r="A197" s="14" t="s">
        <v>238</v>
      </c>
      <c r="B197" s="40"/>
      <c r="C197" s="44" t="s">
        <v>254</v>
      </c>
      <c r="D197" s="47">
        <v>14</v>
      </c>
      <c r="E197" s="87" t="s">
        <v>81</v>
      </c>
      <c r="F197" s="47">
        <v>240</v>
      </c>
      <c r="G197" s="42">
        <v>4500</v>
      </c>
      <c r="H197" s="42">
        <v>4500</v>
      </c>
    </row>
    <row r="198" spans="1:8" ht="63">
      <c r="A198" s="1" t="s">
        <v>542</v>
      </c>
      <c r="B198" s="44"/>
      <c r="C198" s="44" t="s">
        <v>254</v>
      </c>
      <c r="D198" s="47">
        <v>14</v>
      </c>
      <c r="E198" s="5" t="s">
        <v>82</v>
      </c>
      <c r="F198" s="47"/>
      <c r="G198" s="42">
        <f>SUM(G199)</f>
        <v>106</v>
      </c>
      <c r="H198" s="42">
        <f>SUM(H199)</f>
        <v>106</v>
      </c>
    </row>
    <row r="199" spans="1:8" ht="31.5">
      <c r="A199" s="14" t="s">
        <v>336</v>
      </c>
      <c r="B199" s="47"/>
      <c r="C199" s="47" t="s">
        <v>254</v>
      </c>
      <c r="D199" s="47" t="s">
        <v>264</v>
      </c>
      <c r="E199" s="5" t="s">
        <v>82</v>
      </c>
      <c r="F199" s="47">
        <v>200</v>
      </c>
      <c r="G199" s="42">
        <f>SUM(G200)</f>
        <v>106</v>
      </c>
      <c r="H199" s="42">
        <f>SUM(H200)</f>
        <v>106</v>
      </c>
    </row>
    <row r="200" spans="1:8" ht="31.5">
      <c r="A200" s="14" t="s">
        <v>238</v>
      </c>
      <c r="B200" s="47"/>
      <c r="C200" s="47" t="s">
        <v>254</v>
      </c>
      <c r="D200" s="47" t="s">
        <v>264</v>
      </c>
      <c r="E200" s="5" t="s">
        <v>82</v>
      </c>
      <c r="F200" s="47">
        <v>240</v>
      </c>
      <c r="G200" s="42">
        <v>106</v>
      </c>
      <c r="H200" s="42">
        <v>106</v>
      </c>
    </row>
    <row r="201" spans="1:8" ht="67.5" customHeight="1">
      <c r="A201" s="1" t="s">
        <v>180</v>
      </c>
      <c r="B201" s="47"/>
      <c r="C201" s="47" t="s">
        <v>254</v>
      </c>
      <c r="D201" s="47" t="s">
        <v>264</v>
      </c>
      <c r="E201" s="5" t="s">
        <v>77</v>
      </c>
      <c r="F201" s="47"/>
      <c r="G201" s="42">
        <f>SUM(G202,G205)</f>
        <v>885</v>
      </c>
      <c r="H201" s="42">
        <f>SUM(H202,H205)</f>
        <v>885</v>
      </c>
    </row>
    <row r="202" spans="1:8" ht="31.5">
      <c r="A202" s="1" t="s">
        <v>379</v>
      </c>
      <c r="B202" s="47"/>
      <c r="C202" s="47" t="s">
        <v>254</v>
      </c>
      <c r="D202" s="47" t="s">
        <v>264</v>
      </c>
      <c r="E202" s="5" t="s">
        <v>164</v>
      </c>
      <c r="F202" s="47"/>
      <c r="G202" s="42">
        <f>SUM(G203)</f>
        <v>500</v>
      </c>
      <c r="H202" s="42">
        <f>SUM(H203)</f>
        <v>500</v>
      </c>
    </row>
    <row r="203" spans="1:8" ht="31.5">
      <c r="A203" s="14" t="s">
        <v>336</v>
      </c>
      <c r="B203" s="47"/>
      <c r="C203" s="47" t="s">
        <v>254</v>
      </c>
      <c r="D203" s="47" t="s">
        <v>264</v>
      </c>
      <c r="E203" s="5" t="s">
        <v>164</v>
      </c>
      <c r="F203" s="47">
        <v>200</v>
      </c>
      <c r="G203" s="42">
        <f>SUM(G204)</f>
        <v>500</v>
      </c>
      <c r="H203" s="42">
        <f>SUM(H204)</f>
        <v>500</v>
      </c>
    </row>
    <row r="204" spans="1:8" ht="31.5">
      <c r="A204" s="14" t="s">
        <v>238</v>
      </c>
      <c r="B204" s="47"/>
      <c r="C204" s="47" t="s">
        <v>254</v>
      </c>
      <c r="D204" s="47" t="s">
        <v>264</v>
      </c>
      <c r="E204" s="5" t="s">
        <v>164</v>
      </c>
      <c r="F204" s="47">
        <v>240</v>
      </c>
      <c r="G204" s="42">
        <v>500</v>
      </c>
      <c r="H204" s="42">
        <v>500</v>
      </c>
    </row>
    <row r="205" spans="1:8" ht="46.15" customHeight="1">
      <c r="A205" s="1" t="s">
        <v>78</v>
      </c>
      <c r="B205" s="47"/>
      <c r="C205" s="47" t="s">
        <v>254</v>
      </c>
      <c r="D205" s="47" t="s">
        <v>264</v>
      </c>
      <c r="E205" s="5" t="s">
        <v>165</v>
      </c>
      <c r="F205" s="47"/>
      <c r="G205" s="42">
        <f>SUM(G206)</f>
        <v>385</v>
      </c>
      <c r="H205" s="42">
        <f>SUM(H206)</f>
        <v>385</v>
      </c>
    </row>
    <row r="206" spans="1:8" ht="31.5">
      <c r="A206" s="14" t="s">
        <v>336</v>
      </c>
      <c r="B206" s="47"/>
      <c r="C206" s="47" t="s">
        <v>254</v>
      </c>
      <c r="D206" s="47" t="s">
        <v>264</v>
      </c>
      <c r="E206" s="5" t="s">
        <v>165</v>
      </c>
      <c r="F206" s="47">
        <v>200</v>
      </c>
      <c r="G206" s="42">
        <f>SUM(G207)</f>
        <v>385</v>
      </c>
      <c r="H206" s="42">
        <f>SUM(H207)</f>
        <v>385</v>
      </c>
    </row>
    <row r="207" spans="1:8" ht="31.5">
      <c r="A207" s="14" t="s">
        <v>238</v>
      </c>
      <c r="B207" s="47"/>
      <c r="C207" s="47" t="s">
        <v>254</v>
      </c>
      <c r="D207" s="47" t="s">
        <v>264</v>
      </c>
      <c r="E207" s="5" t="s">
        <v>165</v>
      </c>
      <c r="F207" s="47">
        <v>240</v>
      </c>
      <c r="G207" s="42">
        <v>385</v>
      </c>
      <c r="H207" s="42">
        <v>385</v>
      </c>
    </row>
    <row r="208" spans="1:8" s="88" customFormat="1" ht="63">
      <c r="A208" s="1" t="s">
        <v>482</v>
      </c>
      <c r="B208" s="47"/>
      <c r="C208" s="47" t="s">
        <v>254</v>
      </c>
      <c r="D208" s="47" t="s">
        <v>264</v>
      </c>
      <c r="E208" s="87" t="s">
        <v>80</v>
      </c>
      <c r="F208" s="47"/>
      <c r="G208" s="42">
        <f>G209</f>
        <v>45</v>
      </c>
      <c r="H208" s="42">
        <f>H209</f>
        <v>45</v>
      </c>
    </row>
    <row r="209" spans="1:8" s="88" customFormat="1" ht="31.5">
      <c r="A209" s="1" t="s">
        <v>680</v>
      </c>
      <c r="B209" s="47"/>
      <c r="C209" s="47" t="s">
        <v>254</v>
      </c>
      <c r="D209" s="47" t="s">
        <v>264</v>
      </c>
      <c r="E209" s="87" t="s">
        <v>681</v>
      </c>
      <c r="F209" s="47"/>
      <c r="G209" s="42">
        <f>SUM(G210)</f>
        <v>45</v>
      </c>
      <c r="H209" s="42">
        <f>SUM(H210)</f>
        <v>45</v>
      </c>
    </row>
    <row r="210" spans="1:8" s="88" customFormat="1" ht="31.5">
      <c r="A210" s="94" t="s">
        <v>336</v>
      </c>
      <c r="B210" s="47"/>
      <c r="C210" s="47" t="s">
        <v>254</v>
      </c>
      <c r="D210" s="47" t="s">
        <v>264</v>
      </c>
      <c r="E210" s="87" t="s">
        <v>681</v>
      </c>
      <c r="F210" s="47">
        <v>200</v>
      </c>
      <c r="G210" s="42">
        <f>SUM(G211)</f>
        <v>45</v>
      </c>
      <c r="H210" s="42">
        <f>SUM(H211)</f>
        <v>45</v>
      </c>
    </row>
    <row r="211" spans="1:8" s="88" customFormat="1" ht="31.5">
      <c r="A211" s="13" t="s">
        <v>238</v>
      </c>
      <c r="B211" s="47"/>
      <c r="C211" s="47" t="s">
        <v>254</v>
      </c>
      <c r="D211" s="47" t="s">
        <v>264</v>
      </c>
      <c r="E211" s="87" t="s">
        <v>681</v>
      </c>
      <c r="F211" s="47">
        <v>240</v>
      </c>
      <c r="G211" s="42">
        <v>45</v>
      </c>
      <c r="H211" s="42">
        <v>45</v>
      </c>
    </row>
    <row r="212" spans="1:8" ht="47.25">
      <c r="A212" s="6" t="s">
        <v>350</v>
      </c>
      <c r="B212" s="47"/>
      <c r="C212" s="47" t="s">
        <v>254</v>
      </c>
      <c r="D212" s="47" t="s">
        <v>264</v>
      </c>
      <c r="E212" s="8" t="s">
        <v>37</v>
      </c>
      <c r="F212" s="47"/>
      <c r="G212" s="42">
        <f>SUM(G213,G217,G221,G225)</f>
        <v>230</v>
      </c>
      <c r="H212" s="42">
        <f>SUM(H213,H217,H221,H225)</f>
        <v>230</v>
      </c>
    </row>
    <row r="213" spans="1:8" ht="50.25" customHeight="1">
      <c r="A213" s="13" t="s">
        <v>189</v>
      </c>
      <c r="B213" s="47"/>
      <c r="C213" s="47" t="s">
        <v>254</v>
      </c>
      <c r="D213" s="47" t="s">
        <v>264</v>
      </c>
      <c r="E213" s="8" t="s">
        <v>90</v>
      </c>
      <c r="F213" s="47"/>
      <c r="G213" s="52">
        <f t="shared" ref="G213:H215" si="17">SUM(G214)</f>
        <v>93</v>
      </c>
      <c r="H213" s="52">
        <f t="shared" si="17"/>
        <v>93</v>
      </c>
    </row>
    <row r="214" spans="1:8" ht="51" customHeight="1">
      <c r="A214" s="13" t="s">
        <v>190</v>
      </c>
      <c r="B214" s="47"/>
      <c r="C214" s="47" t="s">
        <v>254</v>
      </c>
      <c r="D214" s="47" t="s">
        <v>264</v>
      </c>
      <c r="E214" s="8" t="s">
        <v>91</v>
      </c>
      <c r="F214" s="47"/>
      <c r="G214" s="52">
        <f t="shared" si="17"/>
        <v>93</v>
      </c>
      <c r="H214" s="52">
        <f t="shared" si="17"/>
        <v>93</v>
      </c>
    </row>
    <row r="215" spans="1:8" ht="31.5">
      <c r="A215" s="14" t="s">
        <v>336</v>
      </c>
      <c r="B215" s="44"/>
      <c r="C215" s="44" t="s">
        <v>254</v>
      </c>
      <c r="D215" s="47" t="s">
        <v>264</v>
      </c>
      <c r="E215" s="8" t="s">
        <v>91</v>
      </c>
      <c r="F215" s="47">
        <v>200</v>
      </c>
      <c r="G215" s="42">
        <f t="shared" si="17"/>
        <v>93</v>
      </c>
      <c r="H215" s="42">
        <f t="shared" si="17"/>
        <v>93</v>
      </c>
    </row>
    <row r="216" spans="1:8" ht="31.5">
      <c r="A216" s="14" t="s">
        <v>238</v>
      </c>
      <c r="B216" s="44"/>
      <c r="C216" s="44" t="s">
        <v>254</v>
      </c>
      <c r="D216" s="47" t="s">
        <v>264</v>
      </c>
      <c r="E216" s="8" t="s">
        <v>91</v>
      </c>
      <c r="F216" s="47">
        <v>240</v>
      </c>
      <c r="G216" s="42">
        <v>93</v>
      </c>
      <c r="H216" s="42">
        <v>93</v>
      </c>
    </row>
    <row r="217" spans="1:8" ht="47.25">
      <c r="A217" s="13" t="s">
        <v>191</v>
      </c>
      <c r="B217" s="44"/>
      <c r="C217" s="44" t="s">
        <v>254</v>
      </c>
      <c r="D217" s="47" t="s">
        <v>264</v>
      </c>
      <c r="E217" s="8" t="s">
        <v>351</v>
      </c>
      <c r="F217" s="47"/>
      <c r="G217" s="42">
        <f t="shared" ref="G217:H219" si="18">SUM(G218)</f>
        <v>60</v>
      </c>
      <c r="H217" s="42">
        <f t="shared" si="18"/>
        <v>60</v>
      </c>
    </row>
    <row r="218" spans="1:8" ht="51.75" customHeight="1">
      <c r="A218" s="13" t="s">
        <v>190</v>
      </c>
      <c r="B218" s="44"/>
      <c r="C218" s="44" t="s">
        <v>254</v>
      </c>
      <c r="D218" s="47" t="s">
        <v>264</v>
      </c>
      <c r="E218" s="8" t="s">
        <v>352</v>
      </c>
      <c r="F218" s="47"/>
      <c r="G218" s="42">
        <f t="shared" si="18"/>
        <v>60</v>
      </c>
      <c r="H218" s="42">
        <f t="shared" si="18"/>
        <v>60</v>
      </c>
    </row>
    <row r="219" spans="1:8" ht="31.5">
      <c r="A219" s="14" t="s">
        <v>336</v>
      </c>
      <c r="B219" s="44"/>
      <c r="C219" s="44" t="s">
        <v>254</v>
      </c>
      <c r="D219" s="47" t="s">
        <v>264</v>
      </c>
      <c r="E219" s="8" t="s">
        <v>352</v>
      </c>
      <c r="F219" s="47">
        <v>200</v>
      </c>
      <c r="G219" s="42">
        <f t="shared" si="18"/>
        <v>60</v>
      </c>
      <c r="H219" s="42">
        <f t="shared" si="18"/>
        <v>60</v>
      </c>
    </row>
    <row r="220" spans="1:8" ht="31.5">
      <c r="A220" s="14" t="s">
        <v>238</v>
      </c>
      <c r="B220" s="44"/>
      <c r="C220" s="44" t="s">
        <v>254</v>
      </c>
      <c r="D220" s="47" t="s">
        <v>264</v>
      </c>
      <c r="E220" s="8" t="s">
        <v>352</v>
      </c>
      <c r="F220" s="47">
        <v>240</v>
      </c>
      <c r="G220" s="42">
        <v>60</v>
      </c>
      <c r="H220" s="42">
        <v>60</v>
      </c>
    </row>
    <row r="221" spans="1:8" ht="31.5">
      <c r="A221" s="13" t="s">
        <v>192</v>
      </c>
      <c r="B221" s="44"/>
      <c r="C221" s="44" t="s">
        <v>254</v>
      </c>
      <c r="D221" s="47" t="s">
        <v>264</v>
      </c>
      <c r="E221" s="8" t="s">
        <v>353</v>
      </c>
      <c r="F221" s="47"/>
      <c r="G221" s="42">
        <f t="shared" ref="G221:H223" si="19">SUM(G222)</f>
        <v>47</v>
      </c>
      <c r="H221" s="42">
        <f t="shared" si="19"/>
        <v>47</v>
      </c>
    </row>
    <row r="222" spans="1:8" ht="51.75" customHeight="1">
      <c r="A222" s="13" t="s">
        <v>190</v>
      </c>
      <c r="B222" s="44"/>
      <c r="C222" s="44" t="s">
        <v>254</v>
      </c>
      <c r="D222" s="47" t="s">
        <v>264</v>
      </c>
      <c r="E222" s="8" t="s">
        <v>354</v>
      </c>
      <c r="F222" s="47"/>
      <c r="G222" s="42">
        <f t="shared" si="19"/>
        <v>47</v>
      </c>
      <c r="H222" s="42">
        <f t="shared" si="19"/>
        <v>47</v>
      </c>
    </row>
    <row r="223" spans="1:8" ht="31.5">
      <c r="A223" s="14" t="s">
        <v>336</v>
      </c>
      <c r="B223" s="44"/>
      <c r="C223" s="44" t="s">
        <v>254</v>
      </c>
      <c r="D223" s="47" t="s">
        <v>264</v>
      </c>
      <c r="E223" s="8" t="s">
        <v>354</v>
      </c>
      <c r="F223" s="47">
        <v>200</v>
      </c>
      <c r="G223" s="42">
        <f t="shared" si="19"/>
        <v>47</v>
      </c>
      <c r="H223" s="42">
        <f t="shared" si="19"/>
        <v>47</v>
      </c>
    </row>
    <row r="224" spans="1:8" ht="31.5">
      <c r="A224" s="14" t="s">
        <v>238</v>
      </c>
      <c r="B224" s="44"/>
      <c r="C224" s="44" t="s">
        <v>254</v>
      </c>
      <c r="D224" s="47" t="s">
        <v>264</v>
      </c>
      <c r="E224" s="8" t="s">
        <v>354</v>
      </c>
      <c r="F224" s="47">
        <v>240</v>
      </c>
      <c r="G224" s="42">
        <v>47</v>
      </c>
      <c r="H224" s="42">
        <v>47</v>
      </c>
    </row>
    <row r="225" spans="1:8" ht="31.5">
      <c r="A225" s="13" t="s">
        <v>193</v>
      </c>
      <c r="B225" s="44"/>
      <c r="C225" s="44" t="s">
        <v>254</v>
      </c>
      <c r="D225" s="47" t="s">
        <v>264</v>
      </c>
      <c r="E225" s="8" t="s">
        <v>356</v>
      </c>
      <c r="F225" s="47"/>
      <c r="G225" s="42">
        <f t="shared" ref="G225:H227" si="20">SUM(G226)</f>
        <v>30</v>
      </c>
      <c r="H225" s="42">
        <f t="shared" si="20"/>
        <v>30</v>
      </c>
    </row>
    <row r="226" spans="1:8" ht="50.25" customHeight="1">
      <c r="A226" s="13" t="s">
        <v>190</v>
      </c>
      <c r="B226" s="44"/>
      <c r="C226" s="44" t="s">
        <v>254</v>
      </c>
      <c r="D226" s="47" t="s">
        <v>264</v>
      </c>
      <c r="E226" s="8" t="s">
        <v>441</v>
      </c>
      <c r="F226" s="47"/>
      <c r="G226" s="42">
        <f t="shared" si="20"/>
        <v>30</v>
      </c>
      <c r="H226" s="42">
        <f t="shared" si="20"/>
        <v>30</v>
      </c>
    </row>
    <row r="227" spans="1:8" ht="31.5">
      <c r="A227" s="14" t="s">
        <v>336</v>
      </c>
      <c r="B227" s="44"/>
      <c r="C227" s="44" t="s">
        <v>254</v>
      </c>
      <c r="D227" s="47" t="s">
        <v>264</v>
      </c>
      <c r="E227" s="8" t="s">
        <v>441</v>
      </c>
      <c r="F227" s="47">
        <v>200</v>
      </c>
      <c r="G227" s="42">
        <f t="shared" si="20"/>
        <v>30</v>
      </c>
      <c r="H227" s="42">
        <f t="shared" si="20"/>
        <v>30</v>
      </c>
    </row>
    <row r="228" spans="1:8" ht="31.5">
      <c r="A228" s="14" t="s">
        <v>238</v>
      </c>
      <c r="B228" s="44"/>
      <c r="C228" s="44" t="s">
        <v>254</v>
      </c>
      <c r="D228" s="47" t="s">
        <v>264</v>
      </c>
      <c r="E228" s="8" t="s">
        <v>441</v>
      </c>
      <c r="F228" s="47">
        <v>240</v>
      </c>
      <c r="G228" s="42">
        <v>30</v>
      </c>
      <c r="H228" s="42">
        <v>30</v>
      </c>
    </row>
    <row r="229" spans="1:8" ht="47.25">
      <c r="A229" s="6" t="s">
        <v>357</v>
      </c>
      <c r="B229" s="44"/>
      <c r="C229" s="44" t="s">
        <v>254</v>
      </c>
      <c r="D229" s="47" t="s">
        <v>264</v>
      </c>
      <c r="E229" s="8" t="s">
        <v>38</v>
      </c>
      <c r="F229" s="47"/>
      <c r="G229" s="42">
        <f>SUM(G230,)</f>
        <v>1654</v>
      </c>
      <c r="H229" s="42">
        <f>SUM(H230,)</f>
        <v>1654</v>
      </c>
    </row>
    <row r="230" spans="1:8" ht="31.5">
      <c r="A230" s="6" t="s">
        <v>471</v>
      </c>
      <c r="B230" s="44"/>
      <c r="C230" s="44" t="s">
        <v>254</v>
      </c>
      <c r="D230" s="47" t="s">
        <v>264</v>
      </c>
      <c r="E230" s="8" t="s">
        <v>472</v>
      </c>
      <c r="F230" s="47"/>
      <c r="G230" s="42">
        <f>SUM(G231,G234,G237)</f>
        <v>1654</v>
      </c>
      <c r="H230" s="42">
        <f>SUM(H231,H234,H237)</f>
        <v>1654</v>
      </c>
    </row>
    <row r="231" spans="1:8" ht="31.5">
      <c r="A231" s="6" t="s">
        <v>473</v>
      </c>
      <c r="B231" s="44"/>
      <c r="C231" s="44" t="s">
        <v>254</v>
      </c>
      <c r="D231" s="47" t="s">
        <v>264</v>
      </c>
      <c r="E231" s="8" t="s">
        <v>474</v>
      </c>
      <c r="F231" s="47"/>
      <c r="G231" s="42">
        <f>SUM(G232)</f>
        <v>480</v>
      </c>
      <c r="H231" s="42">
        <f>SUM(H232)</f>
        <v>480</v>
      </c>
    </row>
    <row r="232" spans="1:8" ht="31.5">
      <c r="A232" s="94" t="s">
        <v>336</v>
      </c>
      <c r="B232" s="44"/>
      <c r="C232" s="44" t="s">
        <v>254</v>
      </c>
      <c r="D232" s="47" t="s">
        <v>264</v>
      </c>
      <c r="E232" s="8" t="s">
        <v>474</v>
      </c>
      <c r="F232" s="47">
        <v>200</v>
      </c>
      <c r="G232" s="42">
        <f>SUM(G233)</f>
        <v>480</v>
      </c>
      <c r="H232" s="42">
        <f>SUM(H233)</f>
        <v>480</v>
      </c>
    </row>
    <row r="233" spans="1:8" ht="31.5">
      <c r="A233" s="94" t="s">
        <v>238</v>
      </c>
      <c r="B233" s="44"/>
      <c r="C233" s="44" t="s">
        <v>254</v>
      </c>
      <c r="D233" s="47" t="s">
        <v>264</v>
      </c>
      <c r="E233" s="8" t="s">
        <v>474</v>
      </c>
      <c r="F233" s="47">
        <v>240</v>
      </c>
      <c r="G233" s="42">
        <v>480</v>
      </c>
      <c r="H233" s="42">
        <v>480</v>
      </c>
    </row>
    <row r="234" spans="1:8" ht="31.5">
      <c r="A234" s="94" t="s">
        <v>475</v>
      </c>
      <c r="B234" s="44"/>
      <c r="C234" s="44" t="s">
        <v>254</v>
      </c>
      <c r="D234" s="47" t="s">
        <v>264</v>
      </c>
      <c r="E234" s="8" t="s">
        <v>476</v>
      </c>
      <c r="F234" s="47"/>
      <c r="G234" s="42">
        <f>SUM(G235)</f>
        <v>840</v>
      </c>
      <c r="H234" s="42">
        <f>SUM(H235)</f>
        <v>840</v>
      </c>
    </row>
    <row r="235" spans="1:8" ht="31.5">
      <c r="A235" s="94" t="s">
        <v>336</v>
      </c>
      <c r="B235" s="44"/>
      <c r="C235" s="44" t="s">
        <v>254</v>
      </c>
      <c r="D235" s="47" t="s">
        <v>264</v>
      </c>
      <c r="E235" s="8" t="s">
        <v>476</v>
      </c>
      <c r="F235" s="47">
        <v>200</v>
      </c>
      <c r="G235" s="42">
        <f>SUM(G236)</f>
        <v>840</v>
      </c>
      <c r="H235" s="42">
        <f>SUM(H236)</f>
        <v>840</v>
      </c>
    </row>
    <row r="236" spans="1:8" ht="31.5">
      <c r="A236" s="94" t="s">
        <v>238</v>
      </c>
      <c r="B236" s="44"/>
      <c r="C236" s="44" t="s">
        <v>254</v>
      </c>
      <c r="D236" s="47" t="s">
        <v>264</v>
      </c>
      <c r="E236" s="8" t="s">
        <v>476</v>
      </c>
      <c r="F236" s="47">
        <v>240</v>
      </c>
      <c r="G236" s="42">
        <v>840</v>
      </c>
      <c r="H236" s="42">
        <v>840</v>
      </c>
    </row>
    <row r="237" spans="1:8" ht="47.25">
      <c r="A237" s="6" t="s">
        <v>181</v>
      </c>
      <c r="B237" s="44"/>
      <c r="C237" s="44" t="s">
        <v>254</v>
      </c>
      <c r="D237" s="47" t="s">
        <v>264</v>
      </c>
      <c r="E237" s="8" t="s">
        <v>477</v>
      </c>
      <c r="F237" s="47"/>
      <c r="G237" s="42">
        <f>SUM(G238)</f>
        <v>334</v>
      </c>
      <c r="H237" s="42">
        <f>SUM(H238)</f>
        <v>334</v>
      </c>
    </row>
    <row r="238" spans="1:8" ht="31.5">
      <c r="A238" s="94" t="s">
        <v>336</v>
      </c>
      <c r="B238" s="44"/>
      <c r="C238" s="44" t="s">
        <v>254</v>
      </c>
      <c r="D238" s="47" t="s">
        <v>264</v>
      </c>
      <c r="E238" s="8" t="s">
        <v>477</v>
      </c>
      <c r="F238" s="47">
        <v>200</v>
      </c>
      <c r="G238" s="42">
        <f>SUM(G239)</f>
        <v>334</v>
      </c>
      <c r="H238" s="42">
        <f>SUM(H239)</f>
        <v>334</v>
      </c>
    </row>
    <row r="239" spans="1:8" s="88" customFormat="1" ht="31.5">
      <c r="A239" s="94" t="s">
        <v>238</v>
      </c>
      <c r="B239" s="44"/>
      <c r="C239" s="44" t="s">
        <v>254</v>
      </c>
      <c r="D239" s="47" t="s">
        <v>264</v>
      </c>
      <c r="E239" s="8" t="s">
        <v>477</v>
      </c>
      <c r="F239" s="47">
        <v>240</v>
      </c>
      <c r="G239" s="42">
        <v>334</v>
      </c>
      <c r="H239" s="42">
        <v>334</v>
      </c>
    </row>
    <row r="240" spans="1:8" ht="31.5">
      <c r="A240" s="6" t="s">
        <v>358</v>
      </c>
      <c r="B240" s="44"/>
      <c r="C240" s="44" t="s">
        <v>254</v>
      </c>
      <c r="D240" s="47" t="s">
        <v>264</v>
      </c>
      <c r="E240" s="8" t="s">
        <v>39</v>
      </c>
      <c r="F240" s="47"/>
      <c r="G240" s="42">
        <f>SUM(G241,G257)</f>
        <v>1789.2</v>
      </c>
      <c r="H240" s="42">
        <f>SUM(H241,H257)</f>
        <v>1789.2</v>
      </c>
    </row>
    <row r="241" spans="1:8" ht="31.5" customHeight="1">
      <c r="A241" s="6" t="s">
        <v>459</v>
      </c>
      <c r="B241" s="44"/>
      <c r="C241" s="44" t="s">
        <v>254</v>
      </c>
      <c r="D241" s="47" t="s">
        <v>264</v>
      </c>
      <c r="E241" s="8" t="s">
        <v>92</v>
      </c>
      <c r="F241" s="47"/>
      <c r="G241" s="42">
        <f>SUM(G242,G245,G248,G251,G254,)</f>
        <v>1728.8</v>
      </c>
      <c r="H241" s="42">
        <f>SUM(H242,H245,H248,H251,H254,)</f>
        <v>1728.8</v>
      </c>
    </row>
    <row r="242" spans="1:8" s="88" customFormat="1" ht="31.5">
      <c r="A242" s="94" t="s">
        <v>381</v>
      </c>
      <c r="B242" s="8"/>
      <c r="C242" s="44" t="s">
        <v>254</v>
      </c>
      <c r="D242" s="47" t="s">
        <v>264</v>
      </c>
      <c r="E242" s="8" t="s">
        <v>93</v>
      </c>
      <c r="F242" s="47"/>
      <c r="G242" s="42">
        <f>SUM(G243)</f>
        <v>20</v>
      </c>
      <c r="H242" s="42">
        <f>SUM(H243)</f>
        <v>20</v>
      </c>
    </row>
    <row r="243" spans="1:8" s="88" customFormat="1" ht="31.5">
      <c r="A243" s="94" t="s">
        <v>336</v>
      </c>
      <c r="B243" s="44"/>
      <c r="C243" s="44" t="s">
        <v>254</v>
      </c>
      <c r="D243" s="47" t="s">
        <v>264</v>
      </c>
      <c r="E243" s="8" t="s">
        <v>93</v>
      </c>
      <c r="F243" s="47">
        <v>200</v>
      </c>
      <c r="G243" s="42">
        <f>SUM(G244)</f>
        <v>20</v>
      </c>
      <c r="H243" s="42">
        <f>SUM(H244)</f>
        <v>20</v>
      </c>
    </row>
    <row r="244" spans="1:8" s="88" customFormat="1" ht="31.5">
      <c r="A244" s="94" t="s">
        <v>238</v>
      </c>
      <c r="B244" s="44"/>
      <c r="C244" s="44" t="s">
        <v>254</v>
      </c>
      <c r="D244" s="47" t="s">
        <v>264</v>
      </c>
      <c r="E244" s="8" t="s">
        <v>93</v>
      </c>
      <c r="F244" s="47">
        <v>240</v>
      </c>
      <c r="G244" s="42">
        <v>20</v>
      </c>
      <c r="H244" s="42">
        <v>20</v>
      </c>
    </row>
    <row r="245" spans="1:8" s="88" customFormat="1" ht="15.75">
      <c r="A245" s="94" t="s">
        <v>382</v>
      </c>
      <c r="B245" s="8"/>
      <c r="C245" s="44" t="s">
        <v>254</v>
      </c>
      <c r="D245" s="47" t="s">
        <v>264</v>
      </c>
      <c r="E245" s="8" t="s">
        <v>478</v>
      </c>
      <c r="F245" s="47"/>
      <c r="G245" s="42">
        <f>SUM(G246)</f>
        <v>90</v>
      </c>
      <c r="H245" s="42">
        <f>SUM(H246)</f>
        <v>90</v>
      </c>
    </row>
    <row r="246" spans="1:8" s="88" customFormat="1" ht="31.5">
      <c r="A246" s="94" t="s">
        <v>336</v>
      </c>
      <c r="B246" s="44"/>
      <c r="C246" s="44" t="s">
        <v>254</v>
      </c>
      <c r="D246" s="47" t="s">
        <v>264</v>
      </c>
      <c r="E246" s="8" t="s">
        <v>478</v>
      </c>
      <c r="F246" s="47">
        <v>200</v>
      </c>
      <c r="G246" s="42">
        <f>SUM(G247)</f>
        <v>90</v>
      </c>
      <c r="H246" s="42">
        <f>SUM(H247)</f>
        <v>90</v>
      </c>
    </row>
    <row r="247" spans="1:8" s="88" customFormat="1" ht="31.5">
      <c r="A247" s="94" t="s">
        <v>238</v>
      </c>
      <c r="B247" s="44"/>
      <c r="C247" s="44" t="s">
        <v>254</v>
      </c>
      <c r="D247" s="47" t="s">
        <v>264</v>
      </c>
      <c r="E247" s="8" t="s">
        <v>478</v>
      </c>
      <c r="F247" s="47">
        <v>240</v>
      </c>
      <c r="G247" s="42">
        <v>90</v>
      </c>
      <c r="H247" s="42">
        <v>90</v>
      </c>
    </row>
    <row r="248" spans="1:8" s="88" customFormat="1" ht="47.25">
      <c r="A248" s="94" t="s">
        <v>383</v>
      </c>
      <c r="B248" s="8"/>
      <c r="C248" s="44" t="s">
        <v>254</v>
      </c>
      <c r="D248" s="47" t="s">
        <v>264</v>
      </c>
      <c r="E248" s="8" t="s">
        <v>479</v>
      </c>
      <c r="F248" s="47"/>
      <c r="G248" s="42">
        <f>SUM(G249)</f>
        <v>760.8</v>
      </c>
      <c r="H248" s="42">
        <f>SUM(H249)</f>
        <v>760.8</v>
      </c>
    </row>
    <row r="249" spans="1:8" s="88" customFormat="1" ht="31.5">
      <c r="A249" s="94" t="s">
        <v>336</v>
      </c>
      <c r="B249" s="44"/>
      <c r="C249" s="44" t="s">
        <v>254</v>
      </c>
      <c r="D249" s="47" t="s">
        <v>264</v>
      </c>
      <c r="E249" s="8" t="s">
        <v>479</v>
      </c>
      <c r="F249" s="47">
        <v>200</v>
      </c>
      <c r="G249" s="42">
        <f>SUM(G250)</f>
        <v>760.8</v>
      </c>
      <c r="H249" s="42">
        <f>SUM(H250)</f>
        <v>760.8</v>
      </c>
    </row>
    <row r="250" spans="1:8" s="88" customFormat="1" ht="31.5">
      <c r="A250" s="94" t="s">
        <v>238</v>
      </c>
      <c r="B250" s="44"/>
      <c r="C250" s="44" t="s">
        <v>254</v>
      </c>
      <c r="D250" s="47" t="s">
        <v>264</v>
      </c>
      <c r="E250" s="8" t="s">
        <v>479</v>
      </c>
      <c r="F250" s="47">
        <v>240</v>
      </c>
      <c r="G250" s="42">
        <v>760.8</v>
      </c>
      <c r="H250" s="42">
        <v>760.8</v>
      </c>
    </row>
    <row r="251" spans="1:8" s="88" customFormat="1" ht="47.25">
      <c r="A251" s="94" t="s">
        <v>384</v>
      </c>
      <c r="B251" s="8"/>
      <c r="C251" s="44" t="s">
        <v>254</v>
      </c>
      <c r="D251" s="47" t="s">
        <v>264</v>
      </c>
      <c r="E251" s="8" t="s">
        <v>484</v>
      </c>
      <c r="F251" s="47"/>
      <c r="G251" s="42">
        <f>SUM(G252)</f>
        <v>498</v>
      </c>
      <c r="H251" s="42">
        <f>SUM(H252)</f>
        <v>498</v>
      </c>
    </row>
    <row r="252" spans="1:8" s="88" customFormat="1" ht="31.5">
      <c r="A252" s="94" t="s">
        <v>336</v>
      </c>
      <c r="B252" s="44"/>
      <c r="C252" s="44" t="s">
        <v>254</v>
      </c>
      <c r="D252" s="47" t="s">
        <v>264</v>
      </c>
      <c r="E252" s="8" t="s">
        <v>484</v>
      </c>
      <c r="F252" s="47">
        <v>200</v>
      </c>
      <c r="G252" s="42">
        <f>SUM(G253)</f>
        <v>498</v>
      </c>
      <c r="H252" s="42">
        <f>SUM(H253)</f>
        <v>498</v>
      </c>
    </row>
    <row r="253" spans="1:8" s="88" customFormat="1" ht="31.5">
      <c r="A253" s="94" t="s">
        <v>238</v>
      </c>
      <c r="B253" s="44"/>
      <c r="C253" s="44" t="s">
        <v>254</v>
      </c>
      <c r="D253" s="47" t="s">
        <v>264</v>
      </c>
      <c r="E253" s="8" t="s">
        <v>484</v>
      </c>
      <c r="F253" s="47">
        <v>240</v>
      </c>
      <c r="G253" s="42">
        <v>498</v>
      </c>
      <c r="H253" s="42">
        <v>498</v>
      </c>
    </row>
    <row r="254" spans="1:8" s="88" customFormat="1" ht="63">
      <c r="A254" s="94" t="s">
        <v>385</v>
      </c>
      <c r="B254" s="8"/>
      <c r="C254" s="44" t="s">
        <v>254</v>
      </c>
      <c r="D254" s="47" t="s">
        <v>264</v>
      </c>
      <c r="E254" s="8" t="s">
        <v>470</v>
      </c>
      <c r="F254" s="47"/>
      <c r="G254" s="42">
        <f>SUM(G255)</f>
        <v>360</v>
      </c>
      <c r="H254" s="42">
        <f>SUM(H255)</f>
        <v>360</v>
      </c>
    </row>
    <row r="255" spans="1:8" s="88" customFormat="1" ht="31.5">
      <c r="A255" s="94" t="s">
        <v>336</v>
      </c>
      <c r="B255" s="44"/>
      <c r="C255" s="44" t="s">
        <v>254</v>
      </c>
      <c r="D255" s="47" t="s">
        <v>264</v>
      </c>
      <c r="E255" s="8" t="s">
        <v>470</v>
      </c>
      <c r="F255" s="47">
        <v>200</v>
      </c>
      <c r="G255" s="42">
        <f>SUM(G256)</f>
        <v>360</v>
      </c>
      <c r="H255" s="42">
        <f>SUM(H256)</f>
        <v>360</v>
      </c>
    </row>
    <row r="256" spans="1:8" s="88" customFormat="1" ht="31.5">
      <c r="A256" s="94" t="s">
        <v>238</v>
      </c>
      <c r="B256" s="44"/>
      <c r="C256" s="44" t="s">
        <v>254</v>
      </c>
      <c r="D256" s="47" t="s">
        <v>264</v>
      </c>
      <c r="E256" s="8" t="s">
        <v>470</v>
      </c>
      <c r="F256" s="47">
        <v>240</v>
      </c>
      <c r="G256" s="42">
        <v>360</v>
      </c>
      <c r="H256" s="42">
        <v>360</v>
      </c>
    </row>
    <row r="257" spans="1:8" s="88" customFormat="1" ht="66.75" customHeight="1">
      <c r="A257" s="17" t="s">
        <v>480</v>
      </c>
      <c r="B257" s="44"/>
      <c r="C257" s="44" t="s">
        <v>254</v>
      </c>
      <c r="D257" s="47" t="s">
        <v>264</v>
      </c>
      <c r="E257" s="8" t="s">
        <v>460</v>
      </c>
      <c r="F257" s="47"/>
      <c r="G257" s="42">
        <f t="shared" ref="G257:H258" si="21">SUM(G258)</f>
        <v>60.4</v>
      </c>
      <c r="H257" s="42">
        <f t="shared" si="21"/>
        <v>60.4</v>
      </c>
    </row>
    <row r="258" spans="1:8" s="88" customFormat="1" ht="63">
      <c r="A258" s="17" t="s">
        <v>481</v>
      </c>
      <c r="B258" s="44"/>
      <c r="C258" s="44" t="s">
        <v>254</v>
      </c>
      <c r="D258" s="47" t="s">
        <v>264</v>
      </c>
      <c r="E258" s="8" t="s">
        <v>461</v>
      </c>
      <c r="F258" s="47"/>
      <c r="G258" s="42">
        <f t="shared" si="21"/>
        <v>60.4</v>
      </c>
      <c r="H258" s="42">
        <f t="shared" si="21"/>
        <v>60.4</v>
      </c>
    </row>
    <row r="259" spans="1:8" s="88" customFormat="1" ht="31.5">
      <c r="A259" s="94" t="s">
        <v>336</v>
      </c>
      <c r="B259" s="44"/>
      <c r="C259" s="44" t="s">
        <v>254</v>
      </c>
      <c r="D259" s="47" t="s">
        <v>264</v>
      </c>
      <c r="E259" s="8" t="s">
        <v>461</v>
      </c>
      <c r="F259" s="47">
        <v>200</v>
      </c>
      <c r="G259" s="42">
        <f>SUM(G260)</f>
        <v>60.4</v>
      </c>
      <c r="H259" s="42">
        <f>SUM(H260)</f>
        <v>60.4</v>
      </c>
    </row>
    <row r="260" spans="1:8" s="88" customFormat="1" ht="31.5">
      <c r="A260" s="94" t="s">
        <v>238</v>
      </c>
      <c r="B260" s="44"/>
      <c r="C260" s="44" t="s">
        <v>254</v>
      </c>
      <c r="D260" s="47" t="s">
        <v>264</v>
      </c>
      <c r="E260" s="8" t="s">
        <v>461</v>
      </c>
      <c r="F260" s="47">
        <v>240</v>
      </c>
      <c r="G260" s="42">
        <v>60.4</v>
      </c>
      <c r="H260" s="42">
        <v>60.4</v>
      </c>
    </row>
    <row r="261" spans="1:8" ht="15.75">
      <c r="A261" s="6" t="s">
        <v>265</v>
      </c>
      <c r="B261" s="44"/>
      <c r="C261" s="44" t="s">
        <v>237</v>
      </c>
      <c r="D261" s="44"/>
      <c r="E261" s="45"/>
      <c r="F261" s="45"/>
      <c r="G261" s="42">
        <f>SUM(G262,G272,G319,G338)</f>
        <v>79614.25</v>
      </c>
      <c r="H261" s="42">
        <f>SUM(H262,H272,H319,H338)</f>
        <v>71565.25</v>
      </c>
    </row>
    <row r="262" spans="1:8" s="88" customFormat="1" ht="15.75">
      <c r="A262" s="6" t="s">
        <v>491</v>
      </c>
      <c r="B262" s="44"/>
      <c r="C262" s="44" t="s">
        <v>237</v>
      </c>
      <c r="D262" s="44" t="s">
        <v>272</v>
      </c>
      <c r="E262" s="82"/>
      <c r="F262" s="82"/>
      <c r="G262" s="42">
        <f t="shared" ref="G262:H264" si="22">SUM(G263)</f>
        <v>1645</v>
      </c>
      <c r="H262" s="42">
        <f t="shared" si="22"/>
        <v>596</v>
      </c>
    </row>
    <row r="263" spans="1:8" s="88" customFormat="1" ht="47.25">
      <c r="A263" s="6" t="s">
        <v>343</v>
      </c>
      <c r="B263" s="44"/>
      <c r="C263" s="44" t="s">
        <v>237</v>
      </c>
      <c r="D263" s="44" t="s">
        <v>272</v>
      </c>
      <c r="E263" s="8" t="s">
        <v>48</v>
      </c>
      <c r="F263" s="82"/>
      <c r="G263" s="42">
        <f t="shared" si="22"/>
        <v>1645</v>
      </c>
      <c r="H263" s="42">
        <f t="shared" si="22"/>
        <v>596</v>
      </c>
    </row>
    <row r="264" spans="1:8" s="88" customFormat="1" ht="31.5">
      <c r="A264" s="94" t="s">
        <v>559</v>
      </c>
      <c r="B264" s="44"/>
      <c r="C264" s="44" t="s">
        <v>237</v>
      </c>
      <c r="D264" s="44" t="s">
        <v>272</v>
      </c>
      <c r="E264" s="8" t="s">
        <v>560</v>
      </c>
      <c r="F264" s="82"/>
      <c r="G264" s="42">
        <f t="shared" si="22"/>
        <v>1645</v>
      </c>
      <c r="H264" s="42">
        <f t="shared" si="22"/>
        <v>596</v>
      </c>
    </row>
    <row r="265" spans="1:8" s="88" customFormat="1" ht="47.25">
      <c r="A265" s="6" t="s">
        <v>490</v>
      </c>
      <c r="B265" s="44"/>
      <c r="C265" s="44" t="s">
        <v>237</v>
      </c>
      <c r="D265" s="44" t="s">
        <v>272</v>
      </c>
      <c r="E265" s="8" t="s">
        <v>561</v>
      </c>
      <c r="F265" s="82"/>
      <c r="G265" s="42">
        <f>SUM(G266,G269)</f>
        <v>1645</v>
      </c>
      <c r="H265" s="42">
        <f>SUM(H266,H269)</f>
        <v>596</v>
      </c>
    </row>
    <row r="266" spans="1:8" s="88" customFormat="1" ht="63">
      <c r="A266" s="94" t="s">
        <v>234</v>
      </c>
      <c r="B266" s="44"/>
      <c r="C266" s="44" t="s">
        <v>237</v>
      </c>
      <c r="D266" s="44" t="s">
        <v>272</v>
      </c>
      <c r="E266" s="8" t="s">
        <v>561</v>
      </c>
      <c r="F266" s="47">
        <v>100</v>
      </c>
      <c r="G266" s="42">
        <f t="shared" ref="G266:H266" si="23">SUM(G267)</f>
        <v>387.9</v>
      </c>
      <c r="H266" s="42">
        <f t="shared" si="23"/>
        <v>387.9</v>
      </c>
    </row>
    <row r="267" spans="1:8" s="88" customFormat="1" ht="31.5">
      <c r="A267" s="94" t="s">
        <v>235</v>
      </c>
      <c r="B267" s="44"/>
      <c r="C267" s="44" t="s">
        <v>237</v>
      </c>
      <c r="D267" s="44" t="s">
        <v>272</v>
      </c>
      <c r="E267" s="8" t="s">
        <v>561</v>
      </c>
      <c r="F267" s="47">
        <v>120</v>
      </c>
      <c r="G267" s="42">
        <v>387.9</v>
      </c>
      <c r="H267" s="42">
        <v>387.9</v>
      </c>
    </row>
    <row r="268" spans="1:8" s="88" customFormat="1" ht="15.75">
      <c r="A268" s="13" t="s">
        <v>241</v>
      </c>
      <c r="B268" s="44"/>
      <c r="C268" s="44" t="s">
        <v>237</v>
      </c>
      <c r="D268" s="44" t="s">
        <v>272</v>
      </c>
      <c r="E268" s="8" t="s">
        <v>561</v>
      </c>
      <c r="F268" s="47">
        <v>120</v>
      </c>
      <c r="G268" s="42">
        <v>387.9</v>
      </c>
      <c r="H268" s="42">
        <v>387.9</v>
      </c>
    </row>
    <row r="269" spans="1:8" s="88" customFormat="1" ht="31.5">
      <c r="A269" s="94" t="s">
        <v>336</v>
      </c>
      <c r="B269" s="44"/>
      <c r="C269" s="44" t="s">
        <v>237</v>
      </c>
      <c r="D269" s="44" t="s">
        <v>272</v>
      </c>
      <c r="E269" s="8" t="s">
        <v>561</v>
      </c>
      <c r="F269" s="47">
        <v>200</v>
      </c>
      <c r="G269" s="42">
        <f t="shared" ref="G269:H269" si="24">SUM(G270)</f>
        <v>1257.0999999999999</v>
      </c>
      <c r="H269" s="42">
        <f t="shared" si="24"/>
        <v>208.1</v>
      </c>
    </row>
    <row r="270" spans="1:8" s="88" customFormat="1" ht="31.5">
      <c r="A270" s="94" t="s">
        <v>238</v>
      </c>
      <c r="B270" s="44"/>
      <c r="C270" s="44" t="s">
        <v>237</v>
      </c>
      <c r="D270" s="44" t="s">
        <v>272</v>
      </c>
      <c r="E270" s="8" t="s">
        <v>561</v>
      </c>
      <c r="F270" s="47">
        <v>240</v>
      </c>
      <c r="G270" s="42">
        <v>1257.0999999999999</v>
      </c>
      <c r="H270" s="42">
        <v>208.1</v>
      </c>
    </row>
    <row r="271" spans="1:8" s="88" customFormat="1" ht="15.75">
      <c r="A271" s="13" t="s">
        <v>241</v>
      </c>
      <c r="B271" s="44"/>
      <c r="C271" s="44" t="s">
        <v>237</v>
      </c>
      <c r="D271" s="44" t="s">
        <v>272</v>
      </c>
      <c r="E271" s="8" t="s">
        <v>561</v>
      </c>
      <c r="F271" s="47">
        <v>240</v>
      </c>
      <c r="G271" s="42">
        <v>1257.0999999999999</v>
      </c>
      <c r="H271" s="42">
        <v>208.1</v>
      </c>
    </row>
    <row r="272" spans="1:8" ht="15.75">
      <c r="A272" s="13" t="s">
        <v>266</v>
      </c>
      <c r="B272" s="44"/>
      <c r="C272" s="44" t="s">
        <v>237</v>
      </c>
      <c r="D272" s="44" t="s">
        <v>262</v>
      </c>
      <c r="E272" s="45"/>
      <c r="F272" s="49"/>
      <c r="G272" s="42">
        <f>SUM(G273,G279,G313,)</f>
        <v>60682.3</v>
      </c>
      <c r="H272" s="42">
        <f>SUM(H273,H279,H313,)</f>
        <v>53682.3</v>
      </c>
    </row>
    <row r="273" spans="1:8" s="88" customFormat="1" ht="31.5">
      <c r="A273" s="6" t="s">
        <v>341</v>
      </c>
      <c r="B273" s="44"/>
      <c r="C273" s="44" t="s">
        <v>237</v>
      </c>
      <c r="D273" s="44" t="s">
        <v>262</v>
      </c>
      <c r="E273" s="8" t="s">
        <v>35</v>
      </c>
      <c r="F273" s="49"/>
      <c r="G273" s="42">
        <f t="shared" ref="G273:H277" si="25">SUM(G274)</f>
        <v>5000</v>
      </c>
      <c r="H273" s="42">
        <f t="shared" si="25"/>
        <v>5000</v>
      </c>
    </row>
    <row r="274" spans="1:8" s="88" customFormat="1" ht="47.25">
      <c r="A274" s="2" t="s">
        <v>497</v>
      </c>
      <c r="B274" s="44"/>
      <c r="C274" s="44" t="s">
        <v>237</v>
      </c>
      <c r="D274" s="44" t="s">
        <v>262</v>
      </c>
      <c r="E274" s="87" t="s">
        <v>36</v>
      </c>
      <c r="F274" s="49"/>
      <c r="G274" s="42">
        <f t="shared" si="25"/>
        <v>5000</v>
      </c>
      <c r="H274" s="42">
        <f t="shared" si="25"/>
        <v>5000</v>
      </c>
    </row>
    <row r="275" spans="1:8" s="88" customFormat="1" ht="63">
      <c r="A275" s="6" t="s">
        <v>541</v>
      </c>
      <c r="B275" s="44"/>
      <c r="C275" s="44" t="s">
        <v>237</v>
      </c>
      <c r="D275" s="44" t="s">
        <v>262</v>
      </c>
      <c r="E275" s="87" t="s">
        <v>76</v>
      </c>
      <c r="F275" s="49"/>
      <c r="G275" s="42">
        <f t="shared" si="25"/>
        <v>5000</v>
      </c>
      <c r="H275" s="42">
        <f t="shared" si="25"/>
        <v>5000</v>
      </c>
    </row>
    <row r="276" spans="1:8" s="88" customFormat="1" ht="47.25">
      <c r="A276" s="2" t="s">
        <v>449</v>
      </c>
      <c r="B276" s="44"/>
      <c r="C276" s="44" t="s">
        <v>237</v>
      </c>
      <c r="D276" s="44" t="s">
        <v>262</v>
      </c>
      <c r="E276" s="87" t="s">
        <v>81</v>
      </c>
      <c r="F276" s="47"/>
      <c r="G276" s="42">
        <f t="shared" si="25"/>
        <v>5000</v>
      </c>
      <c r="H276" s="42">
        <f t="shared" si="25"/>
        <v>5000</v>
      </c>
    </row>
    <row r="277" spans="1:8" s="88" customFormat="1" ht="31.5">
      <c r="A277" s="94" t="s">
        <v>450</v>
      </c>
      <c r="B277" s="44"/>
      <c r="C277" s="44" t="s">
        <v>237</v>
      </c>
      <c r="D277" s="44" t="s">
        <v>262</v>
      </c>
      <c r="E277" s="87" t="s">
        <v>81</v>
      </c>
      <c r="F277" s="47">
        <v>200</v>
      </c>
      <c r="G277" s="42">
        <f t="shared" si="25"/>
        <v>5000</v>
      </c>
      <c r="H277" s="42">
        <f t="shared" si="25"/>
        <v>5000</v>
      </c>
    </row>
    <row r="278" spans="1:8" s="88" customFormat="1" ht="31.5">
      <c r="A278" s="94" t="s">
        <v>238</v>
      </c>
      <c r="B278" s="44"/>
      <c r="C278" s="44" t="s">
        <v>237</v>
      </c>
      <c r="D278" s="44" t="s">
        <v>262</v>
      </c>
      <c r="E278" s="87" t="s">
        <v>81</v>
      </c>
      <c r="F278" s="47">
        <v>240</v>
      </c>
      <c r="G278" s="42">
        <v>5000</v>
      </c>
      <c r="H278" s="42">
        <v>5000</v>
      </c>
    </row>
    <row r="279" spans="1:8" ht="34.5" customHeight="1">
      <c r="A279" s="6" t="s">
        <v>388</v>
      </c>
      <c r="B279" s="44"/>
      <c r="C279" s="44" t="s">
        <v>237</v>
      </c>
      <c r="D279" s="44" t="s">
        <v>262</v>
      </c>
      <c r="E279" s="8" t="s">
        <v>49</v>
      </c>
      <c r="F279" s="49"/>
      <c r="G279" s="42">
        <f>SUM(G280,G285,G300)</f>
        <v>55182.3</v>
      </c>
      <c r="H279" s="42">
        <f>SUM(H280,H285,H300)</f>
        <v>48182.3</v>
      </c>
    </row>
    <row r="280" spans="1:8" ht="18" customHeight="1">
      <c r="A280" s="6" t="s">
        <v>427</v>
      </c>
      <c r="B280" s="44"/>
      <c r="C280" s="44" t="s">
        <v>237</v>
      </c>
      <c r="D280" s="44" t="s">
        <v>262</v>
      </c>
      <c r="E280" s="87" t="s">
        <v>430</v>
      </c>
      <c r="F280" s="49"/>
      <c r="G280" s="42">
        <f t="shared" ref="G280:H283" si="26">SUM(G281)</f>
        <v>50</v>
      </c>
      <c r="H280" s="42">
        <f t="shared" si="26"/>
        <v>50</v>
      </c>
    </row>
    <row r="281" spans="1:8" ht="15.75">
      <c r="A281" s="94" t="s">
        <v>617</v>
      </c>
      <c r="B281" s="44"/>
      <c r="C281" s="44" t="s">
        <v>237</v>
      </c>
      <c r="D281" s="44" t="s">
        <v>262</v>
      </c>
      <c r="E281" s="87" t="s">
        <v>431</v>
      </c>
      <c r="F281" s="49"/>
      <c r="G281" s="42">
        <f t="shared" si="26"/>
        <v>50</v>
      </c>
      <c r="H281" s="42">
        <f t="shared" si="26"/>
        <v>50</v>
      </c>
    </row>
    <row r="282" spans="1:8" ht="15.75">
      <c r="A282" s="94" t="s">
        <v>267</v>
      </c>
      <c r="B282" s="44"/>
      <c r="C282" s="44" t="s">
        <v>237</v>
      </c>
      <c r="D282" s="44" t="s">
        <v>262</v>
      </c>
      <c r="E282" s="87" t="s">
        <v>432</v>
      </c>
      <c r="F282" s="47"/>
      <c r="G282" s="42">
        <f t="shared" si="26"/>
        <v>50</v>
      </c>
      <c r="H282" s="42">
        <f t="shared" si="26"/>
        <v>50</v>
      </c>
    </row>
    <row r="283" spans="1:8" ht="31.5">
      <c r="A283" s="94" t="s">
        <v>336</v>
      </c>
      <c r="B283" s="44"/>
      <c r="C283" s="44" t="s">
        <v>237</v>
      </c>
      <c r="D283" s="44" t="s">
        <v>262</v>
      </c>
      <c r="E283" s="87" t="s">
        <v>432</v>
      </c>
      <c r="F283" s="47">
        <v>200</v>
      </c>
      <c r="G283" s="42">
        <f t="shared" si="26"/>
        <v>50</v>
      </c>
      <c r="H283" s="42">
        <f t="shared" si="26"/>
        <v>50</v>
      </c>
    </row>
    <row r="284" spans="1:8" ht="29.25" customHeight="1">
      <c r="A284" s="94" t="s">
        <v>238</v>
      </c>
      <c r="B284" s="44"/>
      <c r="C284" s="44" t="s">
        <v>237</v>
      </c>
      <c r="D284" s="44" t="s">
        <v>262</v>
      </c>
      <c r="E284" s="87" t="s">
        <v>432</v>
      </c>
      <c r="F284" s="47">
        <v>240</v>
      </c>
      <c r="G284" s="42">
        <v>50</v>
      </c>
      <c r="H284" s="42">
        <v>50</v>
      </c>
    </row>
    <row r="285" spans="1:8" ht="31.5">
      <c r="A285" s="6" t="s">
        <v>428</v>
      </c>
      <c r="B285" s="44"/>
      <c r="C285" s="44" t="s">
        <v>237</v>
      </c>
      <c r="D285" s="44" t="s">
        <v>262</v>
      </c>
      <c r="E285" s="87" t="s">
        <v>433</v>
      </c>
      <c r="F285" s="47">
        <v>800</v>
      </c>
      <c r="G285" s="42">
        <f>SUM(G286)</f>
        <v>50132.3</v>
      </c>
      <c r="H285" s="42">
        <f>SUM(H286)</f>
        <v>43132.3</v>
      </c>
    </row>
    <row r="286" spans="1:8" ht="31.5">
      <c r="A286" s="94" t="s">
        <v>489</v>
      </c>
      <c r="B286" s="44"/>
      <c r="C286" s="44" t="s">
        <v>237</v>
      </c>
      <c r="D286" s="44" t="s">
        <v>262</v>
      </c>
      <c r="E286" s="87" t="s">
        <v>434</v>
      </c>
      <c r="F286" s="49" t="s">
        <v>692</v>
      </c>
      <c r="G286" s="42">
        <f>SUM(G287,G290,G293)</f>
        <v>50132.3</v>
      </c>
      <c r="H286" s="42">
        <f>SUM(H287,H290,H293)</f>
        <v>43132.3</v>
      </c>
    </row>
    <row r="287" spans="1:8" s="88" customFormat="1" ht="15.75">
      <c r="A287" s="94" t="s">
        <v>451</v>
      </c>
      <c r="B287" s="44"/>
      <c r="C287" s="44" t="s">
        <v>237</v>
      </c>
      <c r="D287" s="44" t="s">
        <v>262</v>
      </c>
      <c r="E287" s="87" t="s">
        <v>452</v>
      </c>
      <c r="F287" s="49"/>
      <c r="G287" s="42">
        <f>SUM(G288)</f>
        <v>3500</v>
      </c>
      <c r="H287" s="42">
        <f>SUM(H288)</f>
        <v>3500</v>
      </c>
    </row>
    <row r="288" spans="1:8" s="88" customFormat="1" ht="31.5">
      <c r="A288" s="94" t="s">
        <v>336</v>
      </c>
      <c r="B288" s="44"/>
      <c r="C288" s="44" t="s">
        <v>237</v>
      </c>
      <c r="D288" s="44" t="s">
        <v>262</v>
      </c>
      <c r="E288" s="87" t="s">
        <v>452</v>
      </c>
      <c r="F288" s="47">
        <v>200</v>
      </c>
      <c r="G288" s="42">
        <f>SUM(G289)</f>
        <v>3500</v>
      </c>
      <c r="H288" s="42">
        <f>SUM(H289)</f>
        <v>3500</v>
      </c>
    </row>
    <row r="289" spans="1:8" s="88" customFormat="1" ht="31.5">
      <c r="A289" s="94" t="s">
        <v>238</v>
      </c>
      <c r="B289" s="44"/>
      <c r="C289" s="44" t="s">
        <v>237</v>
      </c>
      <c r="D289" s="44" t="s">
        <v>262</v>
      </c>
      <c r="E289" s="87" t="s">
        <v>452</v>
      </c>
      <c r="F289" s="47">
        <v>240</v>
      </c>
      <c r="G289" s="42">
        <v>3500</v>
      </c>
      <c r="H289" s="42">
        <v>3500</v>
      </c>
    </row>
    <row r="290" spans="1:8" ht="31.5">
      <c r="A290" s="94" t="s">
        <v>196</v>
      </c>
      <c r="B290" s="44"/>
      <c r="C290" s="44" t="s">
        <v>237</v>
      </c>
      <c r="D290" s="44" t="s">
        <v>262</v>
      </c>
      <c r="E290" s="87" t="s">
        <v>435</v>
      </c>
      <c r="F290" s="49"/>
      <c r="G290" s="42">
        <f>SUM(G291)</f>
        <v>30895.1</v>
      </c>
      <c r="H290" s="42">
        <f>SUM(H291)</f>
        <v>23895.1</v>
      </c>
    </row>
    <row r="291" spans="1:8" ht="31.5">
      <c r="A291" s="94" t="s">
        <v>336</v>
      </c>
      <c r="B291" s="44"/>
      <c r="C291" s="44" t="s">
        <v>237</v>
      </c>
      <c r="D291" s="44" t="s">
        <v>262</v>
      </c>
      <c r="E291" s="87" t="s">
        <v>435</v>
      </c>
      <c r="F291" s="47">
        <v>200</v>
      </c>
      <c r="G291" s="42">
        <f>SUM(G292)</f>
        <v>30895.1</v>
      </c>
      <c r="H291" s="42">
        <f>SUM(H292)</f>
        <v>23895.1</v>
      </c>
    </row>
    <row r="292" spans="1:8" ht="31.5">
      <c r="A292" s="94" t="s">
        <v>238</v>
      </c>
      <c r="B292" s="44"/>
      <c r="C292" s="44" t="s">
        <v>237</v>
      </c>
      <c r="D292" s="44" t="s">
        <v>262</v>
      </c>
      <c r="E292" s="87" t="s">
        <v>435</v>
      </c>
      <c r="F292" s="47">
        <v>240</v>
      </c>
      <c r="G292" s="42">
        <v>30895.1</v>
      </c>
      <c r="H292" s="42">
        <v>23895.1</v>
      </c>
    </row>
    <row r="293" spans="1:8" ht="31.5" customHeight="1">
      <c r="A293" s="11" t="s">
        <v>269</v>
      </c>
      <c r="B293" s="44"/>
      <c r="C293" s="44" t="s">
        <v>237</v>
      </c>
      <c r="D293" s="44" t="s">
        <v>262</v>
      </c>
      <c r="E293" s="87" t="s">
        <v>436</v>
      </c>
      <c r="F293" s="45"/>
      <c r="G293" s="42">
        <f>SUM(G294,G296,G298)</f>
        <v>15737.2</v>
      </c>
      <c r="H293" s="42">
        <f>SUM(H294,H296,H298)</f>
        <v>15737.2</v>
      </c>
    </row>
    <row r="294" spans="1:8" ht="63">
      <c r="A294" s="94" t="s">
        <v>234</v>
      </c>
      <c r="B294" s="44"/>
      <c r="C294" s="44" t="s">
        <v>237</v>
      </c>
      <c r="D294" s="44" t="s">
        <v>262</v>
      </c>
      <c r="E294" s="87" t="s">
        <v>436</v>
      </c>
      <c r="F294" s="47">
        <v>100</v>
      </c>
      <c r="G294" s="42">
        <f>SUM(G295)</f>
        <v>10346.1</v>
      </c>
      <c r="H294" s="42">
        <f>SUM(H295)</f>
        <v>10346.1</v>
      </c>
    </row>
    <row r="295" spans="1:8" ht="15.75">
      <c r="A295" s="94" t="s">
        <v>249</v>
      </c>
      <c r="B295" s="44"/>
      <c r="C295" s="44" t="s">
        <v>237</v>
      </c>
      <c r="D295" s="44" t="s">
        <v>262</v>
      </c>
      <c r="E295" s="87" t="s">
        <v>436</v>
      </c>
      <c r="F295" s="47">
        <v>110</v>
      </c>
      <c r="G295" s="42">
        <v>10346.1</v>
      </c>
      <c r="H295" s="42">
        <v>10346.1</v>
      </c>
    </row>
    <row r="296" spans="1:8" ht="31.5" customHeight="1">
      <c r="A296" s="94" t="s">
        <v>336</v>
      </c>
      <c r="B296" s="44"/>
      <c r="C296" s="44" t="s">
        <v>237</v>
      </c>
      <c r="D296" s="44" t="s">
        <v>262</v>
      </c>
      <c r="E296" s="87" t="s">
        <v>436</v>
      </c>
      <c r="F296" s="47">
        <v>200</v>
      </c>
      <c r="G296" s="42">
        <f>SUM(G297)</f>
        <v>5211.1000000000004</v>
      </c>
      <c r="H296" s="42">
        <f>SUM(H297)</f>
        <v>5211.1000000000004</v>
      </c>
    </row>
    <row r="297" spans="1:8" ht="31.5">
      <c r="A297" s="94" t="s">
        <v>238</v>
      </c>
      <c r="B297" s="44"/>
      <c r="C297" s="44" t="s">
        <v>237</v>
      </c>
      <c r="D297" s="44" t="s">
        <v>262</v>
      </c>
      <c r="E297" s="87" t="s">
        <v>436</v>
      </c>
      <c r="F297" s="47">
        <v>240</v>
      </c>
      <c r="G297" s="42">
        <v>5211.1000000000004</v>
      </c>
      <c r="H297" s="42">
        <v>5211.1000000000004</v>
      </c>
    </row>
    <row r="298" spans="1:8" s="88" customFormat="1" ht="15.75">
      <c r="A298" s="19" t="s">
        <v>239</v>
      </c>
      <c r="B298" s="44"/>
      <c r="C298" s="44" t="s">
        <v>237</v>
      </c>
      <c r="D298" s="44" t="s">
        <v>262</v>
      </c>
      <c r="E298" s="87" t="s">
        <v>436</v>
      </c>
      <c r="F298" s="47"/>
      <c r="G298" s="42">
        <f>SUM(G299)</f>
        <v>180</v>
      </c>
      <c r="H298" s="42">
        <f>SUM(H299)</f>
        <v>180</v>
      </c>
    </row>
    <row r="299" spans="1:8" s="88" customFormat="1" ht="15.75">
      <c r="A299" s="19" t="s">
        <v>240</v>
      </c>
      <c r="B299" s="44"/>
      <c r="C299" s="44" t="s">
        <v>237</v>
      </c>
      <c r="D299" s="44" t="s">
        <v>262</v>
      </c>
      <c r="E299" s="87" t="s">
        <v>436</v>
      </c>
      <c r="F299" s="47"/>
      <c r="G299" s="42">
        <v>180</v>
      </c>
      <c r="H299" s="42">
        <v>180</v>
      </c>
    </row>
    <row r="300" spans="1:8" ht="34.5" customHeight="1">
      <c r="A300" s="6" t="s">
        <v>429</v>
      </c>
      <c r="B300" s="44"/>
      <c r="C300" s="44" t="s">
        <v>237</v>
      </c>
      <c r="D300" s="44" t="s">
        <v>262</v>
      </c>
      <c r="E300" s="87" t="s">
        <v>437</v>
      </c>
      <c r="F300" s="22"/>
      <c r="G300" s="42">
        <f>SUM(G301,G309,G305)</f>
        <v>5000</v>
      </c>
      <c r="H300" s="42">
        <f>SUM(H301,H309,H305)</f>
        <v>5000</v>
      </c>
    </row>
    <row r="301" spans="1:8" s="88" customFormat="1" ht="33" customHeight="1">
      <c r="A301" s="94" t="s">
        <v>618</v>
      </c>
      <c r="B301" s="44"/>
      <c r="C301" s="44" t="s">
        <v>237</v>
      </c>
      <c r="D301" s="44" t="s">
        <v>262</v>
      </c>
      <c r="E301" s="87" t="s">
        <v>438</v>
      </c>
      <c r="F301" s="22"/>
      <c r="G301" s="42">
        <f t="shared" ref="G301:H303" si="27">SUM(G302)</f>
        <v>1500</v>
      </c>
      <c r="H301" s="42">
        <f t="shared" si="27"/>
        <v>1500</v>
      </c>
    </row>
    <row r="302" spans="1:8" s="88" customFormat="1" ht="17.25" customHeight="1">
      <c r="A302" s="2" t="s">
        <v>690</v>
      </c>
      <c r="C302" s="44" t="s">
        <v>237</v>
      </c>
      <c r="D302" s="44" t="s">
        <v>262</v>
      </c>
      <c r="E302" s="115" t="s">
        <v>691</v>
      </c>
      <c r="F302" s="47"/>
      <c r="G302" s="42">
        <f t="shared" si="27"/>
        <v>1500</v>
      </c>
      <c r="H302" s="42">
        <f t="shared" si="27"/>
        <v>1500</v>
      </c>
    </row>
    <row r="303" spans="1:8" s="88" customFormat="1" ht="32.25" customHeight="1">
      <c r="A303" s="94" t="s">
        <v>336</v>
      </c>
      <c r="C303" s="44" t="s">
        <v>237</v>
      </c>
      <c r="D303" s="44" t="s">
        <v>262</v>
      </c>
      <c r="E303" s="87" t="s">
        <v>691</v>
      </c>
      <c r="F303" s="47">
        <v>200</v>
      </c>
      <c r="G303" s="42">
        <f t="shared" si="27"/>
        <v>1500</v>
      </c>
      <c r="H303" s="42">
        <f t="shared" si="27"/>
        <v>1500</v>
      </c>
    </row>
    <row r="304" spans="1:8" s="88" customFormat="1" ht="29.25" customHeight="1">
      <c r="A304" s="94" t="s">
        <v>238</v>
      </c>
      <c r="C304" s="44" t="s">
        <v>237</v>
      </c>
      <c r="D304" s="44" t="s">
        <v>262</v>
      </c>
      <c r="E304" s="87" t="s">
        <v>691</v>
      </c>
      <c r="F304" s="47">
        <v>240</v>
      </c>
      <c r="G304" s="42">
        <v>1500</v>
      </c>
      <c r="H304" s="42">
        <v>1500</v>
      </c>
    </row>
    <row r="305" spans="1:9" s="88" customFormat="1" ht="30.75" customHeight="1">
      <c r="A305" s="94" t="s">
        <v>686</v>
      </c>
      <c r="C305" s="44" t="s">
        <v>237</v>
      </c>
      <c r="D305" s="44" t="s">
        <v>262</v>
      </c>
      <c r="E305" s="8" t="s">
        <v>687</v>
      </c>
      <c r="F305" s="47"/>
      <c r="G305" s="42">
        <f t="shared" ref="G305:H307" si="28">SUM(G306)</f>
        <v>3000</v>
      </c>
      <c r="H305" s="42">
        <f t="shared" si="28"/>
        <v>3000</v>
      </c>
    </row>
    <row r="306" spans="1:9" s="88" customFormat="1" ht="23.25" customHeight="1">
      <c r="A306" s="94" t="s">
        <v>688</v>
      </c>
      <c r="C306" s="44" t="s">
        <v>237</v>
      </c>
      <c r="D306" s="44" t="s">
        <v>262</v>
      </c>
      <c r="E306" s="8" t="s">
        <v>689</v>
      </c>
      <c r="F306" s="47"/>
      <c r="G306" s="42">
        <f t="shared" si="28"/>
        <v>3000</v>
      </c>
      <c r="H306" s="42">
        <f t="shared" si="28"/>
        <v>3000</v>
      </c>
    </row>
    <row r="307" spans="1:9" s="88" customFormat="1" ht="37.9" customHeight="1">
      <c r="A307" s="94" t="s">
        <v>336</v>
      </c>
      <c r="C307" s="44" t="s">
        <v>237</v>
      </c>
      <c r="D307" s="44" t="s">
        <v>262</v>
      </c>
      <c r="E307" s="8" t="s">
        <v>689</v>
      </c>
      <c r="F307" s="47">
        <v>200</v>
      </c>
      <c r="G307" s="42">
        <f t="shared" si="28"/>
        <v>3000</v>
      </c>
      <c r="H307" s="42">
        <f t="shared" si="28"/>
        <v>3000</v>
      </c>
    </row>
    <row r="308" spans="1:9" s="88" customFormat="1" ht="37.9" customHeight="1">
      <c r="A308" s="94" t="s">
        <v>238</v>
      </c>
      <c r="C308" s="44" t="s">
        <v>237</v>
      </c>
      <c r="D308" s="44" t="s">
        <v>262</v>
      </c>
      <c r="E308" s="8" t="s">
        <v>689</v>
      </c>
      <c r="F308" s="47">
        <v>240</v>
      </c>
      <c r="G308" s="42">
        <v>3000</v>
      </c>
      <c r="H308" s="42">
        <v>3000</v>
      </c>
    </row>
    <row r="309" spans="1:9" s="88" customFormat="1" ht="31.5">
      <c r="A309" s="94" t="s">
        <v>619</v>
      </c>
      <c r="B309" s="44"/>
      <c r="C309" s="44" t="s">
        <v>237</v>
      </c>
      <c r="D309" s="44" t="s">
        <v>262</v>
      </c>
      <c r="E309" s="8" t="s">
        <v>620</v>
      </c>
      <c r="F309" s="47"/>
      <c r="G309" s="42">
        <f t="shared" ref="G309:H311" si="29">SUM(G310)</f>
        <v>500</v>
      </c>
      <c r="H309" s="42">
        <f t="shared" si="29"/>
        <v>500</v>
      </c>
    </row>
    <row r="310" spans="1:9" s="88" customFormat="1" ht="52.5" customHeight="1">
      <c r="A310" s="94" t="s">
        <v>268</v>
      </c>
      <c r="B310" s="44"/>
      <c r="C310" s="44" t="s">
        <v>237</v>
      </c>
      <c r="D310" s="44" t="s">
        <v>262</v>
      </c>
      <c r="E310" s="8" t="s">
        <v>621</v>
      </c>
      <c r="F310" s="47"/>
      <c r="G310" s="42">
        <f t="shared" si="29"/>
        <v>500</v>
      </c>
      <c r="H310" s="42">
        <f t="shared" si="29"/>
        <v>500</v>
      </c>
    </row>
    <row r="311" spans="1:9" s="88" customFormat="1" ht="31.5">
      <c r="A311" s="94" t="s">
        <v>336</v>
      </c>
      <c r="B311" s="44"/>
      <c r="C311" s="44" t="s">
        <v>237</v>
      </c>
      <c r="D311" s="44" t="s">
        <v>262</v>
      </c>
      <c r="E311" s="8" t="s">
        <v>621</v>
      </c>
      <c r="F311" s="47">
        <v>200</v>
      </c>
      <c r="G311" s="42">
        <f t="shared" si="29"/>
        <v>500</v>
      </c>
      <c r="H311" s="42">
        <f t="shared" si="29"/>
        <v>500</v>
      </c>
    </row>
    <row r="312" spans="1:9" s="88" customFormat="1" ht="31.5">
      <c r="A312" s="94" t="s">
        <v>238</v>
      </c>
      <c r="B312" s="44"/>
      <c r="C312" s="44" t="s">
        <v>237</v>
      </c>
      <c r="D312" s="44" t="s">
        <v>262</v>
      </c>
      <c r="E312" s="8" t="s">
        <v>621</v>
      </c>
      <c r="F312" s="47">
        <v>240</v>
      </c>
      <c r="G312" s="42">
        <v>500</v>
      </c>
      <c r="H312" s="42">
        <v>500</v>
      </c>
    </row>
    <row r="313" spans="1:9" ht="31.5">
      <c r="A313" s="6" t="s">
        <v>345</v>
      </c>
      <c r="B313" s="44"/>
      <c r="C313" s="44" t="s">
        <v>237</v>
      </c>
      <c r="D313" s="44" t="s">
        <v>262</v>
      </c>
      <c r="E313" s="8" t="s">
        <v>54</v>
      </c>
      <c r="F313" s="50"/>
      <c r="G313" s="42">
        <f t="shared" ref="G313:H317" si="30">SUM(G314)</f>
        <v>500</v>
      </c>
      <c r="H313" s="42">
        <f t="shared" si="30"/>
        <v>500</v>
      </c>
    </row>
    <row r="314" spans="1:9" ht="15.75">
      <c r="A314" s="6" t="s">
        <v>5</v>
      </c>
      <c r="B314" s="44"/>
      <c r="C314" s="44" t="s">
        <v>237</v>
      </c>
      <c r="D314" s="44" t="s">
        <v>262</v>
      </c>
      <c r="E314" s="5" t="s">
        <v>57</v>
      </c>
      <c r="F314" s="50"/>
      <c r="G314" s="42">
        <f t="shared" si="30"/>
        <v>500</v>
      </c>
      <c r="H314" s="42">
        <f t="shared" si="30"/>
        <v>500</v>
      </c>
    </row>
    <row r="315" spans="1:9" ht="63">
      <c r="A315" s="3" t="s">
        <v>555</v>
      </c>
      <c r="B315" s="44"/>
      <c r="C315" s="44" t="s">
        <v>237</v>
      </c>
      <c r="D315" s="44" t="s">
        <v>262</v>
      </c>
      <c r="E315" s="5" t="s">
        <v>105</v>
      </c>
      <c r="F315" s="50"/>
      <c r="G315" s="42">
        <f t="shared" si="30"/>
        <v>500</v>
      </c>
      <c r="H315" s="42">
        <f t="shared" si="30"/>
        <v>500</v>
      </c>
    </row>
    <row r="316" spans="1:9" ht="15.75">
      <c r="A316" s="6" t="s">
        <v>211</v>
      </c>
      <c r="B316" s="44"/>
      <c r="C316" s="44" t="s">
        <v>237</v>
      </c>
      <c r="D316" s="44" t="s">
        <v>262</v>
      </c>
      <c r="E316" s="5" t="s">
        <v>212</v>
      </c>
      <c r="F316" s="50"/>
      <c r="G316" s="42">
        <f t="shared" si="30"/>
        <v>500</v>
      </c>
      <c r="H316" s="42">
        <f t="shared" si="30"/>
        <v>500</v>
      </c>
    </row>
    <row r="317" spans="1:9" ht="31.5">
      <c r="A317" s="14" t="s">
        <v>336</v>
      </c>
      <c r="B317" s="44"/>
      <c r="C317" s="44" t="s">
        <v>237</v>
      </c>
      <c r="D317" s="44" t="s">
        <v>262</v>
      </c>
      <c r="E317" s="5" t="s">
        <v>212</v>
      </c>
      <c r="F317" s="47">
        <v>200</v>
      </c>
      <c r="G317" s="42">
        <f t="shared" si="30"/>
        <v>500</v>
      </c>
      <c r="H317" s="42">
        <f t="shared" si="30"/>
        <v>500</v>
      </c>
    </row>
    <row r="318" spans="1:9" ht="31.5">
      <c r="A318" s="14" t="s">
        <v>238</v>
      </c>
      <c r="B318" s="44"/>
      <c r="C318" s="44" t="s">
        <v>237</v>
      </c>
      <c r="D318" s="44" t="s">
        <v>262</v>
      </c>
      <c r="E318" s="5" t="s">
        <v>212</v>
      </c>
      <c r="F318" s="47">
        <v>240</v>
      </c>
      <c r="G318" s="42">
        <v>500</v>
      </c>
      <c r="H318" s="42">
        <v>500</v>
      </c>
    </row>
    <row r="319" spans="1:9" ht="15.75">
      <c r="A319" s="14" t="s">
        <v>348</v>
      </c>
      <c r="B319" s="44"/>
      <c r="C319" s="44" t="s">
        <v>237</v>
      </c>
      <c r="D319" s="44">
        <v>10</v>
      </c>
      <c r="E319" s="5"/>
      <c r="F319" s="47"/>
      <c r="G319" s="42">
        <f>SUM(G320)</f>
        <v>10256.950000000001</v>
      </c>
      <c r="H319" s="42">
        <f>SUM(H320)</f>
        <v>10256.950000000001</v>
      </c>
    </row>
    <row r="320" spans="1:9" ht="31.5">
      <c r="A320" s="6" t="s">
        <v>517</v>
      </c>
      <c r="B320" s="44"/>
      <c r="C320" s="44" t="s">
        <v>237</v>
      </c>
      <c r="D320" s="44">
        <v>10</v>
      </c>
      <c r="E320" s="8" t="s">
        <v>216</v>
      </c>
      <c r="F320" s="47"/>
      <c r="G320" s="42">
        <f>SUM(G321,)</f>
        <v>10256.950000000001</v>
      </c>
      <c r="H320" s="42">
        <f>SUM(H321,)</f>
        <v>10256.950000000001</v>
      </c>
      <c r="I320" s="85"/>
    </row>
    <row r="321" spans="1:8" ht="66" customHeight="1">
      <c r="A321" s="6" t="s">
        <v>518</v>
      </c>
      <c r="B321" s="44"/>
      <c r="C321" s="44" t="s">
        <v>237</v>
      </c>
      <c r="D321" s="44">
        <v>10</v>
      </c>
      <c r="E321" s="87" t="s">
        <v>519</v>
      </c>
      <c r="F321" s="47"/>
      <c r="G321" s="42">
        <f>SUM(G322,G326,G330,G334,)</f>
        <v>10256.950000000001</v>
      </c>
      <c r="H321" s="42">
        <f>SUM(H322,H326,H330,H334,)</f>
        <v>10256.950000000001</v>
      </c>
    </row>
    <row r="322" spans="1:8" ht="66.75" customHeight="1">
      <c r="A322" s="1" t="s">
        <v>707</v>
      </c>
      <c r="B322" s="93"/>
      <c r="C322" s="44" t="s">
        <v>237</v>
      </c>
      <c r="D322" s="44">
        <v>10</v>
      </c>
      <c r="E322" s="87" t="s">
        <v>520</v>
      </c>
      <c r="F322" s="47"/>
      <c r="G322" s="42">
        <f t="shared" ref="G322:H324" si="31">SUM(G323)</f>
        <v>6088</v>
      </c>
      <c r="H322" s="42">
        <f t="shared" si="31"/>
        <v>6088</v>
      </c>
    </row>
    <row r="323" spans="1:8" ht="31.15" customHeight="1">
      <c r="A323" s="1" t="s">
        <v>187</v>
      </c>
      <c r="B323" s="44"/>
      <c r="C323" s="44" t="s">
        <v>237</v>
      </c>
      <c r="D323" s="44">
        <v>10</v>
      </c>
      <c r="E323" s="87" t="s">
        <v>521</v>
      </c>
      <c r="F323" s="47"/>
      <c r="G323" s="42">
        <f t="shared" si="31"/>
        <v>6088</v>
      </c>
      <c r="H323" s="42">
        <f t="shared" si="31"/>
        <v>6088</v>
      </c>
    </row>
    <row r="324" spans="1:8" ht="31.5">
      <c r="A324" s="14" t="s">
        <v>336</v>
      </c>
      <c r="B324" s="44"/>
      <c r="C324" s="44" t="s">
        <v>237</v>
      </c>
      <c r="D324" s="44">
        <v>10</v>
      </c>
      <c r="E324" s="87" t="s">
        <v>521</v>
      </c>
      <c r="F324" s="47">
        <v>200</v>
      </c>
      <c r="G324" s="42">
        <f t="shared" si="31"/>
        <v>6088</v>
      </c>
      <c r="H324" s="42">
        <f t="shared" si="31"/>
        <v>6088</v>
      </c>
    </row>
    <row r="325" spans="1:8" ht="31.5">
      <c r="A325" s="14" t="s">
        <v>238</v>
      </c>
      <c r="B325" s="44"/>
      <c r="C325" s="44" t="s">
        <v>237</v>
      </c>
      <c r="D325" s="44">
        <v>10</v>
      </c>
      <c r="E325" s="87" t="s">
        <v>521</v>
      </c>
      <c r="F325" s="47">
        <v>240</v>
      </c>
      <c r="G325" s="97">
        <v>6088</v>
      </c>
      <c r="H325" s="97">
        <v>6088</v>
      </c>
    </row>
    <row r="326" spans="1:8" ht="63">
      <c r="A326" s="1" t="s">
        <v>708</v>
      </c>
      <c r="B326" s="87"/>
      <c r="C326" s="44" t="s">
        <v>237</v>
      </c>
      <c r="D326" s="44">
        <v>10</v>
      </c>
      <c r="E326" s="87" t="s">
        <v>522</v>
      </c>
      <c r="F326" s="47"/>
      <c r="G326" s="42">
        <f t="shared" ref="G326:H328" si="32">SUM(G327)</f>
        <v>1200</v>
      </c>
      <c r="H326" s="42">
        <f t="shared" si="32"/>
        <v>1200</v>
      </c>
    </row>
    <row r="327" spans="1:8" ht="31.5">
      <c r="A327" s="1" t="s">
        <v>187</v>
      </c>
      <c r="B327" s="44"/>
      <c r="C327" s="44" t="s">
        <v>237</v>
      </c>
      <c r="D327" s="44">
        <v>10</v>
      </c>
      <c r="E327" s="87" t="s">
        <v>523</v>
      </c>
      <c r="F327" s="47"/>
      <c r="G327" s="42">
        <f t="shared" si="32"/>
        <v>1200</v>
      </c>
      <c r="H327" s="42">
        <f t="shared" si="32"/>
        <v>1200</v>
      </c>
    </row>
    <row r="328" spans="1:8" ht="31.5">
      <c r="A328" s="14" t="s">
        <v>336</v>
      </c>
      <c r="B328" s="44"/>
      <c r="C328" s="44" t="s">
        <v>237</v>
      </c>
      <c r="D328" s="44">
        <v>10</v>
      </c>
      <c r="E328" s="87" t="s">
        <v>523</v>
      </c>
      <c r="F328" s="47">
        <v>200</v>
      </c>
      <c r="G328" s="42">
        <f t="shared" si="32"/>
        <v>1200</v>
      </c>
      <c r="H328" s="42">
        <f t="shared" si="32"/>
        <v>1200</v>
      </c>
    </row>
    <row r="329" spans="1:8" ht="31.5">
      <c r="A329" s="14" t="s">
        <v>238</v>
      </c>
      <c r="B329" s="44"/>
      <c r="C329" s="44" t="s">
        <v>237</v>
      </c>
      <c r="D329" s="44">
        <v>10</v>
      </c>
      <c r="E329" s="87" t="s">
        <v>523</v>
      </c>
      <c r="F329" s="47">
        <v>240</v>
      </c>
      <c r="G329" s="42">
        <v>1200</v>
      </c>
      <c r="H329" s="42">
        <v>1200</v>
      </c>
    </row>
    <row r="330" spans="1:8" ht="66.75" customHeight="1">
      <c r="A330" s="1" t="s">
        <v>709</v>
      </c>
      <c r="B330" s="44"/>
      <c r="C330" s="44" t="s">
        <v>237</v>
      </c>
      <c r="D330" s="44">
        <v>10</v>
      </c>
      <c r="E330" s="87" t="s">
        <v>524</v>
      </c>
      <c r="F330" s="47"/>
      <c r="G330" s="42">
        <f t="shared" ref="G330:H332" si="33">SUM(G331)</f>
        <v>950</v>
      </c>
      <c r="H330" s="42">
        <f t="shared" si="33"/>
        <v>950</v>
      </c>
    </row>
    <row r="331" spans="1:8" ht="31.5">
      <c r="A331" s="1" t="s">
        <v>187</v>
      </c>
      <c r="B331" s="44"/>
      <c r="C331" s="44" t="s">
        <v>237</v>
      </c>
      <c r="D331" s="44">
        <v>10</v>
      </c>
      <c r="E331" s="87" t="s">
        <v>525</v>
      </c>
      <c r="F331" s="47"/>
      <c r="G331" s="42">
        <f t="shared" si="33"/>
        <v>950</v>
      </c>
      <c r="H331" s="42">
        <f t="shared" si="33"/>
        <v>950</v>
      </c>
    </row>
    <row r="332" spans="1:8" ht="31.5">
      <c r="A332" s="14" t="s">
        <v>336</v>
      </c>
      <c r="B332" s="44"/>
      <c r="C332" s="44" t="s">
        <v>237</v>
      </c>
      <c r="D332" s="44">
        <v>10</v>
      </c>
      <c r="E332" s="87" t="s">
        <v>525</v>
      </c>
      <c r="F332" s="47">
        <v>200</v>
      </c>
      <c r="G332" s="42">
        <f t="shared" si="33"/>
        <v>950</v>
      </c>
      <c r="H332" s="42">
        <f t="shared" si="33"/>
        <v>950</v>
      </c>
    </row>
    <row r="333" spans="1:8" ht="31.5">
      <c r="A333" s="14" t="s">
        <v>238</v>
      </c>
      <c r="B333" s="44"/>
      <c r="C333" s="44" t="s">
        <v>237</v>
      </c>
      <c r="D333" s="44">
        <v>10</v>
      </c>
      <c r="E333" s="87" t="s">
        <v>525</v>
      </c>
      <c r="F333" s="47">
        <v>240</v>
      </c>
      <c r="G333" s="42">
        <v>950</v>
      </c>
      <c r="H333" s="42">
        <v>950</v>
      </c>
    </row>
    <row r="334" spans="1:8" ht="63.6" customHeight="1">
      <c r="A334" s="1" t="s">
        <v>710</v>
      </c>
      <c r="B334" s="44"/>
      <c r="C334" s="44" t="s">
        <v>237</v>
      </c>
      <c r="D334" s="44">
        <v>10</v>
      </c>
      <c r="E334" s="87" t="s">
        <v>526</v>
      </c>
      <c r="F334" s="47"/>
      <c r="G334" s="42">
        <f t="shared" ref="G334:H336" si="34">SUM(G335)</f>
        <v>2018.95</v>
      </c>
      <c r="H334" s="42">
        <f t="shared" si="34"/>
        <v>2018.95</v>
      </c>
    </row>
    <row r="335" spans="1:8" ht="31.5">
      <c r="A335" s="1" t="s">
        <v>187</v>
      </c>
      <c r="B335" s="44"/>
      <c r="C335" s="44" t="s">
        <v>237</v>
      </c>
      <c r="D335" s="44">
        <v>10</v>
      </c>
      <c r="E335" s="87" t="s">
        <v>527</v>
      </c>
      <c r="F335" s="47"/>
      <c r="G335" s="42">
        <f t="shared" si="34"/>
        <v>2018.95</v>
      </c>
      <c r="H335" s="42">
        <f t="shared" si="34"/>
        <v>2018.95</v>
      </c>
    </row>
    <row r="336" spans="1:8" ht="31.5">
      <c r="A336" s="14" t="s">
        <v>336</v>
      </c>
      <c r="B336" s="44"/>
      <c r="C336" s="44" t="s">
        <v>237</v>
      </c>
      <c r="D336" s="44">
        <v>10</v>
      </c>
      <c r="E336" s="87" t="s">
        <v>527</v>
      </c>
      <c r="F336" s="47">
        <v>200</v>
      </c>
      <c r="G336" s="42">
        <f t="shared" si="34"/>
        <v>2018.95</v>
      </c>
      <c r="H336" s="42">
        <f t="shared" si="34"/>
        <v>2018.95</v>
      </c>
    </row>
    <row r="337" spans="1:8" ht="31.5">
      <c r="A337" s="14" t="s">
        <v>238</v>
      </c>
      <c r="B337" s="44"/>
      <c r="C337" s="44" t="s">
        <v>237</v>
      </c>
      <c r="D337" s="44">
        <v>10</v>
      </c>
      <c r="E337" s="87" t="s">
        <v>527</v>
      </c>
      <c r="F337" s="47">
        <v>240</v>
      </c>
      <c r="G337" s="42">
        <v>2018.95</v>
      </c>
      <c r="H337" s="42">
        <v>2018.95</v>
      </c>
    </row>
    <row r="338" spans="1:8" ht="15.75">
      <c r="A338" s="57" t="s">
        <v>270</v>
      </c>
      <c r="B338" s="44"/>
      <c r="C338" s="44" t="s">
        <v>237</v>
      </c>
      <c r="D338" s="44">
        <v>12</v>
      </c>
      <c r="E338" s="45"/>
      <c r="F338" s="55"/>
      <c r="G338" s="42">
        <f>SUM(G339,G354)</f>
        <v>7030</v>
      </c>
      <c r="H338" s="42">
        <f>SUM(H339,H354)</f>
        <v>7030</v>
      </c>
    </row>
    <row r="339" spans="1:8" ht="31.5">
      <c r="A339" s="6" t="s">
        <v>339</v>
      </c>
      <c r="B339" s="47"/>
      <c r="C339" s="47" t="s">
        <v>237</v>
      </c>
      <c r="D339" s="47">
        <v>12</v>
      </c>
      <c r="E339" s="8" t="s">
        <v>26</v>
      </c>
      <c r="F339" s="50"/>
      <c r="G339" s="42">
        <f>SUM(G340,G349)</f>
        <v>6930</v>
      </c>
      <c r="H339" s="42">
        <f>SUM(H340,H349)</f>
        <v>6930</v>
      </c>
    </row>
    <row r="340" spans="1:8" ht="33.75" customHeight="1">
      <c r="A340" s="6" t="s">
        <v>1</v>
      </c>
      <c r="B340" s="47"/>
      <c r="C340" s="47" t="s">
        <v>237</v>
      </c>
      <c r="D340" s="47">
        <v>12</v>
      </c>
      <c r="E340" s="5" t="s">
        <v>27</v>
      </c>
      <c r="F340" s="50"/>
      <c r="G340" s="42">
        <f>SUM(G341,G345)</f>
        <v>6600</v>
      </c>
      <c r="H340" s="42">
        <f>SUM(H341,H345)</f>
        <v>6600</v>
      </c>
    </row>
    <row r="341" spans="1:8" ht="47.25">
      <c r="A341" s="6" t="s">
        <v>532</v>
      </c>
      <c r="B341" s="44"/>
      <c r="C341" s="44" t="s">
        <v>237</v>
      </c>
      <c r="D341" s="44">
        <v>12</v>
      </c>
      <c r="E341" s="5" t="s">
        <v>69</v>
      </c>
      <c r="F341" s="47"/>
      <c r="G341" s="42">
        <f>SUM(G342,)</f>
        <v>6000</v>
      </c>
      <c r="H341" s="42">
        <f>SUM(H342,)</f>
        <v>6000</v>
      </c>
    </row>
    <row r="342" spans="1:8" ht="47.25">
      <c r="A342" s="6" t="s">
        <v>209</v>
      </c>
      <c r="B342" s="44"/>
      <c r="C342" s="44" t="s">
        <v>237</v>
      </c>
      <c r="D342" s="44">
        <v>12</v>
      </c>
      <c r="E342" s="5" t="s">
        <v>161</v>
      </c>
      <c r="F342" s="47"/>
      <c r="G342" s="42">
        <f>SUM(G343)</f>
        <v>6000</v>
      </c>
      <c r="H342" s="42">
        <f>SUM(H343)</f>
        <v>6000</v>
      </c>
    </row>
    <row r="343" spans="1:8" ht="15.75">
      <c r="A343" s="14" t="s">
        <v>239</v>
      </c>
      <c r="B343" s="47"/>
      <c r="C343" s="47" t="s">
        <v>237</v>
      </c>
      <c r="D343" s="47">
        <v>12</v>
      </c>
      <c r="E343" s="5" t="s">
        <v>161</v>
      </c>
      <c r="F343" s="47">
        <v>800</v>
      </c>
      <c r="G343" s="42">
        <f>SUM(G344)</f>
        <v>6000</v>
      </c>
      <c r="H343" s="42">
        <f>SUM(H344)</f>
        <v>6000</v>
      </c>
    </row>
    <row r="344" spans="1:8" ht="48" customHeight="1">
      <c r="A344" s="13" t="s">
        <v>337</v>
      </c>
      <c r="B344" s="47"/>
      <c r="C344" s="47" t="s">
        <v>237</v>
      </c>
      <c r="D344" s="47">
        <v>12</v>
      </c>
      <c r="E344" s="5" t="s">
        <v>161</v>
      </c>
      <c r="F344" s="50">
        <v>810</v>
      </c>
      <c r="G344" s="42">
        <v>6000</v>
      </c>
      <c r="H344" s="42">
        <v>6000</v>
      </c>
    </row>
    <row r="345" spans="1:8" ht="31.5">
      <c r="A345" s="6" t="s">
        <v>70</v>
      </c>
      <c r="B345" s="44"/>
      <c r="C345" s="44" t="s">
        <v>237</v>
      </c>
      <c r="D345" s="44">
        <v>12</v>
      </c>
      <c r="E345" s="5" t="s">
        <v>71</v>
      </c>
      <c r="F345" s="50"/>
      <c r="G345" s="42">
        <f t="shared" ref="G345:H347" si="35">SUM(G346)</f>
        <v>600</v>
      </c>
      <c r="H345" s="42">
        <f t="shared" si="35"/>
        <v>600</v>
      </c>
    </row>
    <row r="346" spans="1:8" ht="63.6" customHeight="1">
      <c r="A346" s="6" t="s">
        <v>72</v>
      </c>
      <c r="B346" s="44"/>
      <c r="C346" s="44" t="s">
        <v>237</v>
      </c>
      <c r="D346" s="44">
        <v>12</v>
      </c>
      <c r="E346" s="5" t="s">
        <v>162</v>
      </c>
      <c r="F346" s="50"/>
      <c r="G346" s="42">
        <f t="shared" si="35"/>
        <v>600</v>
      </c>
      <c r="H346" s="42">
        <f t="shared" si="35"/>
        <v>600</v>
      </c>
    </row>
    <row r="347" spans="1:8" ht="31.5">
      <c r="A347" s="14" t="s">
        <v>336</v>
      </c>
      <c r="B347" s="44"/>
      <c r="C347" s="44" t="s">
        <v>237</v>
      </c>
      <c r="D347" s="44">
        <v>12</v>
      </c>
      <c r="E347" s="5" t="s">
        <v>162</v>
      </c>
      <c r="F347" s="47">
        <v>200</v>
      </c>
      <c r="G347" s="42">
        <f t="shared" si="35"/>
        <v>600</v>
      </c>
      <c r="H347" s="42">
        <f t="shared" si="35"/>
        <v>600</v>
      </c>
    </row>
    <row r="348" spans="1:8" ht="31.5">
      <c r="A348" s="14" t="s">
        <v>238</v>
      </c>
      <c r="B348" s="44"/>
      <c r="C348" s="44" t="s">
        <v>237</v>
      </c>
      <c r="D348" s="44">
        <v>12</v>
      </c>
      <c r="E348" s="5" t="s">
        <v>162</v>
      </c>
      <c r="F348" s="47">
        <v>240</v>
      </c>
      <c r="G348" s="42">
        <v>600</v>
      </c>
      <c r="H348" s="42">
        <v>600</v>
      </c>
    </row>
    <row r="349" spans="1:8" ht="15.75">
      <c r="A349" s="13" t="s">
        <v>73</v>
      </c>
      <c r="B349" s="47"/>
      <c r="C349" s="47" t="s">
        <v>237</v>
      </c>
      <c r="D349" s="47">
        <v>12</v>
      </c>
      <c r="E349" s="5" t="s">
        <v>28</v>
      </c>
      <c r="F349" s="50"/>
      <c r="G349" s="42">
        <f t="shared" ref="G349:H352" si="36">SUM(G350)</f>
        <v>330</v>
      </c>
      <c r="H349" s="42">
        <f t="shared" si="36"/>
        <v>330</v>
      </c>
    </row>
    <row r="350" spans="1:8" ht="31.9" customHeight="1">
      <c r="A350" s="6" t="s">
        <v>172</v>
      </c>
      <c r="B350" s="47"/>
      <c r="C350" s="47" t="s">
        <v>237</v>
      </c>
      <c r="D350" s="47">
        <v>12</v>
      </c>
      <c r="E350" s="5" t="s">
        <v>75</v>
      </c>
      <c r="F350" s="50"/>
      <c r="G350" s="42">
        <f t="shared" si="36"/>
        <v>330</v>
      </c>
      <c r="H350" s="42">
        <f t="shared" si="36"/>
        <v>330</v>
      </c>
    </row>
    <row r="351" spans="1:8" ht="63.75" customHeight="1">
      <c r="A351" s="6" t="s">
        <v>74</v>
      </c>
      <c r="B351" s="47"/>
      <c r="C351" s="47" t="s">
        <v>237</v>
      </c>
      <c r="D351" s="47">
        <v>12</v>
      </c>
      <c r="E351" s="5" t="s">
        <v>163</v>
      </c>
      <c r="F351" s="50"/>
      <c r="G351" s="42">
        <f t="shared" si="36"/>
        <v>330</v>
      </c>
      <c r="H351" s="42">
        <f t="shared" si="36"/>
        <v>330</v>
      </c>
    </row>
    <row r="352" spans="1:8" ht="31.5">
      <c r="A352" s="14" t="s">
        <v>336</v>
      </c>
      <c r="B352" s="47"/>
      <c r="C352" s="47" t="s">
        <v>237</v>
      </c>
      <c r="D352" s="47">
        <v>12</v>
      </c>
      <c r="E352" s="5" t="s">
        <v>163</v>
      </c>
      <c r="F352" s="50">
        <v>200</v>
      </c>
      <c r="G352" s="42">
        <f t="shared" si="36"/>
        <v>330</v>
      </c>
      <c r="H352" s="42">
        <f t="shared" si="36"/>
        <v>330</v>
      </c>
    </row>
    <row r="353" spans="1:8" ht="31.5">
      <c r="A353" s="14" t="s">
        <v>238</v>
      </c>
      <c r="B353" s="47"/>
      <c r="C353" s="47" t="s">
        <v>237</v>
      </c>
      <c r="D353" s="47">
        <v>12</v>
      </c>
      <c r="E353" s="5" t="s">
        <v>163</v>
      </c>
      <c r="F353" s="50">
        <v>240</v>
      </c>
      <c r="G353" s="42">
        <v>330</v>
      </c>
      <c r="H353" s="42">
        <v>330</v>
      </c>
    </row>
    <row r="354" spans="1:8" ht="47.25">
      <c r="A354" s="6" t="s">
        <v>571</v>
      </c>
      <c r="B354" s="44"/>
      <c r="C354" s="47" t="s">
        <v>237</v>
      </c>
      <c r="D354" s="47">
        <v>12</v>
      </c>
      <c r="E354" s="8" t="s">
        <v>42</v>
      </c>
      <c r="F354" s="50"/>
      <c r="G354" s="42">
        <f t="shared" ref="G354" si="37">SUM(G355)</f>
        <v>100</v>
      </c>
      <c r="H354" s="42">
        <f>SUM(H355,)</f>
        <v>100</v>
      </c>
    </row>
    <row r="355" spans="1:8" ht="31.5" customHeight="1">
      <c r="A355" s="11" t="s">
        <v>591</v>
      </c>
      <c r="B355" s="44"/>
      <c r="C355" s="44" t="s">
        <v>237</v>
      </c>
      <c r="D355" s="44">
        <v>12</v>
      </c>
      <c r="E355" s="8" t="s">
        <v>47</v>
      </c>
      <c r="F355" s="22"/>
      <c r="G355" s="42">
        <f>SUM(G356,G360)</f>
        <v>100</v>
      </c>
      <c r="H355" s="42">
        <f>SUM(H356,H360)</f>
        <v>100</v>
      </c>
    </row>
    <row r="356" spans="1:8" s="88" customFormat="1" ht="47.25">
      <c r="A356" s="94" t="s">
        <v>592</v>
      </c>
      <c r="B356" s="8"/>
      <c r="C356" s="44" t="s">
        <v>237</v>
      </c>
      <c r="D356" s="44">
        <v>12</v>
      </c>
      <c r="E356" s="8" t="s">
        <v>593</v>
      </c>
      <c r="F356" s="47"/>
      <c r="G356" s="42">
        <f t="shared" ref="G356:H362" si="38">SUM(G357)</f>
        <v>50</v>
      </c>
      <c r="H356" s="42">
        <f t="shared" si="38"/>
        <v>50</v>
      </c>
    </row>
    <row r="357" spans="1:8" s="88" customFormat="1" ht="31.5">
      <c r="A357" s="94" t="s">
        <v>594</v>
      </c>
      <c r="B357" s="8"/>
      <c r="C357" s="44" t="s">
        <v>237</v>
      </c>
      <c r="D357" s="44">
        <v>12</v>
      </c>
      <c r="E357" s="8" t="s">
        <v>595</v>
      </c>
      <c r="F357" s="47"/>
      <c r="G357" s="42">
        <f t="shared" si="38"/>
        <v>50</v>
      </c>
      <c r="H357" s="42">
        <f t="shared" si="38"/>
        <v>50</v>
      </c>
    </row>
    <row r="358" spans="1:8" s="88" customFormat="1" ht="31.5">
      <c r="A358" s="94" t="s">
        <v>336</v>
      </c>
      <c r="B358" s="8"/>
      <c r="C358" s="44" t="s">
        <v>237</v>
      </c>
      <c r="D358" s="44">
        <v>12</v>
      </c>
      <c r="E358" s="8" t="s">
        <v>595</v>
      </c>
      <c r="F358" s="47">
        <v>200</v>
      </c>
      <c r="G358" s="42">
        <f t="shared" si="38"/>
        <v>50</v>
      </c>
      <c r="H358" s="42">
        <f t="shared" si="38"/>
        <v>50</v>
      </c>
    </row>
    <row r="359" spans="1:8" s="88" customFormat="1" ht="31.5">
      <c r="A359" s="94" t="s">
        <v>238</v>
      </c>
      <c r="B359" s="8"/>
      <c r="C359" s="44" t="s">
        <v>237</v>
      </c>
      <c r="D359" s="44">
        <v>12</v>
      </c>
      <c r="E359" s="8" t="s">
        <v>595</v>
      </c>
      <c r="F359" s="47">
        <v>240</v>
      </c>
      <c r="G359" s="59">
        <v>50</v>
      </c>
      <c r="H359" s="59">
        <v>50</v>
      </c>
    </row>
    <row r="360" spans="1:8" s="88" customFormat="1" ht="47.25">
      <c r="A360" s="94" t="s">
        <v>596</v>
      </c>
      <c r="B360" s="8"/>
      <c r="C360" s="44" t="s">
        <v>237</v>
      </c>
      <c r="D360" s="44">
        <v>12</v>
      </c>
      <c r="E360" s="8" t="s">
        <v>597</v>
      </c>
      <c r="F360" s="47"/>
      <c r="G360" s="42">
        <f t="shared" si="38"/>
        <v>50</v>
      </c>
      <c r="H360" s="42">
        <f t="shared" si="38"/>
        <v>50</v>
      </c>
    </row>
    <row r="361" spans="1:8" s="88" customFormat="1" ht="15.75">
      <c r="A361" s="94" t="s">
        <v>598</v>
      </c>
      <c r="B361" s="8"/>
      <c r="C361" s="44" t="s">
        <v>237</v>
      </c>
      <c r="D361" s="44">
        <v>12</v>
      </c>
      <c r="E361" s="8" t="s">
        <v>599</v>
      </c>
      <c r="F361" s="47"/>
      <c r="G361" s="42">
        <f t="shared" si="38"/>
        <v>50</v>
      </c>
      <c r="H361" s="42">
        <f t="shared" si="38"/>
        <v>50</v>
      </c>
    </row>
    <row r="362" spans="1:8" s="88" customFormat="1" ht="31.5">
      <c r="A362" s="94" t="s">
        <v>336</v>
      </c>
      <c r="B362" s="8"/>
      <c r="C362" s="44" t="s">
        <v>237</v>
      </c>
      <c r="D362" s="44">
        <v>12</v>
      </c>
      <c r="E362" s="8" t="s">
        <v>599</v>
      </c>
      <c r="F362" s="47">
        <v>200</v>
      </c>
      <c r="G362" s="42">
        <f t="shared" si="38"/>
        <v>50</v>
      </c>
      <c r="H362" s="42">
        <f t="shared" si="38"/>
        <v>50</v>
      </c>
    </row>
    <row r="363" spans="1:8" s="88" customFormat="1" ht="31.5">
      <c r="A363" s="94" t="s">
        <v>238</v>
      </c>
      <c r="B363" s="8"/>
      <c r="C363" s="44" t="s">
        <v>237</v>
      </c>
      <c r="D363" s="44">
        <v>12</v>
      </c>
      <c r="E363" s="8" t="s">
        <v>599</v>
      </c>
      <c r="F363" s="47">
        <v>240</v>
      </c>
      <c r="G363" s="59">
        <v>50</v>
      </c>
      <c r="H363" s="59">
        <v>50</v>
      </c>
    </row>
    <row r="364" spans="1:8" ht="15.75">
      <c r="A364" s="6" t="s">
        <v>271</v>
      </c>
      <c r="B364" s="44"/>
      <c r="C364" s="44" t="s">
        <v>272</v>
      </c>
      <c r="D364" s="44"/>
      <c r="E364" s="45"/>
      <c r="F364" s="45"/>
      <c r="G364" s="42">
        <f>SUM(G365,G381,G388,G414)</f>
        <v>102956.69</v>
      </c>
      <c r="H364" s="42">
        <f>SUM(H365,H381,H388,H414)</f>
        <v>102956.69</v>
      </c>
    </row>
    <row r="365" spans="1:8" ht="15.75">
      <c r="A365" s="13" t="s">
        <v>273</v>
      </c>
      <c r="B365" s="40"/>
      <c r="C365" s="40" t="s">
        <v>272</v>
      </c>
      <c r="D365" s="40" t="s">
        <v>231</v>
      </c>
      <c r="E365" s="46"/>
      <c r="F365" s="60"/>
      <c r="G365" s="42">
        <f>SUM(G366,G372,)</f>
        <v>2000</v>
      </c>
      <c r="H365" s="42">
        <f>SUM(H366,H372,)</f>
        <v>2000</v>
      </c>
    </row>
    <row r="366" spans="1:8" ht="47.25">
      <c r="A366" s="6" t="s">
        <v>711</v>
      </c>
      <c r="B366" s="40"/>
      <c r="C366" s="40" t="s">
        <v>272</v>
      </c>
      <c r="D366" s="60" t="s">
        <v>231</v>
      </c>
      <c r="E366" s="87" t="s">
        <v>50</v>
      </c>
      <c r="F366" s="60"/>
      <c r="G366" s="42">
        <f>SUM(G367)</f>
        <v>1750</v>
      </c>
      <c r="H366" s="42">
        <f>SUM(H367)</f>
        <v>1750</v>
      </c>
    </row>
    <row r="367" spans="1:8" ht="47.25">
      <c r="A367" s="6" t="s">
        <v>622</v>
      </c>
      <c r="B367" s="40"/>
      <c r="C367" s="40" t="s">
        <v>272</v>
      </c>
      <c r="D367" s="60" t="s">
        <v>231</v>
      </c>
      <c r="E367" s="87" t="s">
        <v>641</v>
      </c>
      <c r="F367" s="60"/>
      <c r="G367" s="42">
        <f>SUM(G368)</f>
        <v>1750</v>
      </c>
      <c r="H367" s="42">
        <f>SUM(H368)</f>
        <v>1750</v>
      </c>
    </row>
    <row r="368" spans="1:8" ht="47.25">
      <c r="A368" s="1" t="s">
        <v>623</v>
      </c>
      <c r="B368" s="60"/>
      <c r="C368" s="60" t="s">
        <v>272</v>
      </c>
      <c r="D368" s="60" t="s">
        <v>231</v>
      </c>
      <c r="E368" s="87" t="s">
        <v>642</v>
      </c>
      <c r="F368" s="60"/>
      <c r="G368" s="42">
        <f>SUM(G369,)</f>
        <v>1750</v>
      </c>
      <c r="H368" s="42">
        <f>SUM(H369,)</f>
        <v>1750</v>
      </c>
    </row>
    <row r="369" spans="1:8" ht="31.5">
      <c r="A369" s="25" t="s">
        <v>124</v>
      </c>
      <c r="B369" s="60"/>
      <c r="C369" s="60" t="s">
        <v>272</v>
      </c>
      <c r="D369" s="60" t="s">
        <v>231</v>
      </c>
      <c r="E369" s="87" t="s">
        <v>643</v>
      </c>
      <c r="F369" s="47"/>
      <c r="G369" s="42">
        <f>SUM(G370)</f>
        <v>1750</v>
      </c>
      <c r="H369" s="42">
        <f>SUM(H370)</f>
        <v>1750</v>
      </c>
    </row>
    <row r="370" spans="1:8" ht="31.5">
      <c r="A370" s="94" t="s">
        <v>336</v>
      </c>
      <c r="B370" s="60"/>
      <c r="C370" s="60" t="s">
        <v>272</v>
      </c>
      <c r="D370" s="60" t="s">
        <v>231</v>
      </c>
      <c r="E370" s="87" t="s">
        <v>643</v>
      </c>
      <c r="F370" s="47">
        <v>200</v>
      </c>
      <c r="G370" s="42">
        <f>SUM(G371)</f>
        <v>1750</v>
      </c>
      <c r="H370" s="42">
        <f>SUM(H371)</f>
        <v>1750</v>
      </c>
    </row>
    <row r="371" spans="1:8" ht="31.5">
      <c r="A371" s="94" t="s">
        <v>238</v>
      </c>
      <c r="B371" s="60"/>
      <c r="C371" s="60" t="s">
        <v>272</v>
      </c>
      <c r="D371" s="60" t="s">
        <v>231</v>
      </c>
      <c r="E371" s="87" t="s">
        <v>643</v>
      </c>
      <c r="F371" s="47">
        <v>240</v>
      </c>
      <c r="G371" s="42">
        <v>1750</v>
      </c>
      <c r="H371" s="42">
        <v>1750</v>
      </c>
    </row>
    <row r="372" spans="1:8" ht="54" customHeight="1">
      <c r="A372" s="104" t="s">
        <v>624</v>
      </c>
      <c r="B372" s="60"/>
      <c r="C372" s="60" t="s">
        <v>272</v>
      </c>
      <c r="D372" s="60" t="s">
        <v>231</v>
      </c>
      <c r="E372" s="8" t="s">
        <v>159</v>
      </c>
      <c r="F372" s="47"/>
      <c r="G372" s="42">
        <f>SUM(G373)</f>
        <v>250</v>
      </c>
      <c r="H372" s="42">
        <f>SUM(H373)</f>
        <v>250</v>
      </c>
    </row>
    <row r="373" spans="1:8" ht="31.5">
      <c r="A373" s="104" t="s">
        <v>625</v>
      </c>
      <c r="B373" s="60"/>
      <c r="C373" s="60" t="s">
        <v>272</v>
      </c>
      <c r="D373" s="60" t="s">
        <v>231</v>
      </c>
      <c r="E373" s="8" t="s">
        <v>644</v>
      </c>
      <c r="F373" s="78"/>
      <c r="G373" s="42">
        <f>SUM(G374)</f>
        <v>250</v>
      </c>
      <c r="H373" s="42">
        <f>SUM(H374)</f>
        <v>250</v>
      </c>
    </row>
    <row r="374" spans="1:8" ht="31.5">
      <c r="A374" s="6" t="s">
        <v>626</v>
      </c>
      <c r="B374" s="60"/>
      <c r="C374" s="60" t="s">
        <v>272</v>
      </c>
      <c r="D374" s="60" t="s">
        <v>231</v>
      </c>
      <c r="E374" s="8" t="s">
        <v>645</v>
      </c>
      <c r="F374" s="47"/>
      <c r="G374" s="42">
        <f>SUM(G375,G378)</f>
        <v>250</v>
      </c>
      <c r="H374" s="42">
        <f>SUM(H375,H378)</f>
        <v>250</v>
      </c>
    </row>
    <row r="375" spans="1:8" ht="31.5">
      <c r="A375" s="25" t="s">
        <v>627</v>
      </c>
      <c r="B375" s="60"/>
      <c r="C375" s="60" t="s">
        <v>272</v>
      </c>
      <c r="D375" s="60" t="s">
        <v>231</v>
      </c>
      <c r="E375" s="8" t="s">
        <v>646</v>
      </c>
      <c r="F375" s="47"/>
      <c r="G375" s="42">
        <f>SUM(G376)</f>
        <v>100</v>
      </c>
      <c r="H375" s="42">
        <f>SUM(H376)</f>
        <v>100</v>
      </c>
    </row>
    <row r="376" spans="1:8" ht="15.75">
      <c r="A376" s="94" t="s">
        <v>239</v>
      </c>
      <c r="B376" s="60"/>
      <c r="C376" s="60" t="s">
        <v>272</v>
      </c>
      <c r="D376" s="60" t="s">
        <v>231</v>
      </c>
      <c r="E376" s="8" t="s">
        <v>646</v>
      </c>
      <c r="F376" s="47">
        <v>800</v>
      </c>
      <c r="G376" s="42">
        <f>SUM(G377)</f>
        <v>100</v>
      </c>
      <c r="H376" s="42">
        <f>SUM(H377)</f>
        <v>100</v>
      </c>
    </row>
    <row r="377" spans="1:8" ht="47.25">
      <c r="A377" s="13" t="s">
        <v>337</v>
      </c>
      <c r="B377" s="60"/>
      <c r="C377" s="60" t="s">
        <v>272</v>
      </c>
      <c r="D377" s="60" t="s">
        <v>231</v>
      </c>
      <c r="E377" s="8" t="s">
        <v>646</v>
      </c>
      <c r="F377" s="47">
        <v>810</v>
      </c>
      <c r="G377" s="42">
        <v>100</v>
      </c>
      <c r="H377" s="42">
        <v>100</v>
      </c>
    </row>
    <row r="378" spans="1:8" ht="31.5">
      <c r="A378" s="105" t="s">
        <v>628</v>
      </c>
      <c r="B378" s="60"/>
      <c r="C378" s="60" t="s">
        <v>272</v>
      </c>
      <c r="D378" s="60" t="s">
        <v>231</v>
      </c>
      <c r="E378" s="8" t="s">
        <v>647</v>
      </c>
      <c r="F378" s="47"/>
      <c r="G378" s="42">
        <f>SUM(G379)</f>
        <v>150</v>
      </c>
      <c r="H378" s="42">
        <f>SUM(H379)</f>
        <v>150</v>
      </c>
    </row>
    <row r="379" spans="1:8" ht="31.5">
      <c r="A379" s="94" t="s">
        <v>336</v>
      </c>
      <c r="B379" s="60"/>
      <c r="C379" s="60" t="s">
        <v>272</v>
      </c>
      <c r="D379" s="60" t="s">
        <v>231</v>
      </c>
      <c r="E379" s="8" t="s">
        <v>647</v>
      </c>
      <c r="F379" s="47">
        <v>200</v>
      </c>
      <c r="G379" s="42">
        <f>SUM(G380)</f>
        <v>150</v>
      </c>
      <c r="H379" s="42">
        <f>SUM(H380)</f>
        <v>150</v>
      </c>
    </row>
    <row r="380" spans="1:8" ht="31.5">
      <c r="A380" s="94" t="s">
        <v>238</v>
      </c>
      <c r="B380" s="8"/>
      <c r="C380" s="60" t="s">
        <v>272</v>
      </c>
      <c r="D380" s="60" t="s">
        <v>231</v>
      </c>
      <c r="E380" s="8" t="s">
        <v>647</v>
      </c>
      <c r="F380" s="47">
        <v>240</v>
      </c>
      <c r="G380" s="42">
        <v>150</v>
      </c>
      <c r="H380" s="42">
        <v>150</v>
      </c>
    </row>
    <row r="381" spans="1:8" ht="15.75">
      <c r="A381" s="6" t="s">
        <v>274</v>
      </c>
      <c r="B381" s="8"/>
      <c r="C381" s="40" t="s">
        <v>272</v>
      </c>
      <c r="D381" s="60" t="s">
        <v>233</v>
      </c>
      <c r="E381" s="8"/>
      <c r="F381" s="47"/>
      <c r="G381" s="42">
        <f>SUM(G382)</f>
        <v>800</v>
      </c>
      <c r="H381" s="42">
        <f t="shared" ref="G381:H385" si="39">SUM(H382)</f>
        <v>800</v>
      </c>
    </row>
    <row r="382" spans="1:8" ht="53.25" customHeight="1">
      <c r="A382" s="104" t="s">
        <v>624</v>
      </c>
      <c r="B382" s="40"/>
      <c r="C382" s="40" t="s">
        <v>272</v>
      </c>
      <c r="D382" s="60" t="s">
        <v>233</v>
      </c>
      <c r="E382" s="8" t="s">
        <v>159</v>
      </c>
      <c r="F382" s="47"/>
      <c r="G382" s="42">
        <f t="shared" si="39"/>
        <v>800</v>
      </c>
      <c r="H382" s="42">
        <f t="shared" si="39"/>
        <v>800</v>
      </c>
    </row>
    <row r="383" spans="1:8" ht="31.5">
      <c r="A383" s="104" t="s">
        <v>625</v>
      </c>
      <c r="B383" s="40"/>
      <c r="C383" s="60" t="s">
        <v>272</v>
      </c>
      <c r="D383" s="60" t="s">
        <v>233</v>
      </c>
      <c r="E383" s="8" t="s">
        <v>644</v>
      </c>
      <c r="F383" s="78"/>
      <c r="G383" s="42">
        <f t="shared" si="39"/>
        <v>800</v>
      </c>
      <c r="H383" s="42">
        <f t="shared" si="39"/>
        <v>800</v>
      </c>
    </row>
    <row r="384" spans="1:8" ht="31.5">
      <c r="A384" s="6" t="s">
        <v>626</v>
      </c>
      <c r="B384" s="60"/>
      <c r="C384" s="60" t="s">
        <v>272</v>
      </c>
      <c r="D384" s="60" t="s">
        <v>233</v>
      </c>
      <c r="E384" s="8" t="s">
        <v>645</v>
      </c>
      <c r="F384" s="47"/>
      <c r="G384" s="42">
        <f t="shared" si="39"/>
        <v>800</v>
      </c>
      <c r="H384" s="42">
        <f t="shared" si="39"/>
        <v>800</v>
      </c>
    </row>
    <row r="385" spans="1:8" ht="31.5">
      <c r="A385" s="94" t="s">
        <v>629</v>
      </c>
      <c r="B385" s="60"/>
      <c r="C385" s="40" t="s">
        <v>272</v>
      </c>
      <c r="D385" s="60" t="s">
        <v>233</v>
      </c>
      <c r="E385" s="8" t="s">
        <v>648</v>
      </c>
      <c r="F385" s="47"/>
      <c r="G385" s="42">
        <f t="shared" si="39"/>
        <v>800</v>
      </c>
      <c r="H385" s="42">
        <f t="shared" si="39"/>
        <v>800</v>
      </c>
    </row>
    <row r="386" spans="1:8" ht="31.5">
      <c r="A386" s="94" t="s">
        <v>336</v>
      </c>
      <c r="B386" s="60"/>
      <c r="C386" s="60" t="s">
        <v>272</v>
      </c>
      <c r="D386" s="60" t="s">
        <v>233</v>
      </c>
      <c r="E386" s="8" t="s">
        <v>648</v>
      </c>
      <c r="F386" s="47">
        <v>200</v>
      </c>
      <c r="G386" s="42">
        <f>SUM(G387)</f>
        <v>800</v>
      </c>
      <c r="H386" s="42">
        <f>SUM(H387)</f>
        <v>800</v>
      </c>
    </row>
    <row r="387" spans="1:8" ht="31.5">
      <c r="A387" s="94" t="s">
        <v>238</v>
      </c>
      <c r="B387" s="8"/>
      <c r="C387" s="60" t="s">
        <v>272</v>
      </c>
      <c r="D387" s="60" t="s">
        <v>233</v>
      </c>
      <c r="E387" s="8" t="s">
        <v>648</v>
      </c>
      <c r="F387" s="47">
        <v>240</v>
      </c>
      <c r="G387" s="42">
        <v>800</v>
      </c>
      <c r="H387" s="42">
        <v>800</v>
      </c>
    </row>
    <row r="388" spans="1:8" ht="15.75">
      <c r="A388" s="94" t="s">
        <v>275</v>
      </c>
      <c r="B388" s="60"/>
      <c r="C388" s="8" t="s">
        <v>272</v>
      </c>
      <c r="D388" s="8" t="s">
        <v>254</v>
      </c>
      <c r="E388" s="106"/>
      <c r="F388" s="107"/>
      <c r="G388" s="42">
        <f>SUM(G389,G395,G408)</f>
        <v>99616.69</v>
      </c>
      <c r="H388" s="42">
        <f>SUM(H389,H395,H408)</f>
        <v>99616.69</v>
      </c>
    </row>
    <row r="389" spans="1:8" s="88" customFormat="1" ht="31.5">
      <c r="A389" s="111" t="s">
        <v>342</v>
      </c>
      <c r="B389" s="8"/>
      <c r="C389" s="8" t="s">
        <v>272</v>
      </c>
      <c r="D389" s="8" t="s">
        <v>254</v>
      </c>
      <c r="E389" s="8" t="s">
        <v>41</v>
      </c>
      <c r="F389" s="45"/>
      <c r="G389" s="42">
        <f>SUM(G390)</f>
        <v>10000</v>
      </c>
      <c r="H389" s="42">
        <f>SUM(H390)</f>
        <v>10000</v>
      </c>
    </row>
    <row r="390" spans="1:8" s="88" customFormat="1" ht="31.5">
      <c r="A390" s="111" t="s">
        <v>419</v>
      </c>
      <c r="B390" s="8"/>
      <c r="C390" s="8" t="s">
        <v>272</v>
      </c>
      <c r="D390" s="8" t="s">
        <v>254</v>
      </c>
      <c r="E390" s="8" t="s">
        <v>420</v>
      </c>
      <c r="F390" s="47"/>
      <c r="G390" s="42">
        <f>SUM(G391)</f>
        <v>10000</v>
      </c>
      <c r="H390" s="42">
        <f>SUM(H391)</f>
        <v>10000</v>
      </c>
    </row>
    <row r="391" spans="1:8" s="88" customFormat="1" ht="63">
      <c r="A391" s="116" t="s">
        <v>421</v>
      </c>
      <c r="B391" s="8"/>
      <c r="C391" s="8" t="s">
        <v>272</v>
      </c>
      <c r="D391" s="8" t="s">
        <v>254</v>
      </c>
      <c r="E391" s="8" t="s">
        <v>422</v>
      </c>
      <c r="F391" s="47"/>
      <c r="G391" s="42">
        <f t="shared" ref="G391:H393" si="40">SUM(G392,)</f>
        <v>10000</v>
      </c>
      <c r="H391" s="42">
        <f t="shared" si="40"/>
        <v>10000</v>
      </c>
    </row>
    <row r="392" spans="1:8" s="88" customFormat="1" ht="31.5">
      <c r="A392" s="116" t="s">
        <v>498</v>
      </c>
      <c r="B392" s="8"/>
      <c r="C392" s="8" t="s">
        <v>272</v>
      </c>
      <c r="D392" s="8" t="s">
        <v>254</v>
      </c>
      <c r="E392" s="8" t="s">
        <v>496</v>
      </c>
      <c r="F392" s="47"/>
      <c r="G392" s="42">
        <f t="shared" si="40"/>
        <v>10000</v>
      </c>
      <c r="H392" s="42">
        <f t="shared" si="40"/>
        <v>10000</v>
      </c>
    </row>
    <row r="393" spans="1:8" s="88" customFormat="1" ht="31.5">
      <c r="A393" s="116" t="s">
        <v>246</v>
      </c>
      <c r="B393" s="8"/>
      <c r="C393" s="8" t="s">
        <v>272</v>
      </c>
      <c r="D393" s="8" t="s">
        <v>254</v>
      </c>
      <c r="E393" s="8" t="s">
        <v>496</v>
      </c>
      <c r="F393" s="50">
        <v>600</v>
      </c>
      <c r="G393" s="42">
        <f t="shared" si="40"/>
        <v>10000</v>
      </c>
      <c r="H393" s="42">
        <f t="shared" si="40"/>
        <v>10000</v>
      </c>
    </row>
    <row r="394" spans="1:8" s="88" customFormat="1" ht="15.75">
      <c r="A394" s="116" t="s">
        <v>247</v>
      </c>
      <c r="B394" s="60"/>
      <c r="C394" s="60" t="s">
        <v>272</v>
      </c>
      <c r="D394" s="60" t="s">
        <v>254</v>
      </c>
      <c r="E394" s="8" t="s">
        <v>496</v>
      </c>
      <c r="F394" s="47">
        <v>610</v>
      </c>
      <c r="G394" s="98">
        <v>10000</v>
      </c>
      <c r="H394" s="98">
        <v>10000</v>
      </c>
    </row>
    <row r="395" spans="1:8" ht="47.25">
      <c r="A395" s="6" t="s">
        <v>711</v>
      </c>
      <c r="B395" s="60"/>
      <c r="C395" s="8" t="s">
        <v>272</v>
      </c>
      <c r="D395" s="8" t="s">
        <v>254</v>
      </c>
      <c r="E395" s="8" t="s">
        <v>50</v>
      </c>
      <c r="F395" s="107"/>
      <c r="G395" s="42">
        <f>SUM(G396)</f>
        <v>88616.69</v>
      </c>
      <c r="H395" s="42">
        <f>SUM(H396)</f>
        <v>88616.69</v>
      </c>
    </row>
    <row r="396" spans="1:8" ht="31.5">
      <c r="A396" s="6" t="s">
        <v>630</v>
      </c>
      <c r="B396" s="60"/>
      <c r="C396" s="40" t="s">
        <v>272</v>
      </c>
      <c r="D396" s="8" t="s">
        <v>254</v>
      </c>
      <c r="E396" s="87" t="s">
        <v>649</v>
      </c>
      <c r="F396" s="50"/>
      <c r="G396" s="42">
        <f>SUM(G397,G404)</f>
        <v>88616.69</v>
      </c>
      <c r="H396" s="42">
        <f>SUM(H397,H404)</f>
        <v>88616.69</v>
      </c>
    </row>
    <row r="397" spans="1:8" ht="31.5">
      <c r="A397" s="15" t="s">
        <v>631</v>
      </c>
      <c r="B397" s="49"/>
      <c r="C397" s="40" t="s">
        <v>272</v>
      </c>
      <c r="D397" s="8" t="s">
        <v>254</v>
      </c>
      <c r="E397" s="87" t="s">
        <v>650</v>
      </c>
      <c r="F397" s="50"/>
      <c r="G397" s="42">
        <f>SUM(G398,G401)</f>
        <v>76071.490000000005</v>
      </c>
      <c r="H397" s="42">
        <f>SUM(H398,H401)</f>
        <v>76071.490000000005</v>
      </c>
    </row>
    <row r="398" spans="1:8" ht="47.25">
      <c r="A398" s="105" t="s">
        <v>120</v>
      </c>
      <c r="B398" s="60"/>
      <c r="C398" s="49" t="s">
        <v>272</v>
      </c>
      <c r="D398" s="8" t="s">
        <v>254</v>
      </c>
      <c r="E398" s="87" t="s">
        <v>651</v>
      </c>
      <c r="F398" s="50"/>
      <c r="G398" s="42">
        <f t="shared" ref="G398:H399" si="41">SUM(G399)</f>
        <v>69071.490000000005</v>
      </c>
      <c r="H398" s="42">
        <f t="shared" si="41"/>
        <v>69071.490000000005</v>
      </c>
    </row>
    <row r="399" spans="1:8" ht="31.5">
      <c r="A399" s="17" t="s">
        <v>246</v>
      </c>
      <c r="B399" s="60"/>
      <c r="C399" s="49" t="s">
        <v>272</v>
      </c>
      <c r="D399" s="8" t="s">
        <v>254</v>
      </c>
      <c r="E399" s="87" t="s">
        <v>651</v>
      </c>
      <c r="F399" s="47">
        <v>600</v>
      </c>
      <c r="G399" s="42">
        <f t="shared" si="41"/>
        <v>69071.490000000005</v>
      </c>
      <c r="H399" s="42">
        <f t="shared" si="41"/>
        <v>69071.490000000005</v>
      </c>
    </row>
    <row r="400" spans="1:8" s="88" customFormat="1" ht="15.75">
      <c r="A400" s="17" t="s">
        <v>247</v>
      </c>
      <c r="B400" s="60"/>
      <c r="C400" s="60" t="s">
        <v>272</v>
      </c>
      <c r="D400" s="60" t="s">
        <v>254</v>
      </c>
      <c r="E400" s="87" t="s">
        <v>651</v>
      </c>
      <c r="F400" s="47">
        <v>610</v>
      </c>
      <c r="G400" s="42">
        <v>69071.490000000005</v>
      </c>
      <c r="H400" s="42">
        <v>69071.490000000005</v>
      </c>
    </row>
    <row r="401" spans="1:8" s="88" customFormat="1" ht="31.5">
      <c r="A401" s="17" t="s">
        <v>632</v>
      </c>
      <c r="B401" s="60"/>
      <c r="C401" s="60" t="s">
        <v>272</v>
      </c>
      <c r="D401" s="60" t="s">
        <v>254</v>
      </c>
      <c r="E401" s="87" t="s">
        <v>652</v>
      </c>
      <c r="F401" s="47"/>
      <c r="G401" s="42">
        <f>SUM(G402)</f>
        <v>7000</v>
      </c>
      <c r="H401" s="42">
        <f>SUM(H402)</f>
        <v>7000</v>
      </c>
    </row>
    <row r="402" spans="1:8" s="88" customFormat="1" ht="31.5">
      <c r="A402" s="94" t="s">
        <v>336</v>
      </c>
      <c r="B402" s="60"/>
      <c r="C402" s="60" t="s">
        <v>272</v>
      </c>
      <c r="D402" s="60" t="s">
        <v>254</v>
      </c>
      <c r="E402" s="87" t="s">
        <v>652</v>
      </c>
      <c r="F402" s="47">
        <v>200</v>
      </c>
      <c r="G402" s="42">
        <f>SUM(G403)</f>
        <v>7000</v>
      </c>
      <c r="H402" s="42">
        <f>SUM(H403)</f>
        <v>7000</v>
      </c>
    </row>
    <row r="403" spans="1:8" s="88" customFormat="1" ht="31.5">
      <c r="A403" s="94" t="s">
        <v>238</v>
      </c>
      <c r="B403" s="60"/>
      <c r="C403" s="60" t="s">
        <v>272</v>
      </c>
      <c r="D403" s="60" t="s">
        <v>254</v>
      </c>
      <c r="E403" s="87" t="s">
        <v>652</v>
      </c>
      <c r="F403" s="47">
        <v>240</v>
      </c>
      <c r="G403" s="42">
        <v>7000</v>
      </c>
      <c r="H403" s="42">
        <v>7000</v>
      </c>
    </row>
    <row r="404" spans="1:8" s="88" customFormat="1" ht="31.5">
      <c r="A404" s="94" t="s">
        <v>633</v>
      </c>
      <c r="B404" s="60"/>
      <c r="C404" s="60" t="s">
        <v>272</v>
      </c>
      <c r="D404" s="60" t="s">
        <v>254</v>
      </c>
      <c r="E404" s="87" t="s">
        <v>653</v>
      </c>
      <c r="F404" s="47"/>
      <c r="G404" s="42">
        <f t="shared" ref="G404:H406" si="42">SUM(G405)</f>
        <v>12545.2</v>
      </c>
      <c r="H404" s="42">
        <f t="shared" si="42"/>
        <v>12545.2</v>
      </c>
    </row>
    <row r="405" spans="1:8" s="88" customFormat="1" ht="15.75">
      <c r="A405" s="94" t="s">
        <v>634</v>
      </c>
      <c r="B405" s="60"/>
      <c r="C405" s="60" t="s">
        <v>272</v>
      </c>
      <c r="D405" s="60" t="s">
        <v>254</v>
      </c>
      <c r="E405" s="87" t="s">
        <v>654</v>
      </c>
      <c r="F405" s="47"/>
      <c r="G405" s="42">
        <f t="shared" si="42"/>
        <v>12545.2</v>
      </c>
      <c r="H405" s="42">
        <f t="shared" si="42"/>
        <v>12545.2</v>
      </c>
    </row>
    <row r="406" spans="1:8" s="88" customFormat="1" ht="31.5">
      <c r="A406" s="94" t="s">
        <v>336</v>
      </c>
      <c r="B406" s="60"/>
      <c r="C406" s="60" t="s">
        <v>272</v>
      </c>
      <c r="D406" s="60" t="s">
        <v>254</v>
      </c>
      <c r="E406" s="87" t="s">
        <v>654</v>
      </c>
      <c r="F406" s="47">
        <v>200</v>
      </c>
      <c r="G406" s="42">
        <f t="shared" si="42"/>
        <v>12545.2</v>
      </c>
      <c r="H406" s="42">
        <f t="shared" si="42"/>
        <v>12545.2</v>
      </c>
    </row>
    <row r="407" spans="1:8" s="88" customFormat="1" ht="31.5">
      <c r="A407" s="94" t="s">
        <v>238</v>
      </c>
      <c r="B407" s="60"/>
      <c r="C407" s="60" t="s">
        <v>272</v>
      </c>
      <c r="D407" s="60" t="s">
        <v>254</v>
      </c>
      <c r="E407" s="87" t="s">
        <v>654</v>
      </c>
      <c r="F407" s="47">
        <v>240</v>
      </c>
      <c r="G407" s="42">
        <v>12545.2</v>
      </c>
      <c r="H407" s="42">
        <v>12545.2</v>
      </c>
    </row>
    <row r="408" spans="1:8" s="88" customFormat="1" ht="47.25">
      <c r="A408" s="94" t="s">
        <v>635</v>
      </c>
      <c r="B408" s="60"/>
      <c r="C408" s="60" t="s">
        <v>272</v>
      </c>
      <c r="D408" s="60" t="s">
        <v>254</v>
      </c>
      <c r="E408" s="8" t="s">
        <v>159</v>
      </c>
      <c r="F408" s="47"/>
      <c r="G408" s="42">
        <f t="shared" ref="G408:H412" si="43">SUM(G409)</f>
        <v>1000</v>
      </c>
      <c r="H408" s="42">
        <f t="shared" si="43"/>
        <v>1000</v>
      </c>
    </row>
    <row r="409" spans="1:8" s="88" customFormat="1" ht="31.5">
      <c r="A409" s="94" t="s">
        <v>636</v>
      </c>
      <c r="B409" s="60"/>
      <c r="C409" s="60" t="s">
        <v>272</v>
      </c>
      <c r="D409" s="60" t="s">
        <v>254</v>
      </c>
      <c r="E409" s="8" t="s">
        <v>655</v>
      </c>
      <c r="F409" s="47"/>
      <c r="G409" s="42">
        <f t="shared" si="43"/>
        <v>1000</v>
      </c>
      <c r="H409" s="42">
        <f t="shared" si="43"/>
        <v>1000</v>
      </c>
    </row>
    <row r="410" spans="1:8" s="88" customFormat="1" ht="47.25">
      <c r="A410" s="94" t="s">
        <v>637</v>
      </c>
      <c r="B410" s="60"/>
      <c r="C410" s="60" t="s">
        <v>272</v>
      </c>
      <c r="D410" s="60" t="s">
        <v>254</v>
      </c>
      <c r="E410" s="8" t="s">
        <v>656</v>
      </c>
      <c r="F410" s="47"/>
      <c r="G410" s="42">
        <f t="shared" si="43"/>
        <v>1000</v>
      </c>
      <c r="H410" s="42">
        <f t="shared" si="43"/>
        <v>1000</v>
      </c>
    </row>
    <row r="411" spans="1:8" s="88" customFormat="1" ht="15.75">
      <c r="A411" s="25" t="s">
        <v>125</v>
      </c>
      <c r="B411" s="60"/>
      <c r="C411" s="60" t="s">
        <v>272</v>
      </c>
      <c r="D411" s="60" t="s">
        <v>254</v>
      </c>
      <c r="E411" s="8" t="s">
        <v>657</v>
      </c>
      <c r="F411" s="47"/>
      <c r="G411" s="42">
        <f t="shared" si="43"/>
        <v>1000</v>
      </c>
      <c r="H411" s="42">
        <f t="shared" si="43"/>
        <v>1000</v>
      </c>
    </row>
    <row r="412" spans="1:8" s="88" customFormat="1" ht="31.5">
      <c r="A412" s="94" t="s">
        <v>336</v>
      </c>
      <c r="B412" s="60"/>
      <c r="C412" s="60" t="s">
        <v>272</v>
      </c>
      <c r="D412" s="60" t="s">
        <v>254</v>
      </c>
      <c r="E412" s="8" t="s">
        <v>657</v>
      </c>
      <c r="F412" s="47">
        <v>200</v>
      </c>
      <c r="G412" s="42">
        <f t="shared" si="43"/>
        <v>1000</v>
      </c>
      <c r="H412" s="42">
        <f t="shared" si="43"/>
        <v>1000</v>
      </c>
    </row>
    <row r="413" spans="1:8" s="88" customFormat="1" ht="31.5">
      <c r="A413" s="94" t="s">
        <v>238</v>
      </c>
      <c r="B413" s="60"/>
      <c r="C413" s="60" t="s">
        <v>272</v>
      </c>
      <c r="D413" s="60" t="s">
        <v>254</v>
      </c>
      <c r="E413" s="8" t="s">
        <v>657</v>
      </c>
      <c r="F413" s="47">
        <v>240</v>
      </c>
      <c r="G413" s="42">
        <v>1000</v>
      </c>
      <c r="H413" s="42">
        <v>1000</v>
      </c>
    </row>
    <row r="414" spans="1:8" s="88" customFormat="1" ht="15.75">
      <c r="A414" s="94" t="s">
        <v>638</v>
      </c>
      <c r="B414" s="60"/>
      <c r="C414" s="60" t="s">
        <v>272</v>
      </c>
      <c r="D414" s="60" t="s">
        <v>272</v>
      </c>
      <c r="E414" s="8"/>
      <c r="F414" s="47"/>
      <c r="G414" s="42">
        <f t="shared" ref="G414:H416" si="44">SUM(G415)</f>
        <v>540</v>
      </c>
      <c r="H414" s="42">
        <f t="shared" si="44"/>
        <v>540</v>
      </c>
    </row>
    <row r="415" spans="1:8" s="88" customFormat="1" ht="15.75">
      <c r="A415" s="94" t="s">
        <v>2</v>
      </c>
      <c r="B415" s="60"/>
      <c r="C415" s="60" t="s">
        <v>272</v>
      </c>
      <c r="D415" s="60" t="s">
        <v>272</v>
      </c>
      <c r="E415" s="8" t="s">
        <v>658</v>
      </c>
      <c r="F415" s="47"/>
      <c r="G415" s="42">
        <f t="shared" si="44"/>
        <v>540</v>
      </c>
      <c r="H415" s="42">
        <f t="shared" si="44"/>
        <v>540</v>
      </c>
    </row>
    <row r="416" spans="1:8" s="88" customFormat="1" ht="47.25">
      <c r="A416" s="94" t="s">
        <v>639</v>
      </c>
      <c r="B416" s="60"/>
      <c r="C416" s="60" t="s">
        <v>272</v>
      </c>
      <c r="D416" s="60" t="s">
        <v>272</v>
      </c>
      <c r="E416" s="8" t="s">
        <v>659</v>
      </c>
      <c r="F416" s="47"/>
      <c r="G416" s="42">
        <f t="shared" si="44"/>
        <v>540</v>
      </c>
      <c r="H416" s="42">
        <f t="shared" si="44"/>
        <v>540</v>
      </c>
    </row>
    <row r="417" spans="1:8" s="88" customFormat="1" ht="47.25">
      <c r="A417" s="94" t="s">
        <v>640</v>
      </c>
      <c r="B417" s="60"/>
      <c r="C417" s="60" t="s">
        <v>272</v>
      </c>
      <c r="D417" s="60" t="s">
        <v>272</v>
      </c>
      <c r="E417" s="8" t="s">
        <v>660</v>
      </c>
      <c r="F417" s="47"/>
      <c r="G417" s="42">
        <f>SUM(G418,G421)</f>
        <v>540</v>
      </c>
      <c r="H417" s="42">
        <f>SUM(H418,H421)</f>
        <v>540</v>
      </c>
    </row>
    <row r="418" spans="1:8" s="88" customFormat="1" ht="63">
      <c r="A418" s="94" t="s">
        <v>234</v>
      </c>
      <c r="B418" s="60"/>
      <c r="C418" s="60" t="s">
        <v>272</v>
      </c>
      <c r="D418" s="60" t="s">
        <v>272</v>
      </c>
      <c r="E418" s="8" t="s">
        <v>660</v>
      </c>
      <c r="F418" s="47">
        <v>100</v>
      </c>
      <c r="G418" s="42">
        <f>SUM(G419)</f>
        <v>513.6</v>
      </c>
      <c r="H418" s="42">
        <f>SUM(H419)</f>
        <v>513.6</v>
      </c>
    </row>
    <row r="419" spans="1:8" s="88" customFormat="1" ht="31.5">
      <c r="A419" s="94" t="s">
        <v>235</v>
      </c>
      <c r="B419" s="60"/>
      <c r="C419" s="60" t="s">
        <v>272</v>
      </c>
      <c r="D419" s="60" t="s">
        <v>272</v>
      </c>
      <c r="E419" s="8" t="s">
        <v>660</v>
      </c>
      <c r="F419" s="47">
        <v>120</v>
      </c>
      <c r="G419" s="42">
        <v>513.6</v>
      </c>
      <c r="H419" s="42">
        <v>513.6</v>
      </c>
    </row>
    <row r="420" spans="1:8" s="88" customFormat="1" ht="15.75">
      <c r="A420" s="13" t="s">
        <v>241</v>
      </c>
      <c r="B420" s="60"/>
      <c r="C420" s="60" t="s">
        <v>272</v>
      </c>
      <c r="D420" s="60" t="s">
        <v>272</v>
      </c>
      <c r="E420" s="8" t="s">
        <v>660</v>
      </c>
      <c r="F420" s="47">
        <v>120</v>
      </c>
      <c r="G420" s="42">
        <v>513.6</v>
      </c>
      <c r="H420" s="42">
        <v>513.6</v>
      </c>
    </row>
    <row r="421" spans="1:8" s="88" customFormat="1" ht="31.5">
      <c r="A421" s="94" t="s">
        <v>336</v>
      </c>
      <c r="B421" s="60"/>
      <c r="C421" s="60" t="s">
        <v>272</v>
      </c>
      <c r="D421" s="60" t="s">
        <v>272</v>
      </c>
      <c r="E421" s="8" t="s">
        <v>660</v>
      </c>
      <c r="F421" s="47">
        <v>200</v>
      </c>
      <c r="G421" s="42">
        <f>SUM(G422)</f>
        <v>26.4</v>
      </c>
      <c r="H421" s="42">
        <f>SUM(H422)</f>
        <v>26.4</v>
      </c>
    </row>
    <row r="422" spans="1:8" s="88" customFormat="1" ht="31.5">
      <c r="A422" s="94" t="s">
        <v>238</v>
      </c>
      <c r="B422" s="60"/>
      <c r="C422" s="60" t="s">
        <v>272</v>
      </c>
      <c r="D422" s="60" t="s">
        <v>272</v>
      </c>
      <c r="E422" s="8" t="s">
        <v>660</v>
      </c>
      <c r="F422" s="47">
        <v>240</v>
      </c>
      <c r="G422" s="42">
        <v>26.4</v>
      </c>
      <c r="H422" s="42">
        <v>26.4</v>
      </c>
    </row>
    <row r="423" spans="1:8" s="88" customFormat="1" ht="15.75">
      <c r="A423" s="13" t="s">
        <v>241</v>
      </c>
      <c r="B423" s="60"/>
      <c r="C423" s="60" t="s">
        <v>272</v>
      </c>
      <c r="D423" s="60" t="s">
        <v>272</v>
      </c>
      <c r="E423" s="8" t="s">
        <v>660</v>
      </c>
      <c r="F423" s="47">
        <v>240</v>
      </c>
      <c r="G423" s="42">
        <v>26.4</v>
      </c>
      <c r="H423" s="42">
        <v>26.4</v>
      </c>
    </row>
    <row r="424" spans="1:8" ht="15.75">
      <c r="A424" s="6" t="s">
        <v>276</v>
      </c>
      <c r="B424" s="54"/>
      <c r="C424" s="54" t="s">
        <v>277</v>
      </c>
      <c r="D424" s="46"/>
      <c r="E424" s="45"/>
      <c r="F424" s="45"/>
      <c r="G424" s="42">
        <f t="shared" ref="G424:H429" si="45">SUM(G425)</f>
        <v>2250.5100000000002</v>
      </c>
      <c r="H424" s="42">
        <f t="shared" si="45"/>
        <v>2250.5100000000002</v>
      </c>
    </row>
    <row r="425" spans="1:8" ht="31.5">
      <c r="A425" s="6" t="s">
        <v>278</v>
      </c>
      <c r="B425" s="54"/>
      <c r="C425" s="54" t="s">
        <v>277</v>
      </c>
      <c r="D425" s="54" t="s">
        <v>254</v>
      </c>
      <c r="E425" s="24"/>
      <c r="F425" s="55"/>
      <c r="G425" s="42">
        <f t="shared" si="45"/>
        <v>2250.5100000000002</v>
      </c>
      <c r="H425" s="42">
        <f t="shared" si="45"/>
        <v>2250.5100000000002</v>
      </c>
    </row>
    <row r="426" spans="1:8" ht="46.9" customHeight="1">
      <c r="A426" s="6" t="s">
        <v>343</v>
      </c>
      <c r="B426" s="54"/>
      <c r="C426" s="54" t="s">
        <v>277</v>
      </c>
      <c r="D426" s="47" t="s">
        <v>254</v>
      </c>
      <c r="E426" s="8" t="s">
        <v>48</v>
      </c>
      <c r="F426" s="55"/>
      <c r="G426" s="42">
        <f>SUM(G427,G431,G435,G439)</f>
        <v>2250.5100000000002</v>
      </c>
      <c r="H426" s="42">
        <f>SUM(H427,H431,H435,H439)</f>
        <v>2250.5100000000002</v>
      </c>
    </row>
    <row r="427" spans="1:8" ht="33.75" customHeight="1">
      <c r="A427" s="6" t="s">
        <v>562</v>
      </c>
      <c r="B427" s="44"/>
      <c r="C427" s="44" t="s">
        <v>277</v>
      </c>
      <c r="D427" s="47" t="s">
        <v>254</v>
      </c>
      <c r="E427" s="8" t="s">
        <v>97</v>
      </c>
      <c r="F427" s="55"/>
      <c r="G427" s="42">
        <f t="shared" si="45"/>
        <v>150</v>
      </c>
      <c r="H427" s="42">
        <f t="shared" si="45"/>
        <v>150</v>
      </c>
    </row>
    <row r="428" spans="1:8" ht="15.75">
      <c r="A428" s="6" t="s">
        <v>563</v>
      </c>
      <c r="B428" s="44"/>
      <c r="C428" s="44" t="s">
        <v>277</v>
      </c>
      <c r="D428" s="47" t="s">
        <v>254</v>
      </c>
      <c r="E428" s="8" t="s">
        <v>173</v>
      </c>
      <c r="F428" s="55"/>
      <c r="G428" s="42">
        <f t="shared" si="45"/>
        <v>150</v>
      </c>
      <c r="H428" s="42">
        <f t="shared" si="45"/>
        <v>150</v>
      </c>
    </row>
    <row r="429" spans="1:8" ht="31.5">
      <c r="A429" s="14" t="s">
        <v>336</v>
      </c>
      <c r="B429" s="44"/>
      <c r="C429" s="44" t="s">
        <v>277</v>
      </c>
      <c r="D429" s="47" t="s">
        <v>254</v>
      </c>
      <c r="E429" s="8" t="s">
        <v>173</v>
      </c>
      <c r="F429" s="47">
        <v>200</v>
      </c>
      <c r="G429" s="42">
        <f t="shared" si="45"/>
        <v>150</v>
      </c>
      <c r="H429" s="42">
        <f t="shared" si="45"/>
        <v>150</v>
      </c>
    </row>
    <row r="430" spans="1:8" ht="31.5">
      <c r="A430" s="14" t="s">
        <v>238</v>
      </c>
      <c r="B430" s="44"/>
      <c r="C430" s="44" t="s">
        <v>277</v>
      </c>
      <c r="D430" s="47" t="s">
        <v>254</v>
      </c>
      <c r="E430" s="8" t="s">
        <v>173</v>
      </c>
      <c r="F430" s="47">
        <v>240</v>
      </c>
      <c r="G430" s="42">
        <v>150</v>
      </c>
      <c r="H430" s="42">
        <v>150</v>
      </c>
    </row>
    <row r="431" spans="1:8" s="88" customFormat="1" ht="31.5">
      <c r="A431" s="94" t="s">
        <v>564</v>
      </c>
      <c r="B431" s="44"/>
      <c r="C431" s="44" t="s">
        <v>277</v>
      </c>
      <c r="D431" s="47" t="s">
        <v>254</v>
      </c>
      <c r="E431" s="8" t="s">
        <v>565</v>
      </c>
      <c r="F431" s="47"/>
      <c r="G431" s="42">
        <f t="shared" ref="G431:H433" si="46">SUM(G432)</f>
        <v>50</v>
      </c>
      <c r="H431" s="42">
        <f t="shared" si="46"/>
        <v>50</v>
      </c>
    </row>
    <row r="432" spans="1:8" ht="15.75">
      <c r="A432" s="6" t="s">
        <v>563</v>
      </c>
      <c r="B432" s="44"/>
      <c r="C432" s="44" t="s">
        <v>277</v>
      </c>
      <c r="D432" s="47" t="s">
        <v>254</v>
      </c>
      <c r="E432" s="8" t="s">
        <v>566</v>
      </c>
      <c r="F432" s="47"/>
      <c r="G432" s="42">
        <f t="shared" si="46"/>
        <v>50</v>
      </c>
      <c r="H432" s="42">
        <f t="shared" si="46"/>
        <v>50</v>
      </c>
    </row>
    <row r="433" spans="1:8" ht="31.5">
      <c r="A433" s="14" t="s">
        <v>336</v>
      </c>
      <c r="B433" s="44"/>
      <c r="C433" s="44" t="s">
        <v>277</v>
      </c>
      <c r="D433" s="47" t="s">
        <v>254</v>
      </c>
      <c r="E433" s="8" t="s">
        <v>566</v>
      </c>
      <c r="F433" s="47">
        <v>200</v>
      </c>
      <c r="G433" s="42">
        <f t="shared" si="46"/>
        <v>50</v>
      </c>
      <c r="H433" s="42">
        <f t="shared" si="46"/>
        <v>50</v>
      </c>
    </row>
    <row r="434" spans="1:8" ht="31.5">
      <c r="A434" s="14" t="s">
        <v>238</v>
      </c>
      <c r="B434" s="44"/>
      <c r="C434" s="44" t="s">
        <v>277</v>
      </c>
      <c r="D434" s="47" t="s">
        <v>254</v>
      </c>
      <c r="E434" s="8" t="s">
        <v>566</v>
      </c>
      <c r="F434" s="47">
        <v>240</v>
      </c>
      <c r="G434" s="42">
        <v>50</v>
      </c>
      <c r="H434" s="42">
        <v>50</v>
      </c>
    </row>
    <row r="435" spans="1:8" s="88" customFormat="1" ht="31.5">
      <c r="A435" s="94" t="s">
        <v>559</v>
      </c>
      <c r="B435" s="44"/>
      <c r="C435" s="44" t="s">
        <v>277</v>
      </c>
      <c r="D435" s="47" t="s">
        <v>254</v>
      </c>
      <c r="E435" s="8" t="s">
        <v>560</v>
      </c>
      <c r="F435" s="47"/>
      <c r="G435" s="42">
        <f t="shared" ref="G435:H437" si="47">SUM(G436)</f>
        <v>100</v>
      </c>
      <c r="H435" s="42">
        <f t="shared" si="47"/>
        <v>100</v>
      </c>
    </row>
    <row r="436" spans="1:8" ht="15.75">
      <c r="A436" s="6" t="s">
        <v>563</v>
      </c>
      <c r="B436" s="44"/>
      <c r="C436" s="44" t="s">
        <v>277</v>
      </c>
      <c r="D436" s="47" t="s">
        <v>254</v>
      </c>
      <c r="E436" s="8" t="s">
        <v>567</v>
      </c>
      <c r="F436" s="47"/>
      <c r="G436" s="42">
        <f t="shared" si="47"/>
        <v>100</v>
      </c>
      <c r="H436" s="42">
        <f t="shared" si="47"/>
        <v>100</v>
      </c>
    </row>
    <row r="437" spans="1:8" ht="31.5">
      <c r="A437" s="14" t="s">
        <v>336</v>
      </c>
      <c r="B437" s="44"/>
      <c r="C437" s="44" t="s">
        <v>277</v>
      </c>
      <c r="D437" s="47" t="s">
        <v>254</v>
      </c>
      <c r="E437" s="8" t="s">
        <v>567</v>
      </c>
      <c r="F437" s="47">
        <v>200</v>
      </c>
      <c r="G437" s="42">
        <f t="shared" si="47"/>
        <v>100</v>
      </c>
      <c r="H437" s="42">
        <f t="shared" si="47"/>
        <v>100</v>
      </c>
    </row>
    <row r="438" spans="1:8" ht="31.5">
      <c r="A438" s="14" t="s">
        <v>238</v>
      </c>
      <c r="B438" s="44"/>
      <c r="C438" s="44" t="s">
        <v>277</v>
      </c>
      <c r="D438" s="47" t="s">
        <v>254</v>
      </c>
      <c r="E438" s="8" t="s">
        <v>567</v>
      </c>
      <c r="F438" s="47">
        <v>240</v>
      </c>
      <c r="G438" s="42">
        <v>100</v>
      </c>
      <c r="H438" s="42">
        <v>100</v>
      </c>
    </row>
    <row r="439" spans="1:8" s="88" customFormat="1" ht="31.5">
      <c r="A439" s="13" t="s">
        <v>568</v>
      </c>
      <c r="B439" s="44"/>
      <c r="C439" s="44" t="s">
        <v>277</v>
      </c>
      <c r="D439" s="47" t="s">
        <v>254</v>
      </c>
      <c r="E439" s="8" t="s">
        <v>569</v>
      </c>
      <c r="F439" s="47"/>
      <c r="G439" s="42">
        <f t="shared" ref="G439:H441" si="48">SUM(G440)</f>
        <v>1950.51</v>
      </c>
      <c r="H439" s="42">
        <f t="shared" si="48"/>
        <v>1950.51</v>
      </c>
    </row>
    <row r="440" spans="1:8" s="88" customFormat="1" ht="47.25">
      <c r="A440" s="11" t="s">
        <v>120</v>
      </c>
      <c r="B440" s="44"/>
      <c r="C440" s="44" t="s">
        <v>277</v>
      </c>
      <c r="D440" s="47" t="s">
        <v>254</v>
      </c>
      <c r="E440" s="87" t="s">
        <v>570</v>
      </c>
      <c r="F440" s="47"/>
      <c r="G440" s="42">
        <f t="shared" si="48"/>
        <v>1950.51</v>
      </c>
      <c r="H440" s="42">
        <f t="shared" si="48"/>
        <v>1950.51</v>
      </c>
    </row>
    <row r="441" spans="1:8" s="88" customFormat="1" ht="31.5">
      <c r="A441" s="17" t="s">
        <v>246</v>
      </c>
      <c r="B441" s="44"/>
      <c r="C441" s="44" t="s">
        <v>277</v>
      </c>
      <c r="D441" s="47" t="s">
        <v>254</v>
      </c>
      <c r="E441" s="87" t="s">
        <v>570</v>
      </c>
      <c r="F441" s="47">
        <v>600</v>
      </c>
      <c r="G441" s="42">
        <f t="shared" si="48"/>
        <v>1950.51</v>
      </c>
      <c r="H441" s="42">
        <f t="shared" si="48"/>
        <v>1950.51</v>
      </c>
    </row>
    <row r="442" spans="1:8" s="88" customFormat="1" ht="15.75">
      <c r="A442" s="17" t="s">
        <v>247</v>
      </c>
      <c r="B442" s="44"/>
      <c r="C442" s="44" t="s">
        <v>277</v>
      </c>
      <c r="D442" s="47" t="s">
        <v>254</v>
      </c>
      <c r="E442" s="87" t="s">
        <v>570</v>
      </c>
      <c r="F442" s="47">
        <v>610</v>
      </c>
      <c r="G442" s="42">
        <v>1950.51</v>
      </c>
      <c r="H442" s="42">
        <v>1950.51</v>
      </c>
    </row>
    <row r="443" spans="1:8" s="88" customFormat="1" ht="15.75">
      <c r="A443" s="3" t="s">
        <v>334</v>
      </c>
      <c r="B443" s="37"/>
      <c r="C443" s="40" t="s">
        <v>283</v>
      </c>
      <c r="D443" s="78"/>
      <c r="E443" s="80"/>
      <c r="F443" s="110"/>
      <c r="G443" s="42">
        <f t="shared" ref="G443:H445" si="49">SUM(G444)</f>
        <v>1331</v>
      </c>
      <c r="H443" s="42">
        <f t="shared" si="49"/>
        <v>1331</v>
      </c>
    </row>
    <row r="444" spans="1:8" s="88" customFormat="1" ht="15.75">
      <c r="A444" s="3" t="s">
        <v>284</v>
      </c>
      <c r="B444" s="44"/>
      <c r="C444" s="44" t="s">
        <v>283</v>
      </c>
      <c r="D444" s="44" t="s">
        <v>231</v>
      </c>
      <c r="E444" s="7"/>
      <c r="F444" s="45"/>
      <c r="G444" s="42">
        <f t="shared" si="49"/>
        <v>1331</v>
      </c>
      <c r="H444" s="42">
        <f t="shared" si="49"/>
        <v>1331</v>
      </c>
    </row>
    <row r="445" spans="1:8" s="88" customFormat="1" ht="31.5">
      <c r="A445" s="6" t="s">
        <v>342</v>
      </c>
      <c r="B445" s="44"/>
      <c r="C445" s="44" t="s">
        <v>283</v>
      </c>
      <c r="D445" s="44" t="s">
        <v>231</v>
      </c>
      <c r="E445" s="8" t="s">
        <v>41</v>
      </c>
      <c r="F445" s="45"/>
      <c r="G445" s="42">
        <f t="shared" si="49"/>
        <v>1331</v>
      </c>
      <c r="H445" s="42">
        <f t="shared" si="49"/>
        <v>1331</v>
      </c>
    </row>
    <row r="446" spans="1:8" s="88" customFormat="1" ht="49.9" customHeight="1">
      <c r="A446" s="17" t="s">
        <v>413</v>
      </c>
      <c r="B446" s="44"/>
      <c r="C446" s="44" t="s">
        <v>283</v>
      </c>
      <c r="D446" s="44" t="s">
        <v>231</v>
      </c>
      <c r="E446" s="87" t="s">
        <v>414</v>
      </c>
      <c r="F446" s="47"/>
      <c r="G446" s="42">
        <f>SUM(G447,)</f>
        <v>1331</v>
      </c>
      <c r="H446" s="42">
        <f>SUM(H447,)</f>
        <v>1331</v>
      </c>
    </row>
    <row r="447" spans="1:8" s="88" customFormat="1" ht="31.5">
      <c r="A447" s="17" t="s">
        <v>677</v>
      </c>
      <c r="B447" s="44"/>
      <c r="C447" s="44" t="s">
        <v>283</v>
      </c>
      <c r="D447" s="44" t="s">
        <v>231</v>
      </c>
      <c r="E447" s="87" t="s">
        <v>415</v>
      </c>
      <c r="F447" s="47"/>
      <c r="G447" s="42">
        <f t="shared" ref="G447:H448" si="50">SUM(G448,)</f>
        <v>1331</v>
      </c>
      <c r="H447" s="42">
        <f t="shared" si="50"/>
        <v>1331</v>
      </c>
    </row>
    <row r="448" spans="1:8" s="88" customFormat="1" ht="49.5" customHeight="1">
      <c r="A448" s="13" t="s">
        <v>417</v>
      </c>
      <c r="B448" s="44"/>
      <c r="C448" s="44" t="s">
        <v>283</v>
      </c>
      <c r="D448" s="44" t="s">
        <v>231</v>
      </c>
      <c r="E448" s="8" t="s">
        <v>418</v>
      </c>
      <c r="F448" s="47"/>
      <c r="G448" s="42">
        <f t="shared" si="50"/>
        <v>1331</v>
      </c>
      <c r="H448" s="42">
        <f t="shared" si="50"/>
        <v>1331</v>
      </c>
    </row>
    <row r="449" spans="1:8" s="88" customFormat="1" ht="31.5">
      <c r="A449" s="94" t="s">
        <v>336</v>
      </c>
      <c r="B449" s="44"/>
      <c r="C449" s="44" t="s">
        <v>283</v>
      </c>
      <c r="D449" s="44" t="s">
        <v>231</v>
      </c>
      <c r="E449" s="8" t="s">
        <v>418</v>
      </c>
      <c r="F449" s="47">
        <v>200</v>
      </c>
      <c r="G449" s="42">
        <f t="shared" ref="G449:H449" si="51">SUM(G450)</f>
        <v>1331</v>
      </c>
      <c r="H449" s="42">
        <f t="shared" si="51"/>
        <v>1331</v>
      </c>
    </row>
    <row r="450" spans="1:8" s="88" customFormat="1" ht="31.5">
      <c r="A450" s="94" t="s">
        <v>238</v>
      </c>
      <c r="B450" s="44"/>
      <c r="C450" s="44" t="s">
        <v>283</v>
      </c>
      <c r="D450" s="44" t="s">
        <v>231</v>
      </c>
      <c r="E450" s="8" t="s">
        <v>418</v>
      </c>
      <c r="F450" s="47">
        <v>240</v>
      </c>
      <c r="G450" s="42">
        <v>1331</v>
      </c>
      <c r="H450" s="42">
        <v>1331</v>
      </c>
    </row>
    <row r="451" spans="1:8" ht="15.75">
      <c r="A451" s="13" t="s">
        <v>285</v>
      </c>
      <c r="B451" s="40"/>
      <c r="C451" s="40" t="s">
        <v>262</v>
      </c>
      <c r="D451" s="23"/>
      <c r="E451" s="24"/>
      <c r="F451" s="63"/>
      <c r="G451" s="42">
        <f t="shared" ref="G451:H457" si="52">SUM(G452)</f>
        <v>13495</v>
      </c>
      <c r="H451" s="42">
        <f t="shared" si="52"/>
        <v>14175</v>
      </c>
    </row>
    <row r="452" spans="1:8" ht="15.75">
      <c r="A452" s="13" t="s">
        <v>286</v>
      </c>
      <c r="B452" s="47"/>
      <c r="C452" s="47" t="s">
        <v>262</v>
      </c>
      <c r="D452" s="47" t="s">
        <v>262</v>
      </c>
      <c r="E452" s="24"/>
      <c r="F452" s="50"/>
      <c r="G452" s="42">
        <f t="shared" si="52"/>
        <v>13495</v>
      </c>
      <c r="H452" s="42">
        <f t="shared" si="52"/>
        <v>14175</v>
      </c>
    </row>
    <row r="453" spans="1:8" ht="31.5">
      <c r="A453" s="6" t="s">
        <v>345</v>
      </c>
      <c r="B453" s="47"/>
      <c r="C453" s="47" t="s">
        <v>262</v>
      </c>
      <c r="D453" s="47" t="s">
        <v>262</v>
      </c>
      <c r="E453" s="8" t="s">
        <v>54</v>
      </c>
      <c r="F453" s="50"/>
      <c r="G453" s="42">
        <f t="shared" si="52"/>
        <v>13495</v>
      </c>
      <c r="H453" s="42">
        <f t="shared" si="52"/>
        <v>14175</v>
      </c>
    </row>
    <row r="454" spans="1:8" ht="31.5">
      <c r="A454" s="6" t="s">
        <v>25</v>
      </c>
      <c r="B454" s="47"/>
      <c r="C454" s="47" t="s">
        <v>262</v>
      </c>
      <c r="D454" s="47" t="s">
        <v>262</v>
      </c>
      <c r="E454" s="5" t="s">
        <v>59</v>
      </c>
      <c r="F454" s="50"/>
      <c r="G454" s="42">
        <f>SUM(G455,)</f>
        <v>13495</v>
      </c>
      <c r="H454" s="42">
        <f>SUM(H455,)</f>
        <v>14175</v>
      </c>
    </row>
    <row r="455" spans="1:8" ht="31.5">
      <c r="A455" s="6" t="s">
        <v>108</v>
      </c>
      <c r="B455" s="47"/>
      <c r="C455" s="47" t="s">
        <v>262</v>
      </c>
      <c r="D455" s="47" t="s">
        <v>262</v>
      </c>
      <c r="E455" s="5" t="s">
        <v>109</v>
      </c>
      <c r="F455" s="50"/>
      <c r="G455" s="42">
        <f t="shared" si="52"/>
        <v>13495</v>
      </c>
      <c r="H455" s="42">
        <f t="shared" si="52"/>
        <v>14175</v>
      </c>
    </row>
    <row r="456" spans="1:8" ht="31.5">
      <c r="A456" s="14" t="s">
        <v>107</v>
      </c>
      <c r="B456" s="47"/>
      <c r="C456" s="47" t="s">
        <v>262</v>
      </c>
      <c r="D456" s="47" t="s">
        <v>262</v>
      </c>
      <c r="E456" s="5" t="s">
        <v>202</v>
      </c>
      <c r="F456" s="50"/>
      <c r="G456" s="42">
        <f t="shared" si="52"/>
        <v>13495</v>
      </c>
      <c r="H456" s="42">
        <f t="shared" si="52"/>
        <v>14175</v>
      </c>
    </row>
    <row r="457" spans="1:8" ht="31.5">
      <c r="A457" s="14" t="s">
        <v>336</v>
      </c>
      <c r="B457" s="47"/>
      <c r="C457" s="47" t="s">
        <v>262</v>
      </c>
      <c r="D457" s="47" t="s">
        <v>262</v>
      </c>
      <c r="E457" s="5" t="s">
        <v>202</v>
      </c>
      <c r="F457" s="50">
        <v>200</v>
      </c>
      <c r="G457" s="42">
        <f t="shared" si="52"/>
        <v>13495</v>
      </c>
      <c r="H457" s="42">
        <f t="shared" si="52"/>
        <v>14175</v>
      </c>
    </row>
    <row r="458" spans="1:8" ht="31.5">
      <c r="A458" s="17" t="s">
        <v>238</v>
      </c>
      <c r="B458" s="47"/>
      <c r="C458" s="47" t="s">
        <v>262</v>
      </c>
      <c r="D458" s="47" t="s">
        <v>262</v>
      </c>
      <c r="E458" s="8" t="s">
        <v>202</v>
      </c>
      <c r="F458" s="50">
        <v>240</v>
      </c>
      <c r="G458" s="42">
        <v>13495</v>
      </c>
      <c r="H458" s="42">
        <v>14175</v>
      </c>
    </row>
    <row r="459" spans="1:8" ht="15.75">
      <c r="A459" s="6" t="s">
        <v>241</v>
      </c>
      <c r="B459" s="47"/>
      <c r="C459" s="47" t="s">
        <v>262</v>
      </c>
      <c r="D459" s="47" t="s">
        <v>262</v>
      </c>
      <c r="E459" s="5" t="s">
        <v>202</v>
      </c>
      <c r="F459" s="50">
        <v>240</v>
      </c>
      <c r="G459" s="42">
        <v>13495</v>
      </c>
      <c r="H459" s="42">
        <v>14175</v>
      </c>
    </row>
    <row r="460" spans="1:8" ht="15.75">
      <c r="A460" s="6" t="s">
        <v>287</v>
      </c>
      <c r="B460" s="47"/>
      <c r="C460" s="47">
        <v>10</v>
      </c>
      <c r="D460" s="54"/>
      <c r="E460" s="7"/>
      <c r="F460" s="49"/>
      <c r="G460" s="42">
        <f>SUM(G461,G468,G504)</f>
        <v>66620.7</v>
      </c>
      <c r="H460" s="42">
        <f>SUM(H461,H468,H504)</f>
        <v>69161.7</v>
      </c>
    </row>
    <row r="461" spans="1:8" ht="15.75">
      <c r="A461" s="6" t="s">
        <v>288</v>
      </c>
      <c r="B461" s="47"/>
      <c r="C461" s="47">
        <v>10</v>
      </c>
      <c r="D461" s="62" t="s">
        <v>231</v>
      </c>
      <c r="E461" s="7"/>
      <c r="F461" s="49"/>
      <c r="G461" s="42">
        <f t="shared" ref="G461:H466" si="53">SUM(G462)</f>
        <v>6127.2</v>
      </c>
      <c r="H461" s="42">
        <f t="shared" si="53"/>
        <v>6127.2</v>
      </c>
    </row>
    <row r="462" spans="1:8" ht="47.25">
      <c r="A462" s="6" t="s">
        <v>571</v>
      </c>
      <c r="B462" s="44"/>
      <c r="C462" s="47">
        <v>10</v>
      </c>
      <c r="D462" s="62" t="s">
        <v>231</v>
      </c>
      <c r="E462" s="8" t="s">
        <v>42</v>
      </c>
      <c r="F462" s="49"/>
      <c r="G462" s="42">
        <f t="shared" si="53"/>
        <v>6127.2</v>
      </c>
      <c r="H462" s="42">
        <f t="shared" si="53"/>
        <v>6127.2</v>
      </c>
    </row>
    <row r="463" spans="1:8" ht="47.25">
      <c r="A463" s="6" t="s">
        <v>575</v>
      </c>
      <c r="B463" s="47"/>
      <c r="C463" s="47">
        <v>10</v>
      </c>
      <c r="D463" s="62" t="s">
        <v>231</v>
      </c>
      <c r="E463" s="87" t="s">
        <v>44</v>
      </c>
      <c r="F463" s="49"/>
      <c r="G463" s="42">
        <f t="shared" si="53"/>
        <v>6127.2</v>
      </c>
      <c r="H463" s="42">
        <f t="shared" si="53"/>
        <v>6127.2</v>
      </c>
    </row>
    <row r="464" spans="1:8" ht="31.5">
      <c r="A464" s="6" t="s">
        <v>600</v>
      </c>
      <c r="B464" s="47"/>
      <c r="C464" s="47">
        <v>10</v>
      </c>
      <c r="D464" s="62" t="s">
        <v>231</v>
      </c>
      <c r="E464" s="87" t="s">
        <v>601</v>
      </c>
      <c r="F464" s="49"/>
      <c r="G464" s="42">
        <f t="shared" si="53"/>
        <v>6127.2</v>
      </c>
      <c r="H464" s="42">
        <f t="shared" si="53"/>
        <v>6127.2</v>
      </c>
    </row>
    <row r="465" spans="1:8" ht="47.25">
      <c r="A465" s="6" t="s">
        <v>602</v>
      </c>
      <c r="B465" s="47"/>
      <c r="C465" s="47">
        <v>10</v>
      </c>
      <c r="D465" s="62" t="s">
        <v>231</v>
      </c>
      <c r="E465" s="87" t="s">
        <v>603</v>
      </c>
      <c r="F465" s="49"/>
      <c r="G465" s="42">
        <f t="shared" si="53"/>
        <v>6127.2</v>
      </c>
      <c r="H465" s="42">
        <f t="shared" si="53"/>
        <v>6127.2</v>
      </c>
    </row>
    <row r="466" spans="1:8" ht="15.75">
      <c r="A466" s="6" t="s">
        <v>289</v>
      </c>
      <c r="B466" s="47"/>
      <c r="C466" s="47">
        <v>10</v>
      </c>
      <c r="D466" s="62" t="s">
        <v>231</v>
      </c>
      <c r="E466" s="87" t="s">
        <v>603</v>
      </c>
      <c r="F466" s="49" t="s">
        <v>290</v>
      </c>
      <c r="G466" s="42">
        <f t="shared" si="53"/>
        <v>6127.2</v>
      </c>
      <c r="H466" s="42">
        <f t="shared" si="53"/>
        <v>6127.2</v>
      </c>
    </row>
    <row r="467" spans="1:8" ht="31.5">
      <c r="A467" s="12" t="s">
        <v>693</v>
      </c>
      <c r="B467" s="47"/>
      <c r="C467" s="47">
        <v>10</v>
      </c>
      <c r="D467" s="62" t="s">
        <v>231</v>
      </c>
      <c r="E467" s="87" t="s">
        <v>603</v>
      </c>
      <c r="F467" s="49" t="s">
        <v>694</v>
      </c>
      <c r="G467" s="42">
        <v>6127.2</v>
      </c>
      <c r="H467" s="42">
        <v>6127.2</v>
      </c>
    </row>
    <row r="468" spans="1:8" ht="15.75">
      <c r="A468" s="6" t="s">
        <v>291</v>
      </c>
      <c r="B468" s="47"/>
      <c r="C468" s="47">
        <v>10</v>
      </c>
      <c r="D468" s="62" t="s">
        <v>254</v>
      </c>
      <c r="E468" s="24"/>
      <c r="F468" s="49"/>
      <c r="G468" s="42">
        <f>SUM(G469,G475)</f>
        <v>42236.800000000003</v>
      </c>
      <c r="H468" s="42">
        <f>SUM(H469,H475)</f>
        <v>39593.800000000003</v>
      </c>
    </row>
    <row r="469" spans="1:8" s="88" customFormat="1" ht="31.5">
      <c r="A469" s="6" t="s">
        <v>344</v>
      </c>
      <c r="B469" s="40"/>
      <c r="C469" s="40">
        <v>10</v>
      </c>
      <c r="D469" s="62" t="s">
        <v>254</v>
      </c>
      <c r="E469" s="8" t="s">
        <v>52</v>
      </c>
      <c r="F469" s="47"/>
      <c r="G469" s="42">
        <f>SUM(G470,)</f>
        <v>2912.8</v>
      </c>
      <c r="H469" s="42">
        <f>SUM(H470,)</f>
        <v>2912.8</v>
      </c>
    </row>
    <row r="470" spans="1:8" s="88" customFormat="1" ht="15.75">
      <c r="A470" s="6" t="s">
        <v>507</v>
      </c>
      <c r="B470" s="47"/>
      <c r="C470" s="47">
        <v>10</v>
      </c>
      <c r="D470" s="62" t="s">
        <v>254</v>
      </c>
      <c r="E470" s="8" t="s">
        <v>508</v>
      </c>
      <c r="F470" s="49"/>
      <c r="G470" s="42">
        <f t="shared" ref="G470:H473" si="54">SUM(G471)</f>
        <v>2912.8</v>
      </c>
      <c r="H470" s="42">
        <f t="shared" si="54"/>
        <v>2912.8</v>
      </c>
    </row>
    <row r="471" spans="1:8" s="88" customFormat="1" ht="63">
      <c r="A471" s="2" t="s">
        <v>546</v>
      </c>
      <c r="B471" s="47"/>
      <c r="C471" s="47">
        <v>10</v>
      </c>
      <c r="D471" s="62" t="s">
        <v>254</v>
      </c>
      <c r="E471" s="87" t="s">
        <v>509</v>
      </c>
      <c r="F471" s="49"/>
      <c r="G471" s="42">
        <f t="shared" si="54"/>
        <v>2912.8</v>
      </c>
      <c r="H471" s="42">
        <f t="shared" si="54"/>
        <v>2912.8</v>
      </c>
    </row>
    <row r="472" spans="1:8" s="88" customFormat="1" ht="31.5">
      <c r="A472" s="6" t="s">
        <v>673</v>
      </c>
      <c r="B472" s="47"/>
      <c r="C472" s="47">
        <v>10</v>
      </c>
      <c r="D472" s="62" t="s">
        <v>254</v>
      </c>
      <c r="E472" s="8" t="s">
        <v>674</v>
      </c>
      <c r="F472" s="49"/>
      <c r="G472" s="42">
        <f t="shared" ref="G472:G473" si="55">SUM(G473)</f>
        <v>2912.8</v>
      </c>
      <c r="H472" s="42">
        <f t="shared" si="54"/>
        <v>2912.8</v>
      </c>
    </row>
    <row r="473" spans="1:8" s="88" customFormat="1" ht="15.75">
      <c r="A473" s="19" t="s">
        <v>289</v>
      </c>
      <c r="B473" s="47"/>
      <c r="C473" s="47">
        <v>10</v>
      </c>
      <c r="D473" s="62" t="s">
        <v>254</v>
      </c>
      <c r="E473" s="87" t="s">
        <v>674</v>
      </c>
      <c r="F473" s="49" t="s">
        <v>290</v>
      </c>
      <c r="G473" s="42">
        <f t="shared" si="55"/>
        <v>2912.8</v>
      </c>
      <c r="H473" s="42">
        <f t="shared" si="54"/>
        <v>2912.8</v>
      </c>
    </row>
    <row r="474" spans="1:8" s="88" customFormat="1" ht="31.5">
      <c r="A474" s="12" t="s">
        <v>693</v>
      </c>
      <c r="B474" s="47"/>
      <c r="C474" s="47">
        <v>10</v>
      </c>
      <c r="D474" s="62" t="s">
        <v>254</v>
      </c>
      <c r="E474" s="87" t="s">
        <v>674</v>
      </c>
      <c r="F474" s="49" t="s">
        <v>694</v>
      </c>
      <c r="G474" s="42">
        <v>2912.8</v>
      </c>
      <c r="H474" s="42">
        <v>2912.8</v>
      </c>
    </row>
    <row r="475" spans="1:8" ht="31.5">
      <c r="A475" s="6" t="s">
        <v>345</v>
      </c>
      <c r="B475" s="47"/>
      <c r="C475" s="47">
        <v>10</v>
      </c>
      <c r="D475" s="62" t="s">
        <v>254</v>
      </c>
      <c r="E475" s="8" t="s">
        <v>54</v>
      </c>
      <c r="F475" s="47"/>
      <c r="G475" s="42">
        <f>SUM(G476,G490,G499)</f>
        <v>39324</v>
      </c>
      <c r="H475" s="42">
        <f>SUM(H476,H490,H499)</f>
        <v>36681</v>
      </c>
    </row>
    <row r="476" spans="1:8" ht="31.5">
      <c r="A476" s="6" t="s">
        <v>24</v>
      </c>
      <c r="B476" s="47"/>
      <c r="C476" s="47">
        <v>10</v>
      </c>
      <c r="D476" s="62" t="s">
        <v>254</v>
      </c>
      <c r="E476" s="5" t="s">
        <v>55</v>
      </c>
      <c r="F476" s="47"/>
      <c r="G476" s="42">
        <f>SUM(G477)</f>
        <v>3700</v>
      </c>
      <c r="H476" s="42">
        <f>SUM(H477)</f>
        <v>3700</v>
      </c>
    </row>
    <row r="477" spans="1:8" ht="33" customHeight="1">
      <c r="A477" s="6" t="s">
        <v>551</v>
      </c>
      <c r="B477" s="47"/>
      <c r="C477" s="47">
        <v>10</v>
      </c>
      <c r="D477" s="62" t="s">
        <v>254</v>
      </c>
      <c r="E477" s="5" t="s">
        <v>99</v>
      </c>
      <c r="F477" s="64"/>
      <c r="G477" s="42">
        <f>SUM(G478,G481,G484,G487)</f>
        <v>3700</v>
      </c>
      <c r="H477" s="42">
        <f>SUM(H478,H481,H484,H487)</f>
        <v>3700</v>
      </c>
    </row>
    <row r="478" spans="1:8" ht="65.25" customHeight="1">
      <c r="A478" s="14" t="s">
        <v>364</v>
      </c>
      <c r="B478" s="47"/>
      <c r="C478" s="47">
        <v>10</v>
      </c>
      <c r="D478" s="54" t="s">
        <v>254</v>
      </c>
      <c r="E478" s="5" t="s">
        <v>100</v>
      </c>
      <c r="F478" s="47"/>
      <c r="G478" s="42">
        <f>SUM(G479)</f>
        <v>550</v>
      </c>
      <c r="H478" s="42">
        <f>SUM(H479)</f>
        <v>550</v>
      </c>
    </row>
    <row r="479" spans="1:8" ht="15.75">
      <c r="A479" s="12" t="s">
        <v>289</v>
      </c>
      <c r="B479" s="47"/>
      <c r="C479" s="47">
        <v>10</v>
      </c>
      <c r="D479" s="54" t="s">
        <v>254</v>
      </c>
      <c r="E479" s="5" t="s">
        <v>100</v>
      </c>
      <c r="F479" s="47">
        <v>300</v>
      </c>
      <c r="G479" s="42">
        <f>SUM(G480)</f>
        <v>550</v>
      </c>
      <c r="H479" s="42">
        <f>SUM(H480)</f>
        <v>550</v>
      </c>
    </row>
    <row r="480" spans="1:8" ht="31.5">
      <c r="A480" s="12" t="s">
        <v>693</v>
      </c>
      <c r="B480" s="47"/>
      <c r="C480" s="47">
        <v>10</v>
      </c>
      <c r="D480" s="54" t="s">
        <v>254</v>
      </c>
      <c r="E480" s="5" t="s">
        <v>100</v>
      </c>
      <c r="F480" s="47">
        <v>320</v>
      </c>
      <c r="G480" s="42">
        <v>550</v>
      </c>
      <c r="H480" s="42">
        <v>550</v>
      </c>
    </row>
    <row r="481" spans="1:8" ht="52.5" customHeight="1">
      <c r="A481" s="14" t="s">
        <v>365</v>
      </c>
      <c r="B481" s="47"/>
      <c r="C481" s="47">
        <v>10</v>
      </c>
      <c r="D481" s="54" t="s">
        <v>254</v>
      </c>
      <c r="E481" s="5" t="s">
        <v>101</v>
      </c>
      <c r="F481" s="47"/>
      <c r="G481" s="42">
        <f>SUM(G482)</f>
        <v>2000</v>
      </c>
      <c r="H481" s="42">
        <f>SUM(H482)</f>
        <v>2000</v>
      </c>
    </row>
    <row r="482" spans="1:8" ht="15.75">
      <c r="A482" s="12" t="s">
        <v>289</v>
      </c>
      <c r="B482" s="47"/>
      <c r="C482" s="47">
        <v>10</v>
      </c>
      <c r="D482" s="54" t="s">
        <v>254</v>
      </c>
      <c r="E482" s="5" t="s">
        <v>101</v>
      </c>
      <c r="F482" s="47">
        <v>300</v>
      </c>
      <c r="G482" s="42">
        <f>SUM(G483)</f>
        <v>2000</v>
      </c>
      <c r="H482" s="42">
        <f>SUM(H483)</f>
        <v>2000</v>
      </c>
    </row>
    <row r="483" spans="1:8" ht="31.5">
      <c r="A483" s="12" t="s">
        <v>693</v>
      </c>
      <c r="B483" s="47"/>
      <c r="C483" s="47">
        <v>10</v>
      </c>
      <c r="D483" s="54" t="s">
        <v>254</v>
      </c>
      <c r="E483" s="5" t="s">
        <v>101</v>
      </c>
      <c r="F483" s="47">
        <v>320</v>
      </c>
      <c r="G483" s="42">
        <v>2000</v>
      </c>
      <c r="H483" s="42">
        <v>2000</v>
      </c>
    </row>
    <row r="484" spans="1:8" ht="85.5" customHeight="1">
      <c r="A484" s="14" t="s">
        <v>366</v>
      </c>
      <c r="B484" s="47"/>
      <c r="C484" s="47">
        <v>10</v>
      </c>
      <c r="D484" s="54" t="s">
        <v>254</v>
      </c>
      <c r="E484" s="5" t="s">
        <v>102</v>
      </c>
      <c r="F484" s="47"/>
      <c r="G484" s="42">
        <f>SUM(G485)</f>
        <v>1000</v>
      </c>
      <c r="H484" s="42">
        <f>SUM(H485)</f>
        <v>1000</v>
      </c>
    </row>
    <row r="485" spans="1:8" ht="15.75">
      <c r="A485" s="12" t="s">
        <v>289</v>
      </c>
      <c r="B485" s="47"/>
      <c r="C485" s="47">
        <v>10</v>
      </c>
      <c r="D485" s="54" t="s">
        <v>254</v>
      </c>
      <c r="E485" s="5" t="s">
        <v>102</v>
      </c>
      <c r="F485" s="47">
        <v>300</v>
      </c>
      <c r="G485" s="42">
        <f>SUM(G486)</f>
        <v>1000</v>
      </c>
      <c r="H485" s="42">
        <f>SUM(H486)</f>
        <v>1000</v>
      </c>
    </row>
    <row r="486" spans="1:8" ht="31.5">
      <c r="A486" s="12" t="s">
        <v>693</v>
      </c>
      <c r="B486" s="47"/>
      <c r="C486" s="47">
        <v>10</v>
      </c>
      <c r="D486" s="54" t="s">
        <v>254</v>
      </c>
      <c r="E486" s="5" t="s">
        <v>102</v>
      </c>
      <c r="F486" s="47">
        <v>320</v>
      </c>
      <c r="G486" s="42">
        <v>1000</v>
      </c>
      <c r="H486" s="42">
        <v>1000</v>
      </c>
    </row>
    <row r="487" spans="1:8" ht="31.5">
      <c r="A487" s="6" t="s">
        <v>178</v>
      </c>
      <c r="B487" s="47"/>
      <c r="C487" s="47">
        <v>10</v>
      </c>
      <c r="D487" s="54" t="s">
        <v>254</v>
      </c>
      <c r="E487" s="5" t="s">
        <v>103</v>
      </c>
      <c r="F487" s="47"/>
      <c r="G487" s="42">
        <f>SUM(G488)</f>
        <v>150</v>
      </c>
      <c r="H487" s="42">
        <f>SUM(H488)</f>
        <v>150</v>
      </c>
    </row>
    <row r="488" spans="1:8" ht="15.75">
      <c r="A488" s="12" t="s">
        <v>289</v>
      </c>
      <c r="B488" s="47"/>
      <c r="C488" s="47">
        <v>10</v>
      </c>
      <c r="D488" s="54" t="s">
        <v>254</v>
      </c>
      <c r="E488" s="5" t="s">
        <v>103</v>
      </c>
      <c r="F488" s="47">
        <v>300</v>
      </c>
      <c r="G488" s="42">
        <f>SUM(G489)</f>
        <v>150</v>
      </c>
      <c r="H488" s="42">
        <f>SUM(H489)</f>
        <v>150</v>
      </c>
    </row>
    <row r="489" spans="1:8" ht="31.5">
      <c r="A489" s="12" t="s">
        <v>693</v>
      </c>
      <c r="B489" s="47"/>
      <c r="C489" s="47">
        <v>10</v>
      </c>
      <c r="D489" s="54" t="s">
        <v>254</v>
      </c>
      <c r="E489" s="5" t="s">
        <v>103</v>
      </c>
      <c r="F489" s="47">
        <v>320</v>
      </c>
      <c r="G489" s="42">
        <v>150</v>
      </c>
      <c r="H489" s="42">
        <v>150</v>
      </c>
    </row>
    <row r="490" spans="1:8" ht="47.25">
      <c r="A490" s="6" t="s">
        <v>23</v>
      </c>
      <c r="B490" s="47"/>
      <c r="C490" s="47">
        <v>10</v>
      </c>
      <c r="D490" s="62" t="s">
        <v>254</v>
      </c>
      <c r="E490" s="5" t="s">
        <v>58</v>
      </c>
      <c r="F490" s="47"/>
      <c r="G490" s="42">
        <f>SUM(G491)</f>
        <v>35264</v>
      </c>
      <c r="H490" s="42">
        <f>SUM(H491)</f>
        <v>32621</v>
      </c>
    </row>
    <row r="491" spans="1:8" ht="64.5" customHeight="1">
      <c r="A491" s="6" t="s">
        <v>556</v>
      </c>
      <c r="B491" s="47"/>
      <c r="C491" s="47">
        <v>10</v>
      </c>
      <c r="D491" s="62" t="s">
        <v>254</v>
      </c>
      <c r="E491" s="5" t="s">
        <v>106</v>
      </c>
      <c r="F491" s="47"/>
      <c r="G491" s="42">
        <f>SUM(G492)</f>
        <v>35264</v>
      </c>
      <c r="H491" s="42">
        <f>SUM(H492)</f>
        <v>32621</v>
      </c>
    </row>
    <row r="492" spans="1:8" ht="31.5">
      <c r="A492" s="20" t="s">
        <v>21</v>
      </c>
      <c r="B492" s="44"/>
      <c r="C492" s="44">
        <v>10</v>
      </c>
      <c r="D492" s="49" t="s">
        <v>254</v>
      </c>
      <c r="E492" s="5" t="s">
        <v>200</v>
      </c>
      <c r="F492" s="47"/>
      <c r="G492" s="42">
        <f>SUM(G493,G496)</f>
        <v>35264</v>
      </c>
      <c r="H492" s="42">
        <f>SUM(H493,H496)</f>
        <v>32621</v>
      </c>
    </row>
    <row r="493" spans="1:8" ht="31.5">
      <c r="A493" s="14" t="s">
        <v>336</v>
      </c>
      <c r="B493" s="44"/>
      <c r="C493" s="44">
        <v>10</v>
      </c>
      <c r="D493" s="49" t="s">
        <v>254</v>
      </c>
      <c r="E493" s="5" t="s">
        <v>200</v>
      </c>
      <c r="F493" s="49" t="s">
        <v>292</v>
      </c>
      <c r="G493" s="42">
        <f>SUM(G494)</f>
        <v>264.5</v>
      </c>
      <c r="H493" s="42">
        <f>SUM(H494)</f>
        <v>244.7</v>
      </c>
    </row>
    <row r="494" spans="1:8" ht="31.5">
      <c r="A494" s="14" t="s">
        <v>238</v>
      </c>
      <c r="B494" s="44"/>
      <c r="C494" s="44">
        <v>10</v>
      </c>
      <c r="D494" s="49" t="s">
        <v>254</v>
      </c>
      <c r="E494" s="5" t="s">
        <v>200</v>
      </c>
      <c r="F494" s="49" t="s">
        <v>293</v>
      </c>
      <c r="G494" s="51">
        <v>264.5</v>
      </c>
      <c r="H494" s="51">
        <v>244.7</v>
      </c>
    </row>
    <row r="495" spans="1:8" ht="15.75">
      <c r="A495" s="15" t="s">
        <v>241</v>
      </c>
      <c r="B495" s="44"/>
      <c r="C495" s="44">
        <v>10</v>
      </c>
      <c r="D495" s="49" t="s">
        <v>254</v>
      </c>
      <c r="E495" s="5" t="s">
        <v>200</v>
      </c>
      <c r="F495" s="49" t="s">
        <v>293</v>
      </c>
      <c r="G495" s="51">
        <v>264.5</v>
      </c>
      <c r="H495" s="51">
        <v>244.7</v>
      </c>
    </row>
    <row r="496" spans="1:8" ht="15.75">
      <c r="A496" s="12" t="s">
        <v>289</v>
      </c>
      <c r="B496" s="44"/>
      <c r="C496" s="44">
        <v>10</v>
      </c>
      <c r="D496" s="49" t="s">
        <v>254</v>
      </c>
      <c r="E496" s="5" t="s">
        <v>200</v>
      </c>
      <c r="F496" s="49" t="s">
        <v>290</v>
      </c>
      <c r="G496" s="42">
        <f>SUM(G497)</f>
        <v>34999.5</v>
      </c>
      <c r="H496" s="42">
        <f>SUM(H497)</f>
        <v>32376.3</v>
      </c>
    </row>
    <row r="497" spans="1:8" ht="15.75">
      <c r="A497" s="6" t="s">
        <v>695</v>
      </c>
      <c r="B497" s="44"/>
      <c r="C497" s="44">
        <v>10</v>
      </c>
      <c r="D497" s="49" t="s">
        <v>254</v>
      </c>
      <c r="E497" s="5" t="s">
        <v>200</v>
      </c>
      <c r="F497" s="49" t="s">
        <v>696</v>
      </c>
      <c r="G497" s="51">
        <v>34999.5</v>
      </c>
      <c r="H497" s="51">
        <v>32376.3</v>
      </c>
    </row>
    <row r="498" spans="1:8" ht="15.75">
      <c r="A498" s="6" t="s">
        <v>241</v>
      </c>
      <c r="B498" s="47"/>
      <c r="C498" s="47">
        <v>10</v>
      </c>
      <c r="D498" s="60" t="s">
        <v>254</v>
      </c>
      <c r="E498" s="5" t="s">
        <v>200</v>
      </c>
      <c r="F498" s="49" t="s">
        <v>696</v>
      </c>
      <c r="G498" s="51">
        <v>34999.5</v>
      </c>
      <c r="H498" s="51">
        <v>32376.3</v>
      </c>
    </row>
    <row r="499" spans="1:8" s="88" customFormat="1" ht="31.5">
      <c r="A499" s="6" t="s">
        <v>25</v>
      </c>
      <c r="B499" s="47"/>
      <c r="C499" s="47">
        <v>10</v>
      </c>
      <c r="D499" s="60" t="s">
        <v>254</v>
      </c>
      <c r="E499" s="87" t="s">
        <v>59</v>
      </c>
      <c r="F499" s="50"/>
      <c r="G499" s="42">
        <f t="shared" ref="G499:H502" si="56">SUM(G500)</f>
        <v>360</v>
      </c>
      <c r="H499" s="42">
        <f t="shared" si="56"/>
        <v>360</v>
      </c>
    </row>
    <row r="500" spans="1:8" s="88" customFormat="1" ht="47.25">
      <c r="A500" s="114" t="s">
        <v>682</v>
      </c>
      <c r="B500" s="47"/>
      <c r="C500" s="47">
        <v>10</v>
      </c>
      <c r="D500" s="60" t="s">
        <v>254</v>
      </c>
      <c r="E500" s="87" t="s">
        <v>683</v>
      </c>
      <c r="F500" s="50"/>
      <c r="G500" s="42">
        <f t="shared" si="56"/>
        <v>360</v>
      </c>
      <c r="H500" s="42">
        <f t="shared" si="56"/>
        <v>360</v>
      </c>
    </row>
    <row r="501" spans="1:8" s="88" customFormat="1" ht="31.5">
      <c r="A501" s="94" t="s">
        <v>684</v>
      </c>
      <c r="B501" s="47"/>
      <c r="C501" s="47">
        <v>10</v>
      </c>
      <c r="D501" s="60" t="s">
        <v>254</v>
      </c>
      <c r="E501" s="87" t="s">
        <v>685</v>
      </c>
      <c r="F501" s="50"/>
      <c r="G501" s="42">
        <f t="shared" si="56"/>
        <v>360</v>
      </c>
      <c r="H501" s="42">
        <f t="shared" si="56"/>
        <v>360</v>
      </c>
    </row>
    <row r="502" spans="1:8" s="88" customFormat="1" ht="15.75">
      <c r="A502" s="12" t="s">
        <v>289</v>
      </c>
      <c r="B502" s="47"/>
      <c r="C502" s="47">
        <v>10</v>
      </c>
      <c r="D502" s="60" t="s">
        <v>254</v>
      </c>
      <c r="E502" s="87" t="s">
        <v>685</v>
      </c>
      <c r="F502" s="47">
        <v>300</v>
      </c>
      <c r="G502" s="42">
        <f t="shared" si="56"/>
        <v>360</v>
      </c>
      <c r="H502" s="42">
        <f t="shared" si="56"/>
        <v>360</v>
      </c>
    </row>
    <row r="503" spans="1:8" s="88" customFormat="1" ht="31.5">
      <c r="A503" s="12" t="s">
        <v>693</v>
      </c>
      <c r="B503" s="47"/>
      <c r="C503" s="47">
        <v>10</v>
      </c>
      <c r="D503" s="60" t="s">
        <v>254</v>
      </c>
      <c r="E503" s="87" t="s">
        <v>685</v>
      </c>
      <c r="F503" s="47">
        <v>320</v>
      </c>
      <c r="G503" s="42">
        <v>360</v>
      </c>
      <c r="H503" s="42">
        <v>360</v>
      </c>
    </row>
    <row r="504" spans="1:8" ht="15.75">
      <c r="A504" s="20" t="s">
        <v>294</v>
      </c>
      <c r="B504" s="44"/>
      <c r="C504" s="44">
        <v>10</v>
      </c>
      <c r="D504" s="60" t="s">
        <v>237</v>
      </c>
      <c r="E504" s="7"/>
      <c r="F504" s="49"/>
      <c r="G504" s="42">
        <f t="shared" ref="G504:H505" si="57">SUM(G505,)</f>
        <v>18256.7</v>
      </c>
      <c r="H504" s="42">
        <f t="shared" si="57"/>
        <v>23440.7</v>
      </c>
    </row>
    <row r="505" spans="1:8" ht="31.5">
      <c r="A505" s="6" t="s">
        <v>344</v>
      </c>
      <c r="B505" s="40"/>
      <c r="C505" s="40">
        <v>10</v>
      </c>
      <c r="D505" s="60" t="s">
        <v>237</v>
      </c>
      <c r="E505" s="8" t="s">
        <v>52</v>
      </c>
      <c r="F505" s="47"/>
      <c r="G505" s="42">
        <f t="shared" si="57"/>
        <v>18256.7</v>
      </c>
      <c r="H505" s="42">
        <f t="shared" si="57"/>
        <v>23440.7</v>
      </c>
    </row>
    <row r="506" spans="1:8" ht="31.5">
      <c r="A506" s="6" t="s">
        <v>3</v>
      </c>
      <c r="B506" s="40"/>
      <c r="C506" s="40">
        <v>10</v>
      </c>
      <c r="D506" s="60" t="s">
        <v>237</v>
      </c>
      <c r="E506" s="5" t="s">
        <v>53</v>
      </c>
      <c r="F506" s="47"/>
      <c r="G506" s="42">
        <f>SUM(G507,G515)</f>
        <v>18256.7</v>
      </c>
      <c r="H506" s="42">
        <f>SUM(H507,H515)</f>
        <v>23440.7</v>
      </c>
    </row>
    <row r="507" spans="1:8" ht="52.5" customHeight="1">
      <c r="A507" s="6" t="s">
        <v>670</v>
      </c>
      <c r="B507" s="40"/>
      <c r="C507" s="40">
        <v>10</v>
      </c>
      <c r="D507" s="60" t="s">
        <v>237</v>
      </c>
      <c r="E507" s="5" t="s">
        <v>98</v>
      </c>
      <c r="F507" s="47"/>
      <c r="G507" s="42">
        <f>SUM(G508,G511,)</f>
        <v>17736.7</v>
      </c>
      <c r="H507" s="42">
        <f>SUM(H508,H511,)</f>
        <v>22920.7</v>
      </c>
    </row>
    <row r="508" spans="1:8" s="88" customFormat="1" ht="83.25" customHeight="1">
      <c r="A508" s="94" t="s">
        <v>671</v>
      </c>
      <c r="B508" s="87"/>
      <c r="C508" s="40">
        <v>10</v>
      </c>
      <c r="D508" s="60" t="s">
        <v>237</v>
      </c>
      <c r="E508" s="87" t="s">
        <v>672</v>
      </c>
      <c r="F508" s="47"/>
      <c r="G508" s="42">
        <f>SUM(G509)</f>
        <v>958.7</v>
      </c>
      <c r="H508" s="42">
        <f>SUM(H509)</f>
        <v>958.7</v>
      </c>
    </row>
    <row r="509" spans="1:8" s="88" customFormat="1" ht="17.25" customHeight="1">
      <c r="A509" s="1" t="s">
        <v>289</v>
      </c>
      <c r="B509" s="87"/>
      <c r="C509" s="40">
        <v>10</v>
      </c>
      <c r="D509" s="60" t="s">
        <v>237</v>
      </c>
      <c r="E509" s="87" t="s">
        <v>672</v>
      </c>
      <c r="F509" s="50">
        <v>300</v>
      </c>
      <c r="G509" s="42">
        <f>SUM(G510)</f>
        <v>958.7</v>
      </c>
      <c r="H509" s="42">
        <f>SUM(H510)</f>
        <v>958.7</v>
      </c>
    </row>
    <row r="510" spans="1:8" s="88" customFormat="1" ht="32.25" customHeight="1">
      <c r="A510" s="12" t="s">
        <v>693</v>
      </c>
      <c r="B510" s="87"/>
      <c r="C510" s="40">
        <v>10</v>
      </c>
      <c r="D510" s="60" t="s">
        <v>237</v>
      </c>
      <c r="E510" s="87" t="s">
        <v>672</v>
      </c>
      <c r="F510" s="47">
        <v>320</v>
      </c>
      <c r="G510" s="42">
        <v>958.7</v>
      </c>
      <c r="H510" s="42">
        <v>958.7</v>
      </c>
    </row>
    <row r="511" spans="1:8" ht="81" customHeight="1">
      <c r="A511" s="94" t="s">
        <v>550</v>
      </c>
      <c r="B511" s="40"/>
      <c r="C511" s="40">
        <v>10</v>
      </c>
      <c r="D511" s="60" t="s">
        <v>237</v>
      </c>
      <c r="E511" s="8" t="s">
        <v>499</v>
      </c>
      <c r="F511" s="50"/>
      <c r="G511" s="42">
        <f>SUM(G512)</f>
        <v>16778</v>
      </c>
      <c r="H511" s="42">
        <f>SUM(H512)</f>
        <v>21962</v>
      </c>
    </row>
    <row r="512" spans="1:8" ht="15.75">
      <c r="A512" s="1" t="s">
        <v>289</v>
      </c>
      <c r="B512" s="40"/>
      <c r="C512" s="40">
        <v>10</v>
      </c>
      <c r="D512" s="60" t="s">
        <v>237</v>
      </c>
      <c r="E512" s="8" t="s">
        <v>499</v>
      </c>
      <c r="F512" s="50">
        <v>300</v>
      </c>
      <c r="G512" s="42">
        <f>SUM(G513)</f>
        <v>16778</v>
      </c>
      <c r="H512" s="42">
        <f>SUM(H513)</f>
        <v>21962</v>
      </c>
    </row>
    <row r="513" spans="1:8" ht="31.5">
      <c r="A513" s="12" t="s">
        <v>693</v>
      </c>
      <c r="B513" s="40"/>
      <c r="C513" s="40">
        <v>10</v>
      </c>
      <c r="D513" s="60" t="s">
        <v>237</v>
      </c>
      <c r="E513" s="8" t="s">
        <v>499</v>
      </c>
      <c r="F513" s="47">
        <v>320</v>
      </c>
      <c r="G513" s="97">
        <v>16778</v>
      </c>
      <c r="H513" s="97">
        <v>21962</v>
      </c>
    </row>
    <row r="514" spans="1:8" ht="15.75">
      <c r="A514" s="14" t="s">
        <v>241</v>
      </c>
      <c r="B514" s="40"/>
      <c r="C514" s="40">
        <v>10</v>
      </c>
      <c r="D514" s="60" t="s">
        <v>237</v>
      </c>
      <c r="E514" s="8" t="s">
        <v>499</v>
      </c>
      <c r="F514" s="47">
        <v>320</v>
      </c>
      <c r="G514" s="97">
        <v>16778</v>
      </c>
      <c r="H514" s="97">
        <v>21962</v>
      </c>
    </row>
    <row r="515" spans="1:8" s="88" customFormat="1" ht="97.5" customHeight="1">
      <c r="A515" s="94" t="s">
        <v>547</v>
      </c>
      <c r="B515" s="87"/>
      <c r="C515" s="40">
        <v>10</v>
      </c>
      <c r="D515" s="60" t="s">
        <v>237</v>
      </c>
      <c r="E515" s="87" t="s">
        <v>548</v>
      </c>
      <c r="F515" s="47"/>
      <c r="G515" s="42">
        <f t="shared" ref="G515:G517" si="58">SUM(G516)</f>
        <v>520</v>
      </c>
      <c r="H515" s="42">
        <f t="shared" ref="H515:H517" si="59">SUM(H516)</f>
        <v>520</v>
      </c>
    </row>
    <row r="516" spans="1:8" s="88" customFormat="1" ht="84.75" customHeight="1">
      <c r="A516" s="6" t="s">
        <v>295</v>
      </c>
      <c r="B516" s="87"/>
      <c r="C516" s="40">
        <v>10</v>
      </c>
      <c r="D516" s="60" t="s">
        <v>237</v>
      </c>
      <c r="E516" s="87" t="s">
        <v>549</v>
      </c>
      <c r="F516" s="47"/>
      <c r="G516" s="42">
        <f t="shared" si="58"/>
        <v>520</v>
      </c>
      <c r="H516" s="42">
        <f t="shared" si="59"/>
        <v>520</v>
      </c>
    </row>
    <row r="517" spans="1:8" s="88" customFormat="1" ht="31.5">
      <c r="A517" s="94" t="s">
        <v>336</v>
      </c>
      <c r="B517" s="87"/>
      <c r="C517" s="40">
        <v>10</v>
      </c>
      <c r="D517" s="60" t="s">
        <v>237</v>
      </c>
      <c r="E517" s="87" t="s">
        <v>549</v>
      </c>
      <c r="F517" s="47">
        <v>200</v>
      </c>
      <c r="G517" s="42">
        <f t="shared" si="58"/>
        <v>520</v>
      </c>
      <c r="H517" s="42">
        <f t="shared" si="59"/>
        <v>520</v>
      </c>
    </row>
    <row r="518" spans="1:8" s="88" customFormat="1" ht="31.5">
      <c r="A518" s="94" t="s">
        <v>238</v>
      </c>
      <c r="B518" s="87"/>
      <c r="C518" s="40">
        <v>10</v>
      </c>
      <c r="D518" s="60" t="s">
        <v>237</v>
      </c>
      <c r="E518" s="87" t="s">
        <v>549</v>
      </c>
      <c r="F518" s="47">
        <v>240</v>
      </c>
      <c r="G518" s="42">
        <v>520</v>
      </c>
      <c r="H518" s="42">
        <v>520</v>
      </c>
    </row>
    <row r="519" spans="1:8" s="88" customFormat="1" ht="15.75">
      <c r="A519" s="94" t="s">
        <v>503</v>
      </c>
      <c r="B519" s="40"/>
      <c r="C519" s="40">
        <v>12</v>
      </c>
      <c r="D519" s="60"/>
      <c r="E519" s="8"/>
      <c r="F519" s="47"/>
      <c r="G519" s="42">
        <f t="shared" ref="G519:H523" si="60">SUM(G520)</f>
        <v>2123.6999999999998</v>
      </c>
      <c r="H519" s="42">
        <f t="shared" si="60"/>
        <v>2123.6999999999998</v>
      </c>
    </row>
    <row r="520" spans="1:8" s="88" customFormat="1" ht="15.75">
      <c r="A520" s="94" t="s">
        <v>504</v>
      </c>
      <c r="B520" s="40"/>
      <c r="C520" s="40">
        <v>12</v>
      </c>
      <c r="D520" s="60" t="s">
        <v>237</v>
      </c>
      <c r="E520" s="8"/>
      <c r="F520" s="47"/>
      <c r="G520" s="42">
        <f t="shared" si="60"/>
        <v>2123.6999999999998</v>
      </c>
      <c r="H520" s="42">
        <f t="shared" si="60"/>
        <v>2123.6999999999998</v>
      </c>
    </row>
    <row r="521" spans="1:8" s="88" customFormat="1" ht="64.150000000000006" customHeight="1">
      <c r="A521" s="6" t="s">
        <v>347</v>
      </c>
      <c r="B521" s="44"/>
      <c r="C521" s="40">
        <v>12</v>
      </c>
      <c r="D521" s="60" t="s">
        <v>237</v>
      </c>
      <c r="E521" s="8" t="s">
        <v>215</v>
      </c>
      <c r="F521" s="47"/>
      <c r="G521" s="42">
        <f t="shared" si="60"/>
        <v>2123.6999999999998</v>
      </c>
      <c r="H521" s="42">
        <f t="shared" si="60"/>
        <v>2123.6999999999998</v>
      </c>
    </row>
    <row r="522" spans="1:8" s="88" customFormat="1" ht="104.25" customHeight="1">
      <c r="A522" s="112" t="s">
        <v>717</v>
      </c>
      <c r="B522" s="87"/>
      <c r="C522" s="40">
        <v>12</v>
      </c>
      <c r="D522" s="60" t="s">
        <v>237</v>
      </c>
      <c r="E522" s="87" t="s">
        <v>394</v>
      </c>
      <c r="F522" s="47"/>
      <c r="G522" s="42">
        <f t="shared" si="60"/>
        <v>2123.6999999999998</v>
      </c>
      <c r="H522" s="42">
        <f t="shared" si="60"/>
        <v>2123.6999999999998</v>
      </c>
    </row>
    <row r="523" spans="1:8" s="88" customFormat="1" ht="31.5">
      <c r="A523" s="94" t="s">
        <v>336</v>
      </c>
      <c r="B523" s="44"/>
      <c r="C523" s="40">
        <v>12</v>
      </c>
      <c r="D523" s="60" t="s">
        <v>237</v>
      </c>
      <c r="E523" s="87" t="s">
        <v>394</v>
      </c>
      <c r="F523" s="47">
        <v>200</v>
      </c>
      <c r="G523" s="42">
        <f t="shared" si="60"/>
        <v>2123.6999999999998</v>
      </c>
      <c r="H523" s="42">
        <f t="shared" si="60"/>
        <v>2123.6999999999998</v>
      </c>
    </row>
    <row r="524" spans="1:8" s="88" customFormat="1" ht="31.5">
      <c r="A524" s="94" t="s">
        <v>238</v>
      </c>
      <c r="B524" s="44"/>
      <c r="C524" s="40">
        <v>12</v>
      </c>
      <c r="D524" s="60" t="s">
        <v>237</v>
      </c>
      <c r="E524" s="87" t="s">
        <v>394</v>
      </c>
      <c r="F524" s="47">
        <v>240</v>
      </c>
      <c r="G524" s="42">
        <v>2123.6999999999998</v>
      </c>
      <c r="H524" s="42">
        <v>2123.6999999999998</v>
      </c>
    </row>
    <row r="525" spans="1:8" s="21" customFormat="1" ht="15.75">
      <c r="A525" s="21" t="s">
        <v>296</v>
      </c>
      <c r="C525" s="21">
        <v>13</v>
      </c>
      <c r="G525" s="42">
        <f>SUM(G526)</f>
        <v>2700</v>
      </c>
      <c r="H525" s="42">
        <f>SUM(H526)</f>
        <v>2700</v>
      </c>
    </row>
    <row r="526" spans="1:8" s="21" customFormat="1" ht="31.5">
      <c r="A526" s="6" t="s">
        <v>297</v>
      </c>
      <c r="C526" s="21">
        <v>13</v>
      </c>
      <c r="D526" s="62" t="s">
        <v>231</v>
      </c>
      <c r="E526" s="4"/>
      <c r="G526" s="42">
        <f t="shared" ref="G526:H531" si="61">SUM(G527)</f>
        <v>2700</v>
      </c>
      <c r="H526" s="42">
        <f t="shared" si="61"/>
        <v>2700</v>
      </c>
    </row>
    <row r="527" spans="1:8" s="21" customFormat="1" ht="47.25">
      <c r="A527" s="6" t="s">
        <v>571</v>
      </c>
      <c r="B527" s="44"/>
      <c r="C527" s="21">
        <v>13</v>
      </c>
      <c r="D527" s="62" t="s">
        <v>231</v>
      </c>
      <c r="E527" s="8" t="s">
        <v>42</v>
      </c>
      <c r="G527" s="42">
        <f t="shared" si="61"/>
        <v>2700</v>
      </c>
      <c r="H527" s="42">
        <f t="shared" si="61"/>
        <v>2700</v>
      </c>
    </row>
    <row r="528" spans="1:8" s="21" customFormat="1" ht="31.5">
      <c r="A528" s="6" t="s">
        <v>604</v>
      </c>
      <c r="C528" s="21">
        <v>13</v>
      </c>
      <c r="D528" s="62" t="s">
        <v>231</v>
      </c>
      <c r="E528" s="87" t="s">
        <v>45</v>
      </c>
      <c r="G528" s="42">
        <f t="shared" si="61"/>
        <v>2700</v>
      </c>
      <c r="H528" s="42">
        <f t="shared" si="61"/>
        <v>2700</v>
      </c>
    </row>
    <row r="529" spans="1:8" s="21" customFormat="1" ht="31.5">
      <c r="A529" s="6" t="s">
        <v>605</v>
      </c>
      <c r="C529" s="21">
        <v>13</v>
      </c>
      <c r="D529" s="62" t="s">
        <v>231</v>
      </c>
      <c r="E529" s="87" t="s">
        <v>95</v>
      </c>
      <c r="G529" s="42">
        <f t="shared" si="61"/>
        <v>2700</v>
      </c>
      <c r="H529" s="42">
        <f t="shared" si="61"/>
        <v>2700</v>
      </c>
    </row>
    <row r="530" spans="1:8" s="21" customFormat="1" ht="15.75">
      <c r="A530" s="21" t="s">
        <v>22</v>
      </c>
      <c r="C530" s="21">
        <v>13</v>
      </c>
      <c r="D530" s="62" t="s">
        <v>231</v>
      </c>
      <c r="E530" s="87" t="s">
        <v>218</v>
      </c>
      <c r="G530" s="42">
        <f t="shared" si="61"/>
        <v>2700</v>
      </c>
      <c r="H530" s="42">
        <f t="shared" si="61"/>
        <v>2700</v>
      </c>
    </row>
    <row r="531" spans="1:8" s="21" customFormat="1" ht="15.75">
      <c r="A531" s="21" t="s">
        <v>298</v>
      </c>
      <c r="C531" s="21">
        <v>13</v>
      </c>
      <c r="D531" s="62" t="s">
        <v>231</v>
      </c>
      <c r="E531" s="87" t="s">
        <v>218</v>
      </c>
      <c r="F531" s="21">
        <v>700</v>
      </c>
      <c r="G531" s="42">
        <f t="shared" si="61"/>
        <v>2700</v>
      </c>
      <c r="H531" s="42">
        <f t="shared" si="61"/>
        <v>2700</v>
      </c>
    </row>
    <row r="532" spans="1:8" s="21" customFormat="1" ht="15.75">
      <c r="A532" s="21" t="s">
        <v>299</v>
      </c>
      <c r="C532" s="21">
        <v>13</v>
      </c>
      <c r="D532" s="62" t="s">
        <v>231</v>
      </c>
      <c r="E532" s="87" t="s">
        <v>218</v>
      </c>
      <c r="F532" s="21">
        <v>730</v>
      </c>
      <c r="G532" s="51">
        <v>2700</v>
      </c>
      <c r="H532" s="51">
        <v>2700</v>
      </c>
    </row>
    <row r="533" spans="1:8" ht="16.5" customHeight="1">
      <c r="A533" s="65"/>
      <c r="B533" s="47"/>
      <c r="C533" s="47"/>
      <c r="D533" s="62"/>
      <c r="E533" s="47"/>
      <c r="F533" s="47"/>
      <c r="G533" s="51"/>
      <c r="H533" s="51"/>
    </row>
    <row r="534" spans="1:8" ht="21" customHeight="1">
      <c r="A534" s="26" t="s">
        <v>300</v>
      </c>
      <c r="B534" s="37" t="s">
        <v>301</v>
      </c>
      <c r="C534" s="66"/>
      <c r="D534" s="66"/>
      <c r="E534" s="66"/>
      <c r="F534" s="66"/>
      <c r="G534" s="39">
        <f>SUM(G536)</f>
        <v>2948.65</v>
      </c>
      <c r="H534" s="39">
        <f>SUM(H536)</f>
        <v>2948.65</v>
      </c>
    </row>
    <row r="535" spans="1:8" ht="18.75" customHeight="1">
      <c r="A535" s="26"/>
      <c r="B535" s="40"/>
      <c r="C535" s="55"/>
      <c r="D535" s="55"/>
      <c r="E535" s="55"/>
      <c r="F535" s="55"/>
      <c r="G535" s="42"/>
      <c r="H535" s="42"/>
    </row>
    <row r="536" spans="1:8" ht="15.75">
      <c r="A536" s="11" t="s">
        <v>230</v>
      </c>
      <c r="B536" s="43"/>
      <c r="C536" s="40" t="s">
        <v>231</v>
      </c>
      <c r="D536" s="44"/>
      <c r="E536" s="45"/>
      <c r="F536" s="45"/>
      <c r="G536" s="42">
        <f>SUM(G537)</f>
        <v>2948.65</v>
      </c>
      <c r="H536" s="42">
        <f>SUM(H537)</f>
        <v>2948.65</v>
      </c>
    </row>
    <row r="537" spans="1:8" ht="47.25">
      <c r="A537" s="13" t="s">
        <v>302</v>
      </c>
      <c r="B537" s="44"/>
      <c r="C537" s="44" t="s">
        <v>231</v>
      </c>
      <c r="D537" s="44" t="s">
        <v>254</v>
      </c>
      <c r="E537" s="45"/>
      <c r="F537" s="45"/>
      <c r="G537" s="42">
        <f>SUM(G538,G544)</f>
        <v>2948.65</v>
      </c>
      <c r="H537" s="42">
        <f>SUM(H538,H544)</f>
        <v>2948.65</v>
      </c>
    </row>
    <row r="538" spans="1:8" s="88" customFormat="1" ht="47.25">
      <c r="A538" s="6" t="s">
        <v>571</v>
      </c>
      <c r="B538" s="44"/>
      <c r="C538" s="44" t="s">
        <v>231</v>
      </c>
      <c r="D538" s="44" t="s">
        <v>254</v>
      </c>
      <c r="E538" s="8" t="s">
        <v>42</v>
      </c>
      <c r="F538" s="45"/>
      <c r="G538" s="42">
        <f t="shared" ref="G538:H542" si="62">SUM(G539)</f>
        <v>10</v>
      </c>
      <c r="H538" s="42">
        <f t="shared" si="62"/>
        <v>10</v>
      </c>
    </row>
    <row r="539" spans="1:8" s="88" customFormat="1" ht="47.25">
      <c r="A539" s="6" t="s">
        <v>575</v>
      </c>
      <c r="B539" s="40"/>
      <c r="C539" s="44" t="s">
        <v>231</v>
      </c>
      <c r="D539" s="44" t="s">
        <v>254</v>
      </c>
      <c r="E539" s="87" t="s">
        <v>44</v>
      </c>
      <c r="F539" s="49"/>
      <c r="G539" s="42">
        <f t="shared" si="62"/>
        <v>10</v>
      </c>
      <c r="H539" s="42">
        <f t="shared" si="62"/>
        <v>10</v>
      </c>
    </row>
    <row r="540" spans="1:8" s="88" customFormat="1" ht="47.25">
      <c r="A540" s="12" t="s">
        <v>576</v>
      </c>
      <c r="B540" s="44"/>
      <c r="C540" s="44" t="s">
        <v>231</v>
      </c>
      <c r="D540" s="44" t="s">
        <v>254</v>
      </c>
      <c r="E540" s="87" t="s">
        <v>577</v>
      </c>
      <c r="F540" s="49"/>
      <c r="G540" s="42">
        <f t="shared" si="62"/>
        <v>10</v>
      </c>
      <c r="H540" s="42">
        <f t="shared" si="62"/>
        <v>10</v>
      </c>
    </row>
    <row r="541" spans="1:8" s="88" customFormat="1" ht="31.5">
      <c r="A541" s="6" t="s">
        <v>578</v>
      </c>
      <c r="B541" s="44"/>
      <c r="C541" s="44" t="s">
        <v>231</v>
      </c>
      <c r="D541" s="44" t="s">
        <v>254</v>
      </c>
      <c r="E541" s="87" t="s">
        <v>579</v>
      </c>
      <c r="F541" s="7"/>
      <c r="G541" s="42">
        <f t="shared" si="62"/>
        <v>10</v>
      </c>
      <c r="H541" s="42">
        <f t="shared" si="62"/>
        <v>10</v>
      </c>
    </row>
    <row r="542" spans="1:8" s="88" customFormat="1" ht="31.5">
      <c r="A542" s="94" t="s">
        <v>336</v>
      </c>
      <c r="B542" s="44"/>
      <c r="C542" s="44" t="s">
        <v>231</v>
      </c>
      <c r="D542" s="44" t="s">
        <v>254</v>
      </c>
      <c r="E542" s="87" t="s">
        <v>579</v>
      </c>
      <c r="F542" s="47">
        <v>200</v>
      </c>
      <c r="G542" s="42">
        <f t="shared" si="62"/>
        <v>10</v>
      </c>
      <c r="H542" s="42">
        <f t="shared" si="62"/>
        <v>10</v>
      </c>
    </row>
    <row r="543" spans="1:8" s="88" customFormat="1" ht="31.5">
      <c r="A543" s="94" t="s">
        <v>238</v>
      </c>
      <c r="B543" s="44"/>
      <c r="C543" s="44" t="s">
        <v>231</v>
      </c>
      <c r="D543" s="44" t="s">
        <v>254</v>
      </c>
      <c r="E543" s="87" t="s">
        <v>579</v>
      </c>
      <c r="F543" s="47">
        <v>240</v>
      </c>
      <c r="G543" s="42">
        <v>10</v>
      </c>
      <c r="H543" s="42">
        <v>10</v>
      </c>
    </row>
    <row r="544" spans="1:8" ht="31.5">
      <c r="A544" s="14" t="s">
        <v>118</v>
      </c>
      <c r="B544" s="44"/>
      <c r="C544" s="44" t="s">
        <v>231</v>
      </c>
      <c r="D544" s="44" t="s">
        <v>254</v>
      </c>
      <c r="E544" s="8" t="s">
        <v>119</v>
      </c>
      <c r="F544" s="7"/>
      <c r="G544" s="42">
        <f>SUM(G545,G550,)</f>
        <v>2938.65</v>
      </c>
      <c r="H544" s="42">
        <f>SUM(H545,H550,)</f>
        <v>2938.65</v>
      </c>
    </row>
    <row r="545" spans="1:8" ht="15.75">
      <c r="A545" s="13" t="s">
        <v>303</v>
      </c>
      <c r="B545" s="44"/>
      <c r="C545" s="44" t="s">
        <v>231</v>
      </c>
      <c r="D545" s="44" t="s">
        <v>254</v>
      </c>
      <c r="E545" s="8" t="s">
        <v>304</v>
      </c>
      <c r="F545" s="7"/>
      <c r="G545" s="42">
        <f>SUM(G546,G548)</f>
        <v>922.2</v>
      </c>
      <c r="H545" s="42">
        <f>SUM(H546,H548)</f>
        <v>922.2</v>
      </c>
    </row>
    <row r="546" spans="1:8" ht="31.5">
      <c r="A546" s="14" t="s">
        <v>336</v>
      </c>
      <c r="B546" s="44"/>
      <c r="C546" s="44" t="s">
        <v>231</v>
      </c>
      <c r="D546" s="44" t="s">
        <v>254</v>
      </c>
      <c r="E546" s="8" t="s">
        <v>304</v>
      </c>
      <c r="F546" s="47">
        <v>200</v>
      </c>
      <c r="G546" s="42">
        <f>SUM(G547)</f>
        <v>916.2</v>
      </c>
      <c r="H546" s="42">
        <f>SUM(H547)</f>
        <v>916.2</v>
      </c>
    </row>
    <row r="547" spans="1:8" ht="31.5">
      <c r="A547" s="14" t="s">
        <v>238</v>
      </c>
      <c r="B547" s="44"/>
      <c r="C547" s="44" t="s">
        <v>231</v>
      </c>
      <c r="D547" s="44" t="s">
        <v>254</v>
      </c>
      <c r="E547" s="8" t="s">
        <v>304</v>
      </c>
      <c r="F547" s="47">
        <v>240</v>
      </c>
      <c r="G547" s="42">
        <v>916.2</v>
      </c>
      <c r="H547" s="42">
        <v>916.2</v>
      </c>
    </row>
    <row r="548" spans="1:8" ht="15.75">
      <c r="A548" s="14" t="s">
        <v>239</v>
      </c>
      <c r="B548" s="44"/>
      <c r="C548" s="44" t="s">
        <v>231</v>
      </c>
      <c r="D548" s="44" t="s">
        <v>254</v>
      </c>
      <c r="E548" s="8" t="s">
        <v>304</v>
      </c>
      <c r="F548" s="47">
        <v>800</v>
      </c>
      <c r="G548" s="42">
        <f>SUM(G549)</f>
        <v>6</v>
      </c>
      <c r="H548" s="42">
        <f>SUM(H549)</f>
        <v>6</v>
      </c>
    </row>
    <row r="549" spans="1:8" ht="15.75">
      <c r="A549" s="14" t="s">
        <v>240</v>
      </c>
      <c r="B549" s="44"/>
      <c r="C549" s="44" t="s">
        <v>231</v>
      </c>
      <c r="D549" s="44" t="s">
        <v>254</v>
      </c>
      <c r="E549" s="8" t="s">
        <v>304</v>
      </c>
      <c r="F549" s="47">
        <v>850</v>
      </c>
      <c r="G549" s="42">
        <v>6</v>
      </c>
      <c r="H549" s="42">
        <v>6</v>
      </c>
    </row>
    <row r="550" spans="1:8" ht="31.5">
      <c r="A550" s="14" t="s">
        <v>305</v>
      </c>
      <c r="B550" s="44"/>
      <c r="C550" s="44" t="s">
        <v>231</v>
      </c>
      <c r="D550" s="44" t="s">
        <v>254</v>
      </c>
      <c r="E550" s="8" t="s">
        <v>306</v>
      </c>
      <c r="F550" s="47"/>
      <c r="G550" s="42">
        <f>SUM(G551)</f>
        <v>2016.45</v>
      </c>
      <c r="H550" s="42">
        <f>SUM(H551)</f>
        <v>2016.45</v>
      </c>
    </row>
    <row r="551" spans="1:8" ht="63">
      <c r="A551" s="14" t="s">
        <v>234</v>
      </c>
      <c r="B551" s="44"/>
      <c r="C551" s="44" t="s">
        <v>231</v>
      </c>
      <c r="D551" s="44" t="s">
        <v>254</v>
      </c>
      <c r="E551" s="8" t="s">
        <v>306</v>
      </c>
      <c r="F551" s="47">
        <v>100</v>
      </c>
      <c r="G551" s="42">
        <f>SUM(G552)</f>
        <v>2016.45</v>
      </c>
      <c r="H551" s="42">
        <f>SUM(H552)</f>
        <v>2016.45</v>
      </c>
    </row>
    <row r="552" spans="1:8" ht="31.5">
      <c r="A552" s="14" t="s">
        <v>235</v>
      </c>
      <c r="B552" s="44"/>
      <c r="C552" s="44" t="s">
        <v>231</v>
      </c>
      <c r="D552" s="44" t="s">
        <v>254</v>
      </c>
      <c r="E552" s="8" t="s">
        <v>306</v>
      </c>
      <c r="F552" s="47">
        <v>120</v>
      </c>
      <c r="G552" s="42">
        <v>2016.45</v>
      </c>
      <c r="H552" s="42">
        <v>2016.45</v>
      </c>
    </row>
    <row r="553" spans="1:8" ht="18" customHeight="1">
      <c r="A553" s="67"/>
      <c r="B553" s="44"/>
      <c r="C553" s="44"/>
      <c r="D553" s="44"/>
      <c r="E553" s="47"/>
      <c r="F553" s="47"/>
      <c r="G553" s="48"/>
      <c r="H553" s="48"/>
    </row>
    <row r="554" spans="1:8" ht="31.5">
      <c r="A554" s="68" t="s">
        <v>307</v>
      </c>
      <c r="B554" s="37" t="s">
        <v>308</v>
      </c>
      <c r="C554" s="66"/>
      <c r="D554" s="66"/>
      <c r="E554" s="66"/>
      <c r="F554" s="66"/>
      <c r="G554" s="39">
        <f>SUM(G556,G582,G601,)</f>
        <v>32925.380000000005</v>
      </c>
      <c r="H554" s="39">
        <f>SUM(H556,H582,H601,)</f>
        <v>32925.380000000005</v>
      </c>
    </row>
    <row r="555" spans="1:8" ht="18" customHeight="1">
      <c r="A555" s="69"/>
      <c r="B555" s="40"/>
      <c r="C555" s="55"/>
      <c r="D555" s="55"/>
      <c r="E555" s="55"/>
      <c r="F555" s="55"/>
      <c r="G555" s="42"/>
      <c r="H555" s="42"/>
    </row>
    <row r="556" spans="1:8" ht="15.75">
      <c r="A556" s="11" t="s">
        <v>230</v>
      </c>
      <c r="B556" s="43"/>
      <c r="C556" s="40" t="s">
        <v>231</v>
      </c>
      <c r="D556" s="44"/>
      <c r="E556" s="55"/>
      <c r="F556" s="55"/>
      <c r="G556" s="42">
        <f>SUM(G557)</f>
        <v>17846.88</v>
      </c>
      <c r="H556" s="42">
        <f>SUM(H557)</f>
        <v>17846.88</v>
      </c>
    </row>
    <row r="557" spans="1:8" ht="15.75">
      <c r="A557" s="13" t="s">
        <v>245</v>
      </c>
      <c r="B557" s="44"/>
      <c r="C557" s="44" t="s">
        <v>231</v>
      </c>
      <c r="D557" s="44">
        <v>13</v>
      </c>
      <c r="E557" s="44"/>
      <c r="F557" s="44"/>
      <c r="G557" s="42">
        <f>SUM(G558)</f>
        <v>17846.88</v>
      </c>
      <c r="H557" s="42">
        <f>SUM(H558)</f>
        <v>17846.88</v>
      </c>
    </row>
    <row r="558" spans="1:8" s="73" customFormat="1" ht="47.25">
      <c r="A558" s="6" t="s">
        <v>571</v>
      </c>
      <c r="B558" s="8"/>
      <c r="C558" s="40" t="s">
        <v>231</v>
      </c>
      <c r="D558" s="40">
        <v>13</v>
      </c>
      <c r="E558" s="8" t="s">
        <v>42</v>
      </c>
      <c r="F558" s="45"/>
      <c r="G558" s="42">
        <f>SUM(G559,G568,G573)</f>
        <v>17846.88</v>
      </c>
      <c r="H558" s="42">
        <f>SUM(H559,H568,H573)</f>
        <v>17846.88</v>
      </c>
    </row>
    <row r="559" spans="1:8" s="73" customFormat="1" ht="31.5">
      <c r="A559" s="6" t="s">
        <v>606</v>
      </c>
      <c r="B559" s="8"/>
      <c r="C559" s="40" t="s">
        <v>231</v>
      </c>
      <c r="D559" s="40">
        <v>13</v>
      </c>
      <c r="E559" s="87" t="s">
        <v>43</v>
      </c>
      <c r="F559" s="45"/>
      <c r="G559" s="42">
        <f>SUM(G560,G564)</f>
        <v>1970</v>
      </c>
      <c r="H559" s="42">
        <f>SUM(H560,H564)</f>
        <v>1970</v>
      </c>
    </row>
    <row r="560" spans="1:8" s="88" customFormat="1" ht="63">
      <c r="A560" s="6" t="s">
        <v>607</v>
      </c>
      <c r="B560" s="87"/>
      <c r="C560" s="40" t="s">
        <v>231</v>
      </c>
      <c r="D560" s="40">
        <v>13</v>
      </c>
      <c r="E560" s="87" t="s">
        <v>94</v>
      </c>
      <c r="F560" s="44"/>
      <c r="G560" s="42">
        <f>SUM(G561,)</f>
        <v>750</v>
      </c>
      <c r="H560" s="42">
        <f>SUM(H561,)</f>
        <v>750</v>
      </c>
    </row>
    <row r="561" spans="1:8" s="88" customFormat="1" ht="49.5" customHeight="1">
      <c r="A561" s="6" t="s">
        <v>168</v>
      </c>
      <c r="B561" s="87"/>
      <c r="C561" s="40" t="s">
        <v>231</v>
      </c>
      <c r="D561" s="40">
        <v>13</v>
      </c>
      <c r="E561" s="87" t="s">
        <v>608</v>
      </c>
      <c r="F561" s="44"/>
      <c r="G561" s="42">
        <f>SUM(G562,)</f>
        <v>750</v>
      </c>
      <c r="H561" s="42">
        <f>SUM(H562,)</f>
        <v>750</v>
      </c>
    </row>
    <row r="562" spans="1:8" s="88" customFormat="1" ht="31.5">
      <c r="A562" s="94" t="s">
        <v>336</v>
      </c>
      <c r="B562" s="44"/>
      <c r="C562" s="44" t="s">
        <v>231</v>
      </c>
      <c r="D562" s="44">
        <v>13</v>
      </c>
      <c r="E562" s="87" t="s">
        <v>608</v>
      </c>
      <c r="F562" s="47">
        <v>200</v>
      </c>
      <c r="G562" s="42">
        <f>SUM(G563)</f>
        <v>750</v>
      </c>
      <c r="H562" s="42">
        <f>SUM(H563)</f>
        <v>750</v>
      </c>
    </row>
    <row r="563" spans="1:8" s="88" customFormat="1" ht="31.5">
      <c r="A563" s="94" t="s">
        <v>238</v>
      </c>
      <c r="B563" s="44"/>
      <c r="C563" s="44" t="s">
        <v>231</v>
      </c>
      <c r="D563" s="44">
        <v>13</v>
      </c>
      <c r="E563" s="87" t="s">
        <v>608</v>
      </c>
      <c r="F563" s="47">
        <v>240</v>
      </c>
      <c r="G563" s="42">
        <v>750</v>
      </c>
      <c r="H563" s="42">
        <v>750</v>
      </c>
    </row>
    <row r="564" spans="1:8" s="88" customFormat="1" ht="47.25">
      <c r="A564" s="94" t="s">
        <v>609</v>
      </c>
      <c r="B564" s="87"/>
      <c r="C564" s="44" t="s">
        <v>231</v>
      </c>
      <c r="D564" s="44">
        <v>13</v>
      </c>
      <c r="E564" s="87" t="s">
        <v>610</v>
      </c>
      <c r="F564" s="47"/>
      <c r="G564" s="42">
        <f t="shared" ref="G564:H566" si="63">SUM(G565)</f>
        <v>1220</v>
      </c>
      <c r="H564" s="42">
        <f t="shared" si="63"/>
        <v>1220</v>
      </c>
    </row>
    <row r="565" spans="1:8" s="88" customFormat="1" ht="31.5">
      <c r="A565" s="6" t="s">
        <v>170</v>
      </c>
      <c r="B565" s="87"/>
      <c r="C565" s="44" t="s">
        <v>231</v>
      </c>
      <c r="D565" s="44">
        <v>13</v>
      </c>
      <c r="E565" s="87" t="s">
        <v>611</v>
      </c>
      <c r="F565" s="47"/>
      <c r="G565" s="42">
        <f t="shared" si="63"/>
        <v>1220</v>
      </c>
      <c r="H565" s="42">
        <f t="shared" si="63"/>
        <v>1220</v>
      </c>
    </row>
    <row r="566" spans="1:8" s="88" customFormat="1" ht="31.5">
      <c r="A566" s="94" t="s">
        <v>336</v>
      </c>
      <c r="B566" s="44"/>
      <c r="C566" s="44" t="s">
        <v>231</v>
      </c>
      <c r="D566" s="44">
        <v>13</v>
      </c>
      <c r="E566" s="87" t="s">
        <v>611</v>
      </c>
      <c r="F566" s="47">
        <v>200</v>
      </c>
      <c r="G566" s="42">
        <f t="shared" si="63"/>
        <v>1220</v>
      </c>
      <c r="H566" s="42">
        <f t="shared" si="63"/>
        <v>1220</v>
      </c>
    </row>
    <row r="567" spans="1:8" s="88" customFormat="1" ht="31.5">
      <c r="A567" s="94" t="s">
        <v>238</v>
      </c>
      <c r="B567" s="44"/>
      <c r="C567" s="44" t="s">
        <v>231</v>
      </c>
      <c r="D567" s="44">
        <v>13</v>
      </c>
      <c r="E567" s="87" t="s">
        <v>611</v>
      </c>
      <c r="F567" s="47">
        <v>240</v>
      </c>
      <c r="G567" s="42">
        <v>1220</v>
      </c>
      <c r="H567" s="42">
        <v>1220</v>
      </c>
    </row>
    <row r="568" spans="1:8" s="88" customFormat="1" ht="47.25">
      <c r="A568" s="6" t="s">
        <v>575</v>
      </c>
      <c r="B568" s="40"/>
      <c r="C568" s="40" t="s">
        <v>231</v>
      </c>
      <c r="D568" s="40">
        <v>13</v>
      </c>
      <c r="E568" s="87" t="s">
        <v>44</v>
      </c>
      <c r="F568" s="49"/>
      <c r="G568" s="42">
        <f t="shared" ref="G568:H571" si="64">SUM(G569)</f>
        <v>50</v>
      </c>
      <c r="H568" s="42">
        <f t="shared" si="64"/>
        <v>50</v>
      </c>
    </row>
    <row r="569" spans="1:8" s="88" customFormat="1" ht="47.25">
      <c r="A569" s="12" t="s">
        <v>576</v>
      </c>
      <c r="B569" s="44"/>
      <c r="C569" s="40" t="s">
        <v>231</v>
      </c>
      <c r="D569" s="40">
        <v>13</v>
      </c>
      <c r="E569" s="87" t="s">
        <v>577</v>
      </c>
      <c r="F569" s="49"/>
      <c r="G569" s="42">
        <f t="shared" si="64"/>
        <v>50</v>
      </c>
      <c r="H569" s="42">
        <f t="shared" si="64"/>
        <v>50</v>
      </c>
    </row>
    <row r="570" spans="1:8" s="88" customFormat="1" ht="31.5">
      <c r="A570" s="6" t="s">
        <v>578</v>
      </c>
      <c r="B570" s="44"/>
      <c r="C570" s="40" t="s">
        <v>231</v>
      </c>
      <c r="D570" s="40">
        <v>13</v>
      </c>
      <c r="E570" s="87" t="s">
        <v>579</v>
      </c>
      <c r="F570" s="7"/>
      <c r="G570" s="42">
        <f t="shared" si="64"/>
        <v>50</v>
      </c>
      <c r="H570" s="42">
        <f t="shared" si="64"/>
        <v>50</v>
      </c>
    </row>
    <row r="571" spans="1:8" s="88" customFormat="1" ht="31.5">
      <c r="A571" s="94" t="s">
        <v>336</v>
      </c>
      <c r="B571" s="40"/>
      <c r="C571" s="40" t="s">
        <v>231</v>
      </c>
      <c r="D571" s="40">
        <v>13</v>
      </c>
      <c r="E571" s="87" t="s">
        <v>579</v>
      </c>
      <c r="F571" s="47">
        <v>200</v>
      </c>
      <c r="G571" s="42">
        <f t="shared" si="64"/>
        <v>50</v>
      </c>
      <c r="H571" s="42">
        <f t="shared" si="64"/>
        <v>50</v>
      </c>
    </row>
    <row r="572" spans="1:8" s="88" customFormat="1" ht="31.5">
      <c r="A572" s="94" t="s">
        <v>238</v>
      </c>
      <c r="B572" s="40"/>
      <c r="C572" s="40" t="s">
        <v>231</v>
      </c>
      <c r="D572" s="40">
        <v>13</v>
      </c>
      <c r="E572" s="87" t="s">
        <v>579</v>
      </c>
      <c r="F572" s="47">
        <v>240</v>
      </c>
      <c r="G572" s="42">
        <v>50</v>
      </c>
      <c r="H572" s="42">
        <v>50</v>
      </c>
    </row>
    <row r="573" spans="1:8" ht="15.75">
      <c r="A573" s="6" t="s">
        <v>572</v>
      </c>
      <c r="B573" s="44"/>
      <c r="C573" s="44" t="s">
        <v>231</v>
      </c>
      <c r="D573" s="44">
        <v>13</v>
      </c>
      <c r="E573" s="87" t="s">
        <v>46</v>
      </c>
      <c r="F573" s="40"/>
      <c r="G573" s="42">
        <f>SUM(G574)</f>
        <v>15826.880000000001</v>
      </c>
      <c r="H573" s="42">
        <f>SUM(H574)</f>
        <v>15826.880000000001</v>
      </c>
    </row>
    <row r="574" spans="1:8" ht="53.25" customHeight="1">
      <c r="A574" s="6" t="s">
        <v>573</v>
      </c>
      <c r="B574" s="44"/>
      <c r="C574" s="44" t="s">
        <v>231</v>
      </c>
      <c r="D574" s="44">
        <v>13</v>
      </c>
      <c r="E574" s="87" t="s">
        <v>96</v>
      </c>
      <c r="F574" s="40"/>
      <c r="G574" s="42">
        <f>SUM(G575,)</f>
        <v>15826.880000000001</v>
      </c>
      <c r="H574" s="42">
        <f>SUM(H575,)</f>
        <v>15826.880000000001</v>
      </c>
    </row>
    <row r="575" spans="1:8" ht="15.75">
      <c r="A575" s="6" t="s">
        <v>10</v>
      </c>
      <c r="B575" s="44"/>
      <c r="C575" s="44" t="s">
        <v>231</v>
      </c>
      <c r="D575" s="44">
        <v>13</v>
      </c>
      <c r="E575" s="87" t="s">
        <v>574</v>
      </c>
      <c r="F575" s="47"/>
      <c r="G575" s="42">
        <f>SUM(G576,G578,G580)</f>
        <v>15826.880000000001</v>
      </c>
      <c r="H575" s="42">
        <f>SUM(H576,H578,H580)</f>
        <v>15826.880000000001</v>
      </c>
    </row>
    <row r="576" spans="1:8" ht="63">
      <c r="A576" s="14" t="s">
        <v>234</v>
      </c>
      <c r="B576" s="44"/>
      <c r="C576" s="44" t="s">
        <v>231</v>
      </c>
      <c r="D576" s="40">
        <v>13</v>
      </c>
      <c r="E576" s="87" t="s">
        <v>574</v>
      </c>
      <c r="F576" s="47">
        <v>100</v>
      </c>
      <c r="G576" s="42">
        <f>SUM(G577)</f>
        <v>15234.68</v>
      </c>
      <c r="H576" s="42">
        <f>SUM(H577)</f>
        <v>15234.68</v>
      </c>
    </row>
    <row r="577" spans="1:8" ht="31.5">
      <c r="A577" s="14" t="s">
        <v>235</v>
      </c>
      <c r="B577" s="44"/>
      <c r="C577" s="44" t="s">
        <v>231</v>
      </c>
      <c r="D577" s="40">
        <v>13</v>
      </c>
      <c r="E577" s="87" t="s">
        <v>574</v>
      </c>
      <c r="F577" s="47">
        <v>120</v>
      </c>
      <c r="G577" s="51">
        <v>15234.68</v>
      </c>
      <c r="H577" s="51">
        <v>15234.68</v>
      </c>
    </row>
    <row r="578" spans="1:8" ht="31.5">
      <c r="A578" s="14" t="s">
        <v>336</v>
      </c>
      <c r="B578" s="44"/>
      <c r="C578" s="44" t="s">
        <v>231</v>
      </c>
      <c r="D578" s="40">
        <v>13</v>
      </c>
      <c r="E578" s="87" t="s">
        <v>574</v>
      </c>
      <c r="F578" s="47">
        <v>200</v>
      </c>
      <c r="G578" s="42">
        <f>SUM(G579)</f>
        <v>586.20000000000005</v>
      </c>
      <c r="H578" s="42">
        <f>SUM(H579)</f>
        <v>586.20000000000005</v>
      </c>
    </row>
    <row r="579" spans="1:8" ht="31.5">
      <c r="A579" s="14" t="s">
        <v>238</v>
      </c>
      <c r="B579" s="44"/>
      <c r="C579" s="44" t="s">
        <v>231</v>
      </c>
      <c r="D579" s="40">
        <v>13</v>
      </c>
      <c r="E579" s="87" t="s">
        <v>574</v>
      </c>
      <c r="F579" s="47">
        <v>240</v>
      </c>
      <c r="G579" s="42">
        <v>586.20000000000005</v>
      </c>
      <c r="H579" s="42">
        <v>586.20000000000005</v>
      </c>
    </row>
    <row r="580" spans="1:8" ht="15.75">
      <c r="A580" s="14" t="s">
        <v>239</v>
      </c>
      <c r="B580" s="44"/>
      <c r="C580" s="44" t="s">
        <v>231</v>
      </c>
      <c r="D580" s="40">
        <v>13</v>
      </c>
      <c r="E580" s="87" t="s">
        <v>574</v>
      </c>
      <c r="F580" s="47">
        <v>800</v>
      </c>
      <c r="G580" s="42">
        <f>SUM(G581)</f>
        <v>6</v>
      </c>
      <c r="H580" s="42">
        <f>SUM(H581)</f>
        <v>6</v>
      </c>
    </row>
    <row r="581" spans="1:8" ht="15.75">
      <c r="A581" s="14" t="s">
        <v>240</v>
      </c>
      <c r="B581" s="44"/>
      <c r="C581" s="44" t="s">
        <v>231</v>
      </c>
      <c r="D581" s="40">
        <v>13</v>
      </c>
      <c r="E581" s="87" t="s">
        <v>574</v>
      </c>
      <c r="F581" s="47">
        <v>850</v>
      </c>
      <c r="G581" s="42">
        <v>6</v>
      </c>
      <c r="H581" s="42">
        <v>6</v>
      </c>
    </row>
    <row r="582" spans="1:8" ht="15.75">
      <c r="A582" s="6" t="s">
        <v>265</v>
      </c>
      <c r="B582" s="44"/>
      <c r="C582" s="44" t="s">
        <v>237</v>
      </c>
      <c r="D582" s="44"/>
      <c r="E582" s="45"/>
      <c r="F582" s="45"/>
      <c r="G582" s="42">
        <f>SUM(G583,G590)</f>
        <v>1269.8</v>
      </c>
      <c r="H582" s="42">
        <f>SUM(H583,H590)</f>
        <v>1269.8</v>
      </c>
    </row>
    <row r="583" spans="1:8" s="88" customFormat="1" ht="15.75">
      <c r="A583" s="94" t="s">
        <v>348</v>
      </c>
      <c r="B583" s="44"/>
      <c r="C583" s="44" t="s">
        <v>237</v>
      </c>
      <c r="D583" s="44">
        <v>10</v>
      </c>
      <c r="E583" s="87"/>
      <c r="F583" s="47"/>
      <c r="G583" s="42">
        <f>SUM(G584)</f>
        <v>139.80000000000001</v>
      </c>
      <c r="H583" s="42">
        <f>SUM(H584)</f>
        <v>139.80000000000001</v>
      </c>
    </row>
    <row r="584" spans="1:8" s="88" customFormat="1" ht="31.5">
      <c r="A584" s="6" t="s">
        <v>517</v>
      </c>
      <c r="B584" s="44"/>
      <c r="C584" s="44" t="s">
        <v>237</v>
      </c>
      <c r="D584" s="44">
        <v>10</v>
      </c>
      <c r="E584" s="8" t="s">
        <v>216</v>
      </c>
      <c r="F584" s="47"/>
      <c r="G584" s="42">
        <f>SUM(G585,)</f>
        <v>139.80000000000001</v>
      </c>
      <c r="H584" s="42">
        <f>SUM(H585,)</f>
        <v>139.80000000000001</v>
      </c>
    </row>
    <row r="585" spans="1:8" s="88" customFormat="1" ht="63">
      <c r="A585" s="6" t="s">
        <v>518</v>
      </c>
      <c r="B585" s="44"/>
      <c r="C585" s="44" t="s">
        <v>237</v>
      </c>
      <c r="D585" s="44">
        <v>10</v>
      </c>
      <c r="E585" s="87" t="s">
        <v>519</v>
      </c>
      <c r="F585" s="47"/>
      <c r="G585" s="42">
        <f>SUM(G586,)</f>
        <v>139.80000000000001</v>
      </c>
      <c r="H585" s="42">
        <f>SUM(H586,)</f>
        <v>139.80000000000001</v>
      </c>
    </row>
    <row r="586" spans="1:8" s="88" customFormat="1" ht="63">
      <c r="A586" s="1" t="s">
        <v>707</v>
      </c>
      <c r="B586" s="93"/>
      <c r="C586" s="44" t="s">
        <v>237</v>
      </c>
      <c r="D586" s="44">
        <v>10</v>
      </c>
      <c r="E586" s="87" t="s">
        <v>520</v>
      </c>
      <c r="F586" s="47"/>
      <c r="G586" s="42">
        <f t="shared" ref="G586:H588" si="65">SUM(G587)</f>
        <v>139.80000000000001</v>
      </c>
      <c r="H586" s="42">
        <f t="shared" si="65"/>
        <v>139.80000000000001</v>
      </c>
    </row>
    <row r="587" spans="1:8" s="88" customFormat="1" ht="31.5">
      <c r="A587" s="1" t="s">
        <v>187</v>
      </c>
      <c r="B587" s="44"/>
      <c r="C587" s="44" t="s">
        <v>237</v>
      </c>
      <c r="D587" s="44">
        <v>10</v>
      </c>
      <c r="E587" s="87" t="s">
        <v>521</v>
      </c>
      <c r="F587" s="47"/>
      <c r="G587" s="42">
        <f t="shared" si="65"/>
        <v>139.80000000000001</v>
      </c>
      <c r="H587" s="42">
        <f t="shared" si="65"/>
        <v>139.80000000000001</v>
      </c>
    </row>
    <row r="588" spans="1:8" s="88" customFormat="1" ht="31.5">
      <c r="A588" s="94" t="s">
        <v>336</v>
      </c>
      <c r="B588" s="44"/>
      <c r="C588" s="44" t="s">
        <v>237</v>
      </c>
      <c r="D588" s="44">
        <v>10</v>
      </c>
      <c r="E588" s="87" t="s">
        <v>521</v>
      </c>
      <c r="F588" s="47">
        <v>200</v>
      </c>
      <c r="G588" s="42">
        <f t="shared" si="65"/>
        <v>139.80000000000001</v>
      </c>
      <c r="H588" s="42">
        <f t="shared" si="65"/>
        <v>139.80000000000001</v>
      </c>
    </row>
    <row r="589" spans="1:8" s="88" customFormat="1" ht="31.5">
      <c r="A589" s="94" t="s">
        <v>238</v>
      </c>
      <c r="B589" s="44"/>
      <c r="C589" s="44" t="s">
        <v>237</v>
      </c>
      <c r="D589" s="44">
        <v>10</v>
      </c>
      <c r="E589" s="87" t="s">
        <v>521</v>
      </c>
      <c r="F589" s="47">
        <v>240</v>
      </c>
      <c r="G589" s="97">
        <v>139.80000000000001</v>
      </c>
      <c r="H589" s="97">
        <v>139.80000000000001</v>
      </c>
    </row>
    <row r="590" spans="1:8" ht="15.75">
      <c r="A590" s="57" t="s">
        <v>270</v>
      </c>
      <c r="B590" s="44"/>
      <c r="C590" s="44" t="s">
        <v>237</v>
      </c>
      <c r="D590" s="44">
        <v>12</v>
      </c>
      <c r="E590" s="45"/>
      <c r="F590" s="55"/>
      <c r="G590" s="42">
        <f t="shared" ref="G590:H590" si="66">SUM(G591)</f>
        <v>1130</v>
      </c>
      <c r="H590" s="42">
        <f t="shared" si="66"/>
        <v>1130</v>
      </c>
    </row>
    <row r="591" spans="1:8" s="73" customFormat="1" ht="47.25">
      <c r="A591" s="6" t="s">
        <v>571</v>
      </c>
      <c r="B591" s="8"/>
      <c r="C591" s="44" t="s">
        <v>237</v>
      </c>
      <c r="D591" s="44">
        <v>12</v>
      </c>
      <c r="E591" s="8" t="s">
        <v>42</v>
      </c>
      <c r="F591" s="45"/>
      <c r="G591" s="42">
        <f>SUM(G592)</f>
        <v>1130</v>
      </c>
      <c r="H591" s="42">
        <f>SUM(H592)</f>
        <v>1130</v>
      </c>
    </row>
    <row r="592" spans="1:8" s="73" customFormat="1" ht="31.5">
      <c r="A592" s="6" t="s">
        <v>606</v>
      </c>
      <c r="B592" s="8"/>
      <c r="C592" s="44" t="s">
        <v>237</v>
      </c>
      <c r="D592" s="44">
        <v>12</v>
      </c>
      <c r="E592" s="87" t="s">
        <v>43</v>
      </c>
      <c r="F592" s="45"/>
      <c r="G592" s="42">
        <f>SUM(G593,G597)</f>
        <v>1130</v>
      </c>
      <c r="H592" s="42">
        <f>SUM(H593,H597)</f>
        <v>1130</v>
      </c>
    </row>
    <row r="593" spans="1:8" s="88" customFormat="1" ht="47.25">
      <c r="A593" s="94" t="s">
        <v>609</v>
      </c>
      <c r="B593" s="87"/>
      <c r="C593" s="44" t="s">
        <v>237</v>
      </c>
      <c r="D593" s="44">
        <v>12</v>
      </c>
      <c r="E593" s="87" t="s">
        <v>610</v>
      </c>
      <c r="F593" s="47"/>
      <c r="G593" s="42">
        <f t="shared" ref="G593:H595" si="67">SUM(G594)</f>
        <v>750</v>
      </c>
      <c r="H593" s="42">
        <f t="shared" si="67"/>
        <v>750</v>
      </c>
    </row>
    <row r="594" spans="1:8" s="88" customFormat="1" ht="67.150000000000006" customHeight="1">
      <c r="A594" s="6" t="s">
        <v>169</v>
      </c>
      <c r="B594" s="87"/>
      <c r="C594" s="44" t="s">
        <v>237</v>
      </c>
      <c r="D594" s="44">
        <v>12</v>
      </c>
      <c r="E594" s="87" t="s">
        <v>612</v>
      </c>
      <c r="F594" s="47"/>
      <c r="G594" s="42">
        <f t="shared" si="67"/>
        <v>750</v>
      </c>
      <c r="H594" s="42">
        <f t="shared" si="67"/>
        <v>750</v>
      </c>
    </row>
    <row r="595" spans="1:8" s="88" customFormat="1" ht="31.5">
      <c r="A595" s="94" t="s">
        <v>336</v>
      </c>
      <c r="B595" s="44"/>
      <c r="C595" s="44" t="s">
        <v>237</v>
      </c>
      <c r="D595" s="44">
        <v>12</v>
      </c>
      <c r="E595" s="87" t="s">
        <v>612</v>
      </c>
      <c r="F595" s="47">
        <v>200</v>
      </c>
      <c r="G595" s="42">
        <f t="shared" si="67"/>
        <v>750</v>
      </c>
      <c r="H595" s="42">
        <f t="shared" si="67"/>
        <v>750</v>
      </c>
    </row>
    <row r="596" spans="1:8" s="88" customFormat="1" ht="31.5">
      <c r="A596" s="94" t="s">
        <v>238</v>
      </c>
      <c r="B596" s="44"/>
      <c r="C596" s="44" t="s">
        <v>237</v>
      </c>
      <c r="D596" s="44">
        <v>12</v>
      </c>
      <c r="E596" s="87" t="s">
        <v>612</v>
      </c>
      <c r="F596" s="47">
        <v>240</v>
      </c>
      <c r="G596" s="42">
        <v>750</v>
      </c>
      <c r="H596" s="42">
        <v>750</v>
      </c>
    </row>
    <row r="597" spans="1:8" s="88" customFormat="1" ht="78.75">
      <c r="A597" s="94" t="s">
        <v>613</v>
      </c>
      <c r="B597" s="87"/>
      <c r="C597" s="44" t="s">
        <v>237</v>
      </c>
      <c r="D597" s="44">
        <v>12</v>
      </c>
      <c r="E597" s="87" t="s">
        <v>614</v>
      </c>
      <c r="F597" s="47"/>
      <c r="G597" s="42">
        <f t="shared" ref="G597:H599" si="68">SUM(G598)</f>
        <v>380</v>
      </c>
      <c r="H597" s="42">
        <f t="shared" si="68"/>
        <v>380</v>
      </c>
    </row>
    <row r="598" spans="1:8" s="88" customFormat="1" ht="104.25" customHeight="1">
      <c r="A598" s="6" t="s">
        <v>615</v>
      </c>
      <c r="B598" s="87"/>
      <c r="C598" s="44" t="s">
        <v>237</v>
      </c>
      <c r="D598" s="44">
        <v>12</v>
      </c>
      <c r="E598" s="87" t="s">
        <v>616</v>
      </c>
      <c r="F598" s="49"/>
      <c r="G598" s="42">
        <f t="shared" si="68"/>
        <v>380</v>
      </c>
      <c r="H598" s="42">
        <f t="shared" si="68"/>
        <v>380</v>
      </c>
    </row>
    <row r="599" spans="1:8" s="88" customFormat="1" ht="31.5">
      <c r="A599" s="94" t="s">
        <v>336</v>
      </c>
      <c r="B599" s="44"/>
      <c r="C599" s="44" t="s">
        <v>237</v>
      </c>
      <c r="D599" s="44">
        <v>12</v>
      </c>
      <c r="E599" s="87" t="s">
        <v>616</v>
      </c>
      <c r="F599" s="47">
        <v>200</v>
      </c>
      <c r="G599" s="42">
        <f t="shared" si="68"/>
        <v>380</v>
      </c>
      <c r="H599" s="42">
        <f t="shared" si="68"/>
        <v>380</v>
      </c>
    </row>
    <row r="600" spans="1:8" s="88" customFormat="1" ht="31.5">
      <c r="A600" s="94" t="s">
        <v>238</v>
      </c>
      <c r="B600" s="44"/>
      <c r="C600" s="44" t="s">
        <v>237</v>
      </c>
      <c r="D600" s="44">
        <v>12</v>
      </c>
      <c r="E600" s="87" t="s">
        <v>616</v>
      </c>
      <c r="F600" s="47">
        <v>240</v>
      </c>
      <c r="G600" s="59">
        <v>380</v>
      </c>
      <c r="H600" s="59">
        <v>380</v>
      </c>
    </row>
    <row r="601" spans="1:8" ht="15.75">
      <c r="A601" s="6" t="s">
        <v>271</v>
      </c>
      <c r="B601" s="44"/>
      <c r="C601" s="44" t="s">
        <v>272</v>
      </c>
      <c r="D601" s="44"/>
      <c r="E601" s="45"/>
      <c r="F601" s="45"/>
      <c r="G601" s="42">
        <f t="shared" ref="G601:H604" si="69">SUM(G602)</f>
        <v>13808.7</v>
      </c>
      <c r="H601" s="42">
        <f t="shared" si="69"/>
        <v>13808.7</v>
      </c>
    </row>
    <row r="602" spans="1:8" ht="15.75">
      <c r="A602" s="13" t="s">
        <v>273</v>
      </c>
      <c r="B602" s="40"/>
      <c r="C602" s="40" t="s">
        <v>272</v>
      </c>
      <c r="D602" s="40" t="s">
        <v>231</v>
      </c>
      <c r="E602" s="46"/>
      <c r="F602" s="60"/>
      <c r="G602" s="42">
        <f t="shared" si="69"/>
        <v>13808.7</v>
      </c>
      <c r="H602" s="42">
        <f t="shared" si="69"/>
        <v>13808.7</v>
      </c>
    </row>
    <row r="603" spans="1:8" ht="47.25">
      <c r="A603" s="6" t="s">
        <v>376</v>
      </c>
      <c r="B603" s="40"/>
      <c r="C603" s="40" t="s">
        <v>272</v>
      </c>
      <c r="D603" s="60" t="s">
        <v>231</v>
      </c>
      <c r="E603" s="8" t="s">
        <v>50</v>
      </c>
      <c r="F603" s="60"/>
      <c r="G603" s="42">
        <f t="shared" si="69"/>
        <v>13808.7</v>
      </c>
      <c r="H603" s="42">
        <f t="shared" si="69"/>
        <v>13808.7</v>
      </c>
    </row>
    <row r="604" spans="1:8" ht="31.5">
      <c r="A604" s="6" t="s">
        <v>377</v>
      </c>
      <c r="B604" s="40"/>
      <c r="C604" s="40" t="s">
        <v>272</v>
      </c>
      <c r="D604" s="60" t="s">
        <v>231</v>
      </c>
      <c r="E604" s="5" t="s">
        <v>51</v>
      </c>
      <c r="F604" s="60"/>
      <c r="G604" s="42">
        <f t="shared" si="69"/>
        <v>13808.7</v>
      </c>
      <c r="H604" s="42">
        <f t="shared" si="69"/>
        <v>13808.7</v>
      </c>
    </row>
    <row r="605" spans="1:8" ht="31.5">
      <c r="A605" s="1" t="s">
        <v>121</v>
      </c>
      <c r="B605" s="60"/>
      <c r="C605" s="60" t="s">
        <v>272</v>
      </c>
      <c r="D605" s="60" t="s">
        <v>231</v>
      </c>
      <c r="E605" s="5" t="s">
        <v>122</v>
      </c>
      <c r="F605" s="60"/>
      <c r="G605" s="42">
        <f>SUM(G606,)</f>
        <v>13808.7</v>
      </c>
      <c r="H605" s="42">
        <f>SUM(H606,)</f>
        <v>13808.7</v>
      </c>
    </row>
    <row r="606" spans="1:8" ht="48" customHeight="1">
      <c r="A606" s="89" t="s">
        <v>12</v>
      </c>
      <c r="B606" s="60"/>
      <c r="C606" s="60" t="s">
        <v>272</v>
      </c>
      <c r="D606" s="60" t="s">
        <v>231</v>
      </c>
      <c r="E606" s="5" t="s">
        <v>123</v>
      </c>
      <c r="F606" s="60"/>
      <c r="G606" s="42">
        <f>SUM(G607)</f>
        <v>13808.7</v>
      </c>
      <c r="H606" s="42">
        <f>SUM(H607)</f>
        <v>13808.7</v>
      </c>
    </row>
    <row r="607" spans="1:8" ht="31.5">
      <c r="A607" s="14" t="s">
        <v>336</v>
      </c>
      <c r="B607" s="60"/>
      <c r="C607" s="60" t="s">
        <v>272</v>
      </c>
      <c r="D607" s="60" t="s">
        <v>231</v>
      </c>
      <c r="E607" s="5" t="s">
        <v>123</v>
      </c>
      <c r="F607" s="47">
        <v>200</v>
      </c>
      <c r="G607" s="42">
        <f>SUM(G608)</f>
        <v>13808.7</v>
      </c>
      <c r="H607" s="42">
        <f>SUM(H608)</f>
        <v>13808.7</v>
      </c>
    </row>
    <row r="608" spans="1:8" ht="31.5">
      <c r="A608" s="14" t="s">
        <v>238</v>
      </c>
      <c r="B608" s="60"/>
      <c r="C608" s="60" t="s">
        <v>272</v>
      </c>
      <c r="D608" s="60" t="s">
        <v>231</v>
      </c>
      <c r="E608" s="5" t="s">
        <v>123</v>
      </c>
      <c r="F608" s="47">
        <v>240</v>
      </c>
      <c r="G608" s="42">
        <v>13808.7</v>
      </c>
      <c r="H608" s="42">
        <v>13808.7</v>
      </c>
    </row>
    <row r="609" spans="1:8" ht="18" customHeight="1">
      <c r="A609" s="14"/>
      <c r="B609" s="44"/>
      <c r="C609" s="44"/>
      <c r="D609" s="64"/>
      <c r="E609" s="47"/>
      <c r="F609" s="58"/>
      <c r="G609" s="101"/>
      <c r="H609" s="101"/>
    </row>
    <row r="610" spans="1:8" ht="19.5" customHeight="1">
      <c r="A610" s="26" t="s">
        <v>367</v>
      </c>
      <c r="B610" s="37" t="s">
        <v>309</v>
      </c>
      <c r="C610" s="66"/>
      <c r="D610" s="66"/>
      <c r="E610" s="66"/>
      <c r="F610" s="66"/>
      <c r="G610" s="39">
        <f>SUM(G612,G620,G843)</f>
        <v>1577825.8800000001</v>
      </c>
      <c r="H610" s="39">
        <f>SUM(H612,H620,H843)</f>
        <v>1744526.8800000001</v>
      </c>
    </row>
    <row r="611" spans="1:8" ht="17.25" customHeight="1">
      <c r="A611" s="26"/>
      <c r="B611" s="40"/>
      <c r="C611" s="55"/>
      <c r="D611" s="55"/>
      <c r="E611" s="55"/>
      <c r="F611" s="55"/>
      <c r="G611" s="42"/>
      <c r="H611" s="42"/>
    </row>
    <row r="612" spans="1:8" s="88" customFormat="1" ht="17.25" customHeight="1">
      <c r="A612" s="6" t="s">
        <v>265</v>
      </c>
      <c r="B612" s="44"/>
      <c r="C612" s="44" t="s">
        <v>237</v>
      </c>
      <c r="D612" s="44"/>
      <c r="E612" s="45"/>
      <c r="F612" s="45"/>
      <c r="G612" s="42">
        <f>SUM(G613)</f>
        <v>82.2</v>
      </c>
      <c r="H612" s="42">
        <f>SUM(H613)</f>
        <v>82.2</v>
      </c>
    </row>
    <row r="613" spans="1:8" s="88" customFormat="1" ht="17.25" customHeight="1">
      <c r="A613" s="94" t="s">
        <v>348</v>
      </c>
      <c r="B613" s="44"/>
      <c r="C613" s="44" t="s">
        <v>237</v>
      </c>
      <c r="D613" s="44">
        <v>10</v>
      </c>
      <c r="E613" s="87"/>
      <c r="F613" s="47"/>
      <c r="G613" s="42">
        <f>SUM(G614)</f>
        <v>82.2</v>
      </c>
      <c r="H613" s="42">
        <f>SUM(H614)</f>
        <v>82.2</v>
      </c>
    </row>
    <row r="614" spans="1:8" s="88" customFormat="1" ht="32.25" customHeight="1">
      <c r="A614" s="6" t="s">
        <v>517</v>
      </c>
      <c r="B614" s="44"/>
      <c r="C614" s="44" t="s">
        <v>237</v>
      </c>
      <c r="D614" s="44">
        <v>10</v>
      </c>
      <c r="E614" s="8" t="s">
        <v>216</v>
      </c>
      <c r="F614" s="47"/>
      <c r="G614" s="42">
        <f>SUM(G615,)</f>
        <v>82.2</v>
      </c>
      <c r="H614" s="42">
        <f>SUM(H615,)</f>
        <v>82.2</v>
      </c>
    </row>
    <row r="615" spans="1:8" s="88" customFormat="1" ht="66" customHeight="1">
      <c r="A615" s="6" t="s">
        <v>518</v>
      </c>
      <c r="B615" s="44"/>
      <c r="C615" s="44" t="s">
        <v>237</v>
      </c>
      <c r="D615" s="44">
        <v>10</v>
      </c>
      <c r="E615" s="87" t="s">
        <v>519</v>
      </c>
      <c r="F615" s="47"/>
      <c r="G615" s="42">
        <f>SUM(G616,)</f>
        <v>82.2</v>
      </c>
      <c r="H615" s="42">
        <f>SUM(H616,)</f>
        <v>82.2</v>
      </c>
    </row>
    <row r="616" spans="1:8" s="88" customFormat="1" ht="67.5" customHeight="1">
      <c r="A616" s="1" t="s">
        <v>707</v>
      </c>
      <c r="B616" s="93"/>
      <c r="C616" s="44" t="s">
        <v>237</v>
      </c>
      <c r="D616" s="44">
        <v>10</v>
      </c>
      <c r="E616" s="87" t="s">
        <v>520</v>
      </c>
      <c r="F616" s="47"/>
      <c r="G616" s="42">
        <f t="shared" ref="G616:H618" si="70">SUM(G617)</f>
        <v>82.2</v>
      </c>
      <c r="H616" s="42">
        <f t="shared" si="70"/>
        <v>82.2</v>
      </c>
    </row>
    <row r="617" spans="1:8" s="88" customFormat="1" ht="30" customHeight="1">
      <c r="A617" s="1" t="s">
        <v>187</v>
      </c>
      <c r="B617" s="44"/>
      <c r="C617" s="44" t="s">
        <v>237</v>
      </c>
      <c r="D617" s="44">
        <v>10</v>
      </c>
      <c r="E617" s="87" t="s">
        <v>521</v>
      </c>
      <c r="F617" s="47"/>
      <c r="G617" s="42">
        <f t="shared" si="70"/>
        <v>82.2</v>
      </c>
      <c r="H617" s="42">
        <f t="shared" si="70"/>
        <v>82.2</v>
      </c>
    </row>
    <row r="618" spans="1:8" s="88" customFormat="1" ht="33.75" customHeight="1">
      <c r="A618" s="94" t="s">
        <v>336</v>
      </c>
      <c r="B618" s="44"/>
      <c r="C618" s="44" t="s">
        <v>237</v>
      </c>
      <c r="D618" s="44">
        <v>10</v>
      </c>
      <c r="E618" s="87" t="s">
        <v>521</v>
      </c>
      <c r="F618" s="47">
        <v>200</v>
      </c>
      <c r="G618" s="42">
        <f t="shared" si="70"/>
        <v>82.2</v>
      </c>
      <c r="H618" s="42">
        <f t="shared" si="70"/>
        <v>82.2</v>
      </c>
    </row>
    <row r="619" spans="1:8" s="88" customFormat="1" ht="34.5" customHeight="1">
      <c r="A619" s="94" t="s">
        <v>238</v>
      </c>
      <c r="B619" s="44"/>
      <c r="C619" s="44" t="s">
        <v>237</v>
      </c>
      <c r="D619" s="44">
        <v>10</v>
      </c>
      <c r="E619" s="87" t="s">
        <v>521</v>
      </c>
      <c r="F619" s="47">
        <v>240</v>
      </c>
      <c r="G619" s="97">
        <v>82.2</v>
      </c>
      <c r="H619" s="97">
        <v>82.2</v>
      </c>
    </row>
    <row r="620" spans="1:8" ht="15.75">
      <c r="A620" s="6" t="s">
        <v>279</v>
      </c>
      <c r="B620" s="16"/>
      <c r="C620" s="16" t="s">
        <v>280</v>
      </c>
      <c r="D620" s="45"/>
      <c r="E620" s="45"/>
      <c r="F620" s="45"/>
      <c r="G620" s="42">
        <f>SUM(G621,G683,G783,G818)</f>
        <v>1534959.6800000002</v>
      </c>
      <c r="H620" s="42">
        <f>SUM(H621,H683,H783,H818)</f>
        <v>1697933.6800000002</v>
      </c>
    </row>
    <row r="621" spans="1:8" ht="15.75">
      <c r="A621" s="61" t="s">
        <v>281</v>
      </c>
      <c r="B621" s="44"/>
      <c r="C621" s="44" t="s">
        <v>280</v>
      </c>
      <c r="D621" s="54" t="s">
        <v>231</v>
      </c>
      <c r="E621" s="7"/>
      <c r="F621" s="55"/>
      <c r="G621" s="42">
        <f>SUM(G622,G644,G650)</f>
        <v>739057.21000000008</v>
      </c>
      <c r="H621" s="42">
        <f>SUM(H622,H644,H650)</f>
        <v>817272.21000000008</v>
      </c>
    </row>
    <row r="622" spans="1:8" ht="31.5">
      <c r="A622" s="6" t="s">
        <v>341</v>
      </c>
      <c r="B622" s="44"/>
      <c r="C622" s="44" t="s">
        <v>280</v>
      </c>
      <c r="D622" s="50" t="s">
        <v>231</v>
      </c>
      <c r="E622" s="8" t="s">
        <v>35</v>
      </c>
      <c r="F622" s="47"/>
      <c r="G622" s="42">
        <f>SUM(G623,G638)</f>
        <v>30547.02</v>
      </c>
      <c r="H622" s="42">
        <f>SUM(H623,H638)</f>
        <v>30547.02</v>
      </c>
    </row>
    <row r="623" spans="1:8" ht="46.15" customHeight="1">
      <c r="A623" s="6" t="s">
        <v>349</v>
      </c>
      <c r="B623" s="44"/>
      <c r="C623" s="44" t="s">
        <v>280</v>
      </c>
      <c r="D623" s="50" t="s">
        <v>231</v>
      </c>
      <c r="E623" s="5" t="s">
        <v>36</v>
      </c>
      <c r="F623" s="47"/>
      <c r="G623" s="42">
        <f>SUM(G624,G629)</f>
        <v>25427.22</v>
      </c>
      <c r="H623" s="42">
        <f>SUM(H624,H629)</f>
        <v>25427.22</v>
      </c>
    </row>
    <row r="624" spans="1:8" ht="63.75" customHeight="1">
      <c r="A624" s="6" t="s">
        <v>541</v>
      </c>
      <c r="B624" s="44"/>
      <c r="C624" s="44" t="s">
        <v>280</v>
      </c>
      <c r="D624" s="50" t="s">
        <v>231</v>
      </c>
      <c r="E624" s="5" t="s">
        <v>76</v>
      </c>
      <c r="F624" s="47"/>
      <c r="G624" s="42">
        <f>SUM(G625)</f>
        <v>23126.400000000001</v>
      </c>
      <c r="H624" s="42">
        <f>SUM(H625)</f>
        <v>23126.400000000001</v>
      </c>
    </row>
    <row r="625" spans="1:8" ht="63">
      <c r="A625" s="2" t="s">
        <v>378</v>
      </c>
      <c r="B625" s="44"/>
      <c r="C625" s="44" t="s">
        <v>280</v>
      </c>
      <c r="D625" s="50" t="s">
        <v>231</v>
      </c>
      <c r="E625" s="5" t="s">
        <v>81</v>
      </c>
      <c r="F625" s="47"/>
      <c r="G625" s="42">
        <f>SUM(G626)</f>
        <v>23126.400000000001</v>
      </c>
      <c r="H625" s="42">
        <f>SUM(H626)</f>
        <v>23126.400000000001</v>
      </c>
    </row>
    <row r="626" spans="1:8" ht="31.5">
      <c r="A626" s="17" t="s">
        <v>246</v>
      </c>
      <c r="B626" s="50"/>
      <c r="C626" s="50" t="s">
        <v>280</v>
      </c>
      <c r="D626" s="50" t="s">
        <v>231</v>
      </c>
      <c r="E626" s="5" t="s">
        <v>81</v>
      </c>
      <c r="F626" s="53">
        <v>600</v>
      </c>
      <c r="G626" s="42">
        <f>SUM(G627,G628)</f>
        <v>23126.400000000001</v>
      </c>
      <c r="H626" s="42">
        <f>SUM(H627,H628)</f>
        <v>23126.400000000001</v>
      </c>
    </row>
    <row r="627" spans="1:8" ht="15.75">
      <c r="A627" s="17" t="s">
        <v>247</v>
      </c>
      <c r="B627" s="50"/>
      <c r="C627" s="50" t="s">
        <v>280</v>
      </c>
      <c r="D627" s="50" t="s">
        <v>231</v>
      </c>
      <c r="E627" s="5" t="s">
        <v>81</v>
      </c>
      <c r="F627" s="50">
        <v>610</v>
      </c>
      <c r="G627" s="42">
        <v>6745.2</v>
      </c>
      <c r="H627" s="42">
        <v>6745.2</v>
      </c>
    </row>
    <row r="628" spans="1:8" ht="15.75">
      <c r="A628" s="17" t="s">
        <v>310</v>
      </c>
      <c r="B628" s="50"/>
      <c r="C628" s="50" t="s">
        <v>280</v>
      </c>
      <c r="D628" s="50" t="s">
        <v>231</v>
      </c>
      <c r="E628" s="5" t="s">
        <v>81</v>
      </c>
      <c r="F628" s="50">
        <v>620</v>
      </c>
      <c r="G628" s="42">
        <v>16381.2</v>
      </c>
      <c r="H628" s="42">
        <v>16381.2</v>
      </c>
    </row>
    <row r="629" spans="1:8" ht="63">
      <c r="A629" s="1" t="s">
        <v>180</v>
      </c>
      <c r="B629" s="50"/>
      <c r="C629" s="50" t="s">
        <v>280</v>
      </c>
      <c r="D629" s="50" t="s">
        <v>231</v>
      </c>
      <c r="E629" s="5" t="s">
        <v>77</v>
      </c>
      <c r="F629" s="50"/>
      <c r="G629" s="42">
        <f>SUM(G630,G634)</f>
        <v>2300.8199999999997</v>
      </c>
      <c r="H629" s="42">
        <f>SUM(H630,H634)</f>
        <v>2300.8199999999997</v>
      </c>
    </row>
    <row r="630" spans="1:8" ht="47.25">
      <c r="A630" s="1" t="s">
        <v>78</v>
      </c>
      <c r="B630" s="50"/>
      <c r="C630" s="50" t="s">
        <v>280</v>
      </c>
      <c r="D630" s="50" t="s">
        <v>231</v>
      </c>
      <c r="E630" s="5" t="s">
        <v>165</v>
      </c>
      <c r="F630" s="50"/>
      <c r="G630" s="42">
        <f>SUM(G631)</f>
        <v>696.2</v>
      </c>
      <c r="H630" s="42">
        <f>SUM(H631)</f>
        <v>696.2</v>
      </c>
    </row>
    <row r="631" spans="1:8" ht="31.5">
      <c r="A631" s="17" t="s">
        <v>246</v>
      </c>
      <c r="B631" s="50"/>
      <c r="C631" s="50" t="s">
        <v>280</v>
      </c>
      <c r="D631" s="50" t="s">
        <v>231</v>
      </c>
      <c r="E631" s="5" t="s">
        <v>165</v>
      </c>
      <c r="F631" s="53">
        <v>600</v>
      </c>
      <c r="G631" s="42">
        <f>SUM(G632,G633)</f>
        <v>696.2</v>
      </c>
      <c r="H631" s="42">
        <f>SUM(H632,H633)</f>
        <v>696.2</v>
      </c>
    </row>
    <row r="632" spans="1:8" ht="15.75">
      <c r="A632" s="17" t="s">
        <v>247</v>
      </c>
      <c r="B632" s="50"/>
      <c r="C632" s="50" t="s">
        <v>280</v>
      </c>
      <c r="D632" s="50" t="s">
        <v>231</v>
      </c>
      <c r="E632" s="5" t="s">
        <v>165</v>
      </c>
      <c r="F632" s="50">
        <v>610</v>
      </c>
      <c r="G632" s="42">
        <v>193.2</v>
      </c>
      <c r="H632" s="42">
        <v>193.2</v>
      </c>
    </row>
    <row r="633" spans="1:8" ht="15.75">
      <c r="A633" s="17" t="s">
        <v>310</v>
      </c>
      <c r="B633" s="50"/>
      <c r="C633" s="50" t="s">
        <v>280</v>
      </c>
      <c r="D633" s="50" t="s">
        <v>231</v>
      </c>
      <c r="E633" s="87" t="s">
        <v>165</v>
      </c>
      <c r="F633" s="50">
        <v>620</v>
      </c>
      <c r="G633" s="42">
        <v>503</v>
      </c>
      <c r="H633" s="42">
        <v>503</v>
      </c>
    </row>
    <row r="634" spans="1:8" ht="31.5">
      <c r="A634" s="1" t="s">
        <v>79</v>
      </c>
      <c r="B634" s="44"/>
      <c r="C634" s="44" t="s">
        <v>280</v>
      </c>
      <c r="D634" s="50" t="s">
        <v>231</v>
      </c>
      <c r="E634" s="5" t="s">
        <v>83</v>
      </c>
      <c r="F634" s="50"/>
      <c r="G634" s="42">
        <f>SUM(G635)</f>
        <v>1604.62</v>
      </c>
      <c r="H634" s="42">
        <f>SUM(H635)</f>
        <v>1604.62</v>
      </c>
    </row>
    <row r="635" spans="1:8" ht="31.5">
      <c r="A635" s="17" t="s">
        <v>246</v>
      </c>
      <c r="B635" s="50"/>
      <c r="C635" s="50" t="s">
        <v>280</v>
      </c>
      <c r="D635" s="50" t="s">
        <v>231</v>
      </c>
      <c r="E635" s="5" t="s">
        <v>83</v>
      </c>
      <c r="F635" s="53">
        <v>600</v>
      </c>
      <c r="G635" s="42">
        <f>SUM(G636,G637)</f>
        <v>1604.62</v>
      </c>
      <c r="H635" s="42">
        <f>SUM(H636,H637)</f>
        <v>1604.62</v>
      </c>
    </row>
    <row r="636" spans="1:8" ht="15.75">
      <c r="A636" s="17" t="s">
        <v>247</v>
      </c>
      <c r="B636" s="50"/>
      <c r="C636" s="50" t="s">
        <v>280</v>
      </c>
      <c r="D636" s="50" t="s">
        <v>231</v>
      </c>
      <c r="E636" s="5" t="s">
        <v>83</v>
      </c>
      <c r="F636" s="50">
        <v>610</v>
      </c>
      <c r="G636" s="42">
        <v>401.52</v>
      </c>
      <c r="H636" s="42">
        <v>401.52</v>
      </c>
    </row>
    <row r="637" spans="1:8" ht="15.75">
      <c r="A637" s="17" t="s">
        <v>310</v>
      </c>
      <c r="B637" s="50"/>
      <c r="C637" s="50" t="s">
        <v>280</v>
      </c>
      <c r="D637" s="50" t="s">
        <v>231</v>
      </c>
      <c r="E637" s="87" t="s">
        <v>83</v>
      </c>
      <c r="F637" s="50">
        <v>620</v>
      </c>
      <c r="G637" s="42">
        <v>1203.0999999999999</v>
      </c>
      <c r="H637" s="42">
        <v>1203.0999999999999</v>
      </c>
    </row>
    <row r="638" spans="1:8" ht="31.5">
      <c r="A638" s="6" t="s">
        <v>358</v>
      </c>
      <c r="B638" s="50"/>
      <c r="C638" s="50" t="s">
        <v>280</v>
      </c>
      <c r="D638" s="50" t="s">
        <v>231</v>
      </c>
      <c r="E638" s="8" t="s">
        <v>39</v>
      </c>
      <c r="F638" s="47"/>
      <c r="G638" s="42">
        <f t="shared" ref="G638:H640" si="71">SUM(G639)</f>
        <v>5119.8</v>
      </c>
      <c r="H638" s="42">
        <f t="shared" si="71"/>
        <v>5119.8</v>
      </c>
    </row>
    <row r="639" spans="1:8" ht="30.75" customHeight="1">
      <c r="A639" s="17" t="s">
        <v>462</v>
      </c>
      <c r="B639" s="50"/>
      <c r="C639" s="50" t="s">
        <v>280</v>
      </c>
      <c r="D639" s="50" t="s">
        <v>231</v>
      </c>
      <c r="E639" s="8" t="s">
        <v>463</v>
      </c>
      <c r="F639" s="47"/>
      <c r="G639" s="42">
        <f t="shared" si="71"/>
        <v>5119.8</v>
      </c>
      <c r="H639" s="42">
        <f t="shared" si="71"/>
        <v>5119.8</v>
      </c>
    </row>
    <row r="640" spans="1:8" ht="31.5">
      <c r="A640" s="17" t="s">
        <v>464</v>
      </c>
      <c r="B640" s="8"/>
      <c r="C640" s="50" t="s">
        <v>280</v>
      </c>
      <c r="D640" s="50" t="s">
        <v>231</v>
      </c>
      <c r="E640" s="8" t="s">
        <v>465</v>
      </c>
      <c r="F640" s="47"/>
      <c r="G640" s="42">
        <f t="shared" si="71"/>
        <v>5119.8</v>
      </c>
      <c r="H640" s="42">
        <f t="shared" si="71"/>
        <v>5119.8</v>
      </c>
    </row>
    <row r="641" spans="1:8" ht="31.5">
      <c r="A641" s="17" t="s">
        <v>246</v>
      </c>
      <c r="B641" s="44"/>
      <c r="C641" s="44" t="s">
        <v>280</v>
      </c>
      <c r="D641" s="50" t="s">
        <v>231</v>
      </c>
      <c r="E641" s="8" t="s">
        <v>465</v>
      </c>
      <c r="F641" s="16">
        <v>600</v>
      </c>
      <c r="G641" s="42">
        <f>SUM(G642,G643)</f>
        <v>5119.8</v>
      </c>
      <c r="H641" s="42">
        <f>SUM(H642,H643)</f>
        <v>5119.8</v>
      </c>
    </row>
    <row r="642" spans="1:8" ht="15.75">
      <c r="A642" s="17" t="s">
        <v>247</v>
      </c>
      <c r="B642" s="44"/>
      <c r="C642" s="44" t="s">
        <v>280</v>
      </c>
      <c r="D642" s="50" t="s">
        <v>231</v>
      </c>
      <c r="E642" s="8" t="s">
        <v>465</v>
      </c>
      <c r="F642" s="50">
        <v>610</v>
      </c>
      <c r="G642" s="42">
        <v>1078.3</v>
      </c>
      <c r="H642" s="42">
        <v>1078.3</v>
      </c>
    </row>
    <row r="643" spans="1:8" ht="15.75">
      <c r="A643" s="17" t="s">
        <v>310</v>
      </c>
      <c r="B643" s="50"/>
      <c r="C643" s="50" t="s">
        <v>280</v>
      </c>
      <c r="D643" s="50" t="s">
        <v>231</v>
      </c>
      <c r="E643" s="8" t="s">
        <v>465</v>
      </c>
      <c r="F643" s="50">
        <v>620</v>
      </c>
      <c r="G643" s="42">
        <v>4041.5</v>
      </c>
      <c r="H643" s="42">
        <v>4041.5</v>
      </c>
    </row>
    <row r="644" spans="1:8" s="88" customFormat="1" ht="31.5">
      <c r="A644" s="6" t="s">
        <v>345</v>
      </c>
      <c r="B644" s="44"/>
      <c r="C644" s="44" t="s">
        <v>280</v>
      </c>
      <c r="D644" s="50" t="s">
        <v>231</v>
      </c>
      <c r="E644" s="8" t="s">
        <v>54</v>
      </c>
      <c r="F644" s="50"/>
      <c r="G644" s="42">
        <f t="shared" ref="G644:G648" si="72">SUM(G645)</f>
        <v>2750</v>
      </c>
      <c r="H644" s="42"/>
    </row>
    <row r="645" spans="1:8" s="88" customFormat="1" ht="15.75">
      <c r="A645" s="6" t="s">
        <v>5</v>
      </c>
      <c r="B645" s="44"/>
      <c r="C645" s="44" t="s">
        <v>280</v>
      </c>
      <c r="D645" s="50" t="s">
        <v>231</v>
      </c>
      <c r="E645" s="87" t="s">
        <v>57</v>
      </c>
      <c r="F645" s="50"/>
      <c r="G645" s="42">
        <f t="shared" si="72"/>
        <v>2750</v>
      </c>
      <c r="H645" s="42"/>
    </row>
    <row r="646" spans="1:8" s="88" customFormat="1" ht="64.150000000000006" customHeight="1">
      <c r="A646" s="3" t="s">
        <v>555</v>
      </c>
      <c r="B646" s="87"/>
      <c r="C646" s="44" t="s">
        <v>280</v>
      </c>
      <c r="D646" s="50" t="s">
        <v>231</v>
      </c>
      <c r="E646" s="87" t="s">
        <v>105</v>
      </c>
      <c r="F646" s="50"/>
      <c r="G646" s="42">
        <f t="shared" si="72"/>
        <v>2750</v>
      </c>
      <c r="H646" s="42"/>
    </row>
    <row r="647" spans="1:8" s="88" customFormat="1" ht="116.25" customHeight="1">
      <c r="A647" s="94" t="s">
        <v>662</v>
      </c>
      <c r="B647" s="87"/>
      <c r="C647" s="44" t="s">
        <v>280</v>
      </c>
      <c r="D647" s="50" t="s">
        <v>231</v>
      </c>
      <c r="E647" s="87" t="s">
        <v>663</v>
      </c>
      <c r="F647" s="47"/>
      <c r="G647" s="42">
        <f t="shared" si="72"/>
        <v>2750</v>
      </c>
      <c r="H647" s="42"/>
    </row>
    <row r="648" spans="1:8" s="88" customFormat="1" ht="31.5">
      <c r="A648" s="17" t="s">
        <v>246</v>
      </c>
      <c r="B648" s="87"/>
      <c r="C648" s="44" t="s">
        <v>280</v>
      </c>
      <c r="D648" s="50" t="s">
        <v>231</v>
      </c>
      <c r="E648" s="87" t="s">
        <v>663</v>
      </c>
      <c r="F648" s="16">
        <v>600</v>
      </c>
      <c r="G648" s="42">
        <f t="shared" si="72"/>
        <v>2750</v>
      </c>
      <c r="H648" s="42"/>
    </row>
    <row r="649" spans="1:8" s="88" customFormat="1" ht="15.75">
      <c r="A649" s="17" t="s">
        <v>310</v>
      </c>
      <c r="B649" s="87"/>
      <c r="C649" s="44" t="s">
        <v>280</v>
      </c>
      <c r="D649" s="50" t="s">
        <v>231</v>
      </c>
      <c r="E649" s="87" t="s">
        <v>663</v>
      </c>
      <c r="F649" s="50">
        <v>620</v>
      </c>
      <c r="G649" s="42">
        <v>2750</v>
      </c>
      <c r="H649" s="42"/>
    </row>
    <row r="650" spans="1:8" ht="31.5">
      <c r="A650" s="6" t="s">
        <v>346</v>
      </c>
      <c r="B650" s="44"/>
      <c r="C650" s="44" t="s">
        <v>280</v>
      </c>
      <c r="D650" s="50" t="s">
        <v>231</v>
      </c>
      <c r="E650" s="8" t="s">
        <v>126</v>
      </c>
      <c r="F650" s="47"/>
      <c r="G650" s="42">
        <f>SUM(G651,)</f>
        <v>705760.19000000006</v>
      </c>
      <c r="H650" s="42">
        <f>SUM(H651,)</f>
        <v>786725.19000000006</v>
      </c>
    </row>
    <row r="651" spans="1:8" ht="15.75">
      <c r="A651" s="6" t="s">
        <v>6</v>
      </c>
      <c r="B651" s="44"/>
      <c r="C651" s="44" t="s">
        <v>280</v>
      </c>
      <c r="D651" s="50" t="s">
        <v>231</v>
      </c>
      <c r="E651" s="5" t="s">
        <v>127</v>
      </c>
      <c r="F651" s="47"/>
      <c r="G651" s="42">
        <f>SUM(G652,G663,G678)</f>
        <v>705760.19000000006</v>
      </c>
      <c r="H651" s="42">
        <f>SUM(H652,H663,H678)</f>
        <v>786725.19000000006</v>
      </c>
    </row>
    <row r="652" spans="1:8" ht="47.25">
      <c r="A652" s="6" t="s">
        <v>389</v>
      </c>
      <c r="B652" s="49"/>
      <c r="C652" s="49" t="s">
        <v>280</v>
      </c>
      <c r="D652" s="62" t="s">
        <v>231</v>
      </c>
      <c r="E652" s="5" t="s">
        <v>128</v>
      </c>
      <c r="F652" s="47"/>
      <c r="G652" s="42">
        <f>SUM(G653,G657,G660)</f>
        <v>40062</v>
      </c>
      <c r="H652" s="42">
        <f>SUM(H653,H657,H660)</f>
        <v>58676</v>
      </c>
    </row>
    <row r="653" spans="1:8" ht="102.75" customHeight="1">
      <c r="A653" s="90" t="s">
        <v>15</v>
      </c>
      <c r="B653" s="16"/>
      <c r="C653" s="16" t="s">
        <v>280</v>
      </c>
      <c r="D653" s="50" t="s">
        <v>231</v>
      </c>
      <c r="E653" s="5" t="s">
        <v>203</v>
      </c>
      <c r="F653" s="44"/>
      <c r="G653" s="42">
        <f>SUM(G654)</f>
        <v>20529</v>
      </c>
      <c r="H653" s="42">
        <f>SUM(H654)</f>
        <v>31499</v>
      </c>
    </row>
    <row r="654" spans="1:8" ht="31.5">
      <c r="A654" s="17" t="s">
        <v>246</v>
      </c>
      <c r="B654" s="44"/>
      <c r="C654" s="44" t="s">
        <v>280</v>
      </c>
      <c r="D654" s="54" t="s">
        <v>231</v>
      </c>
      <c r="E654" s="5" t="s">
        <v>203</v>
      </c>
      <c r="F654" s="53">
        <v>600</v>
      </c>
      <c r="G654" s="42">
        <f>SUM(G655)</f>
        <v>20529</v>
      </c>
      <c r="H654" s="42">
        <f>SUM(H655)</f>
        <v>31499</v>
      </c>
    </row>
    <row r="655" spans="1:8" ht="31.5">
      <c r="A655" s="6" t="s">
        <v>335</v>
      </c>
      <c r="B655" s="50"/>
      <c r="C655" s="50" t="s">
        <v>280</v>
      </c>
      <c r="D655" s="50" t="s">
        <v>231</v>
      </c>
      <c r="E655" s="5" t="s">
        <v>203</v>
      </c>
      <c r="F655" s="50">
        <v>630</v>
      </c>
      <c r="G655" s="42">
        <v>20529</v>
      </c>
      <c r="H655" s="42">
        <v>31499</v>
      </c>
    </row>
    <row r="656" spans="1:8" ht="15.75">
      <c r="A656" s="6" t="s">
        <v>241</v>
      </c>
      <c r="B656" s="50"/>
      <c r="C656" s="50" t="s">
        <v>280</v>
      </c>
      <c r="D656" s="50" t="s">
        <v>231</v>
      </c>
      <c r="E656" s="5" t="s">
        <v>203</v>
      </c>
      <c r="F656" s="50">
        <v>630</v>
      </c>
      <c r="G656" s="42">
        <v>20529</v>
      </c>
      <c r="H656" s="42">
        <v>31499</v>
      </c>
    </row>
    <row r="657" spans="1:8" s="88" customFormat="1" ht="66.75" customHeight="1">
      <c r="A657" s="94" t="s">
        <v>515</v>
      </c>
      <c r="B657" s="44"/>
      <c r="C657" s="44" t="s">
        <v>280</v>
      </c>
      <c r="D657" s="54" t="s">
        <v>231</v>
      </c>
      <c r="E657" s="87" t="s">
        <v>516</v>
      </c>
      <c r="F657" s="50"/>
      <c r="G657" s="42">
        <f>SUM(G658)</f>
        <v>14474</v>
      </c>
      <c r="H657" s="42">
        <f>SUM(H658)</f>
        <v>22118</v>
      </c>
    </row>
    <row r="658" spans="1:8" s="88" customFormat="1" ht="31.5">
      <c r="A658" s="17" t="s">
        <v>246</v>
      </c>
      <c r="B658" s="44"/>
      <c r="C658" s="44" t="s">
        <v>280</v>
      </c>
      <c r="D658" s="54" t="s">
        <v>231</v>
      </c>
      <c r="E658" s="87" t="s">
        <v>516</v>
      </c>
      <c r="F658" s="53">
        <v>600</v>
      </c>
      <c r="G658" s="42">
        <f>SUM(G659)</f>
        <v>14474</v>
      </c>
      <c r="H658" s="42">
        <f>SUM(H659)</f>
        <v>22118</v>
      </c>
    </row>
    <row r="659" spans="1:8" s="88" customFormat="1" ht="31.5">
      <c r="A659" s="6" t="s">
        <v>335</v>
      </c>
      <c r="B659" s="50"/>
      <c r="C659" s="50" t="s">
        <v>280</v>
      </c>
      <c r="D659" s="50" t="s">
        <v>231</v>
      </c>
      <c r="E659" s="87" t="s">
        <v>516</v>
      </c>
      <c r="F659" s="50">
        <v>630</v>
      </c>
      <c r="G659" s="42">
        <v>14474</v>
      </c>
      <c r="H659" s="42">
        <v>22118</v>
      </c>
    </row>
    <row r="660" spans="1:8" s="88" customFormat="1" ht="78.75">
      <c r="A660" s="94" t="s">
        <v>493</v>
      </c>
      <c r="B660" s="16"/>
      <c r="C660" s="16" t="s">
        <v>280</v>
      </c>
      <c r="D660" s="50" t="s">
        <v>231</v>
      </c>
      <c r="E660" s="87" t="s">
        <v>492</v>
      </c>
      <c r="F660" s="44"/>
      <c r="G660" s="42">
        <f>SUM(G661)</f>
        <v>5059</v>
      </c>
      <c r="H660" s="42">
        <f>SUM(H661)</f>
        <v>5059</v>
      </c>
    </row>
    <row r="661" spans="1:8" s="88" customFormat="1" ht="31.5">
      <c r="A661" s="17" t="s">
        <v>246</v>
      </c>
      <c r="B661" s="50"/>
      <c r="C661" s="50" t="s">
        <v>280</v>
      </c>
      <c r="D661" s="50" t="s">
        <v>231</v>
      </c>
      <c r="E661" s="87" t="s">
        <v>492</v>
      </c>
      <c r="F661" s="53">
        <v>600</v>
      </c>
      <c r="G661" s="42">
        <f>SUM(G662,)</f>
        <v>5059</v>
      </c>
      <c r="H661" s="42">
        <f>SUM(H662,)</f>
        <v>5059</v>
      </c>
    </row>
    <row r="662" spans="1:8" s="88" customFormat="1" ht="31.5">
      <c r="A662" s="6" t="s">
        <v>335</v>
      </c>
      <c r="B662" s="50"/>
      <c r="C662" s="50" t="s">
        <v>280</v>
      </c>
      <c r="D662" s="50" t="s">
        <v>231</v>
      </c>
      <c r="E662" s="87" t="s">
        <v>492</v>
      </c>
      <c r="F662" s="50">
        <v>630</v>
      </c>
      <c r="G662" s="42">
        <v>5059</v>
      </c>
      <c r="H662" s="42">
        <v>5059</v>
      </c>
    </row>
    <row r="663" spans="1:8" ht="133.5" customHeight="1">
      <c r="A663" s="17" t="s">
        <v>110</v>
      </c>
      <c r="B663" s="50"/>
      <c r="C663" s="50" t="s">
        <v>280</v>
      </c>
      <c r="D663" s="50" t="s">
        <v>231</v>
      </c>
      <c r="E663" s="5" t="s">
        <v>130</v>
      </c>
      <c r="F663" s="50"/>
      <c r="G663" s="42">
        <f>SUM(G664,G668,G674)</f>
        <v>662668.29</v>
      </c>
      <c r="H663" s="42">
        <f>SUM(H664,H668,H674)</f>
        <v>725019.29</v>
      </c>
    </row>
    <row r="664" spans="1:8" ht="33" customHeight="1">
      <c r="A664" s="11" t="s">
        <v>14</v>
      </c>
      <c r="B664" s="50"/>
      <c r="C664" s="50" t="s">
        <v>280</v>
      </c>
      <c r="D664" s="50" t="s">
        <v>231</v>
      </c>
      <c r="E664" s="5" t="s">
        <v>131</v>
      </c>
      <c r="F664" s="50"/>
      <c r="G664" s="42">
        <f>SUM(G665)</f>
        <v>156200.28999999998</v>
      </c>
      <c r="H664" s="42">
        <f>SUM(H665)</f>
        <v>156200.28999999998</v>
      </c>
    </row>
    <row r="665" spans="1:8" ht="31.5">
      <c r="A665" s="17" t="s">
        <v>246</v>
      </c>
      <c r="B665" s="50"/>
      <c r="C665" s="50" t="s">
        <v>280</v>
      </c>
      <c r="D665" s="50" t="s">
        <v>231</v>
      </c>
      <c r="E665" s="5" t="s">
        <v>131</v>
      </c>
      <c r="F665" s="53">
        <v>600</v>
      </c>
      <c r="G665" s="42">
        <f>SUM(G666,G667,)</f>
        <v>156200.28999999998</v>
      </c>
      <c r="H665" s="42">
        <f>SUM(H666,H667,)</f>
        <v>156200.28999999998</v>
      </c>
    </row>
    <row r="666" spans="1:8" ht="15.75">
      <c r="A666" s="17" t="s">
        <v>247</v>
      </c>
      <c r="B666" s="50"/>
      <c r="C666" s="50" t="s">
        <v>280</v>
      </c>
      <c r="D666" s="50" t="s">
        <v>231</v>
      </c>
      <c r="E666" s="5" t="s">
        <v>131</v>
      </c>
      <c r="F666" s="50">
        <v>610</v>
      </c>
      <c r="G666" s="42">
        <v>42476.42</v>
      </c>
      <c r="H666" s="42">
        <v>42476.42</v>
      </c>
    </row>
    <row r="667" spans="1:8" ht="15.75">
      <c r="A667" s="17" t="s">
        <v>310</v>
      </c>
      <c r="B667" s="50"/>
      <c r="C667" s="50" t="s">
        <v>280</v>
      </c>
      <c r="D667" s="50" t="s">
        <v>231</v>
      </c>
      <c r="E667" s="5" t="s">
        <v>131</v>
      </c>
      <c r="F667" s="50">
        <v>620</v>
      </c>
      <c r="G667" s="42">
        <v>113723.87</v>
      </c>
      <c r="H667" s="42">
        <v>113723.87</v>
      </c>
    </row>
    <row r="668" spans="1:8" ht="136.5" customHeight="1">
      <c r="A668" s="17" t="s">
        <v>387</v>
      </c>
      <c r="B668" s="44"/>
      <c r="C668" s="44" t="s">
        <v>280</v>
      </c>
      <c r="D668" s="54" t="s">
        <v>231</v>
      </c>
      <c r="E668" s="5" t="s">
        <v>205</v>
      </c>
      <c r="F668" s="55"/>
      <c r="G668" s="42">
        <f>SUM(G669)</f>
        <v>506268</v>
      </c>
      <c r="H668" s="42">
        <f>SUM(H669)</f>
        <v>568619</v>
      </c>
    </row>
    <row r="669" spans="1:8" ht="31.5">
      <c r="A669" s="17" t="s">
        <v>246</v>
      </c>
      <c r="B669" s="44"/>
      <c r="C669" s="44" t="s">
        <v>280</v>
      </c>
      <c r="D669" s="54" t="s">
        <v>231</v>
      </c>
      <c r="E669" s="5" t="s">
        <v>205</v>
      </c>
      <c r="F669" s="53">
        <v>600</v>
      </c>
      <c r="G669" s="42">
        <f>SUM(G670,G672)</f>
        <v>506268</v>
      </c>
      <c r="H669" s="42">
        <f>SUM(H670,H672)</f>
        <v>568619</v>
      </c>
    </row>
    <row r="670" spans="1:8" ht="15.75">
      <c r="A670" s="3" t="s">
        <v>247</v>
      </c>
      <c r="B670" s="44"/>
      <c r="C670" s="44" t="s">
        <v>280</v>
      </c>
      <c r="D670" s="54" t="s">
        <v>231</v>
      </c>
      <c r="E670" s="5" t="s">
        <v>205</v>
      </c>
      <c r="F670" s="50">
        <v>610</v>
      </c>
      <c r="G670" s="42">
        <v>143319.60999999999</v>
      </c>
      <c r="H670" s="42">
        <v>160761.60000000001</v>
      </c>
    </row>
    <row r="671" spans="1:8" ht="15.75">
      <c r="A671" s="6" t="s">
        <v>241</v>
      </c>
      <c r="B671" s="44"/>
      <c r="C671" s="44" t="s">
        <v>280</v>
      </c>
      <c r="D671" s="54" t="s">
        <v>231</v>
      </c>
      <c r="E671" s="5" t="s">
        <v>205</v>
      </c>
      <c r="F671" s="50">
        <v>610</v>
      </c>
      <c r="G671" s="42">
        <v>143319.60999999999</v>
      </c>
      <c r="H671" s="42">
        <v>160761.60000000001</v>
      </c>
    </row>
    <row r="672" spans="1:8" ht="15.75">
      <c r="A672" s="17" t="s">
        <v>310</v>
      </c>
      <c r="B672" s="44"/>
      <c r="C672" s="44" t="s">
        <v>280</v>
      </c>
      <c r="D672" s="54" t="s">
        <v>231</v>
      </c>
      <c r="E672" s="5" t="s">
        <v>205</v>
      </c>
      <c r="F672" s="50">
        <v>620</v>
      </c>
      <c r="G672" s="42">
        <v>362948.39</v>
      </c>
      <c r="H672" s="42">
        <v>407857.4</v>
      </c>
    </row>
    <row r="673" spans="1:8" ht="15.75">
      <c r="A673" s="6" t="s">
        <v>241</v>
      </c>
      <c r="B673" s="44"/>
      <c r="C673" s="44" t="s">
        <v>280</v>
      </c>
      <c r="D673" s="54" t="s">
        <v>231</v>
      </c>
      <c r="E673" s="5" t="s">
        <v>205</v>
      </c>
      <c r="F673" s="50">
        <v>620</v>
      </c>
      <c r="G673" s="42">
        <v>362948.39</v>
      </c>
      <c r="H673" s="42">
        <v>407857.4</v>
      </c>
    </row>
    <row r="674" spans="1:8" s="88" customFormat="1" ht="69" customHeight="1">
      <c r="A674" s="17" t="s">
        <v>697</v>
      </c>
      <c r="B674" s="44"/>
      <c r="C674" s="44" t="s">
        <v>280</v>
      </c>
      <c r="D674" s="50" t="s">
        <v>231</v>
      </c>
      <c r="E674" s="87" t="s">
        <v>698</v>
      </c>
      <c r="F674" s="50"/>
      <c r="G674" s="42">
        <f>SUM(G675)</f>
        <v>200</v>
      </c>
      <c r="H674" s="42">
        <f>SUM(H675)</f>
        <v>200</v>
      </c>
    </row>
    <row r="675" spans="1:8" s="88" customFormat="1" ht="31.5">
      <c r="A675" s="116" t="s">
        <v>246</v>
      </c>
      <c r="B675" s="50"/>
      <c r="C675" s="50" t="s">
        <v>280</v>
      </c>
      <c r="D675" s="50" t="s">
        <v>231</v>
      </c>
      <c r="E675" s="87" t="s">
        <v>698</v>
      </c>
      <c r="F675" s="53">
        <v>600</v>
      </c>
      <c r="G675" s="42">
        <f>SUM(G676,G677)</f>
        <v>200</v>
      </c>
      <c r="H675" s="42">
        <f>SUM(H676,H677)</f>
        <v>200</v>
      </c>
    </row>
    <row r="676" spans="1:8" s="88" customFormat="1" ht="15.75">
      <c r="A676" s="17" t="s">
        <v>247</v>
      </c>
      <c r="B676" s="50"/>
      <c r="C676" s="50" t="s">
        <v>280</v>
      </c>
      <c r="D676" s="50" t="s">
        <v>231</v>
      </c>
      <c r="E676" s="87" t="s">
        <v>698</v>
      </c>
      <c r="F676" s="50">
        <v>610</v>
      </c>
      <c r="G676" s="42">
        <v>50</v>
      </c>
      <c r="H676" s="42">
        <v>50</v>
      </c>
    </row>
    <row r="677" spans="1:8" s="88" customFormat="1" ht="15.75">
      <c r="A677" s="116" t="s">
        <v>310</v>
      </c>
      <c r="B677" s="50"/>
      <c r="C677" s="50" t="s">
        <v>280</v>
      </c>
      <c r="D677" s="50" t="s">
        <v>231</v>
      </c>
      <c r="E677" s="87" t="s">
        <v>698</v>
      </c>
      <c r="F677" s="50">
        <v>620</v>
      </c>
      <c r="G677" s="42">
        <v>150</v>
      </c>
      <c r="H677" s="42">
        <v>150</v>
      </c>
    </row>
    <row r="678" spans="1:8" ht="50.25" customHeight="1">
      <c r="A678" s="86" t="s">
        <v>372</v>
      </c>
      <c r="B678" s="50"/>
      <c r="C678" s="50" t="s">
        <v>280</v>
      </c>
      <c r="D678" s="50" t="s">
        <v>231</v>
      </c>
      <c r="E678" s="5" t="s">
        <v>132</v>
      </c>
      <c r="F678" s="50"/>
      <c r="G678" s="42">
        <f>SUM(G679)</f>
        <v>3029.9</v>
      </c>
      <c r="H678" s="42">
        <f>SUM(H679)</f>
        <v>3029.9</v>
      </c>
    </row>
    <row r="679" spans="1:8" ht="30" customHeight="1">
      <c r="A679" s="11" t="s">
        <v>14</v>
      </c>
      <c r="B679" s="50"/>
      <c r="C679" s="50" t="s">
        <v>280</v>
      </c>
      <c r="D679" s="50" t="s">
        <v>231</v>
      </c>
      <c r="E679" s="5" t="s">
        <v>133</v>
      </c>
      <c r="F679" s="50"/>
      <c r="G679" s="42">
        <f>SUM(G680)</f>
        <v>3029.9</v>
      </c>
      <c r="H679" s="42">
        <f>SUM(H680)</f>
        <v>3029.9</v>
      </c>
    </row>
    <row r="680" spans="1:8" ht="31.5">
      <c r="A680" s="17" t="s">
        <v>246</v>
      </c>
      <c r="B680" s="50"/>
      <c r="C680" s="50" t="s">
        <v>280</v>
      </c>
      <c r="D680" s="50" t="s">
        <v>231</v>
      </c>
      <c r="E680" s="5" t="s">
        <v>133</v>
      </c>
      <c r="F680" s="53">
        <v>600</v>
      </c>
      <c r="G680" s="42">
        <f>SUM(G681,G682,)</f>
        <v>3029.9</v>
      </c>
      <c r="H680" s="42">
        <f>SUM(H681,H682,)</f>
        <v>3029.9</v>
      </c>
    </row>
    <row r="681" spans="1:8" ht="15.75">
      <c r="A681" s="17" t="s">
        <v>247</v>
      </c>
      <c r="B681" s="50"/>
      <c r="C681" s="50" t="s">
        <v>280</v>
      </c>
      <c r="D681" s="50" t="s">
        <v>231</v>
      </c>
      <c r="E681" s="5" t="s">
        <v>133</v>
      </c>
      <c r="F681" s="50">
        <v>610</v>
      </c>
      <c r="G681" s="42">
        <v>820.4</v>
      </c>
      <c r="H681" s="42">
        <v>820.4</v>
      </c>
    </row>
    <row r="682" spans="1:8" ht="15.75">
      <c r="A682" s="17" t="s">
        <v>310</v>
      </c>
      <c r="B682" s="50"/>
      <c r="C682" s="50" t="s">
        <v>280</v>
      </c>
      <c r="D682" s="50" t="s">
        <v>231</v>
      </c>
      <c r="E682" s="5" t="s">
        <v>133</v>
      </c>
      <c r="F682" s="50">
        <v>620</v>
      </c>
      <c r="G682" s="42">
        <v>2209.5</v>
      </c>
      <c r="H682" s="42">
        <v>2209.5</v>
      </c>
    </row>
    <row r="683" spans="1:8" ht="15.75">
      <c r="A683" s="13" t="s">
        <v>282</v>
      </c>
      <c r="B683" s="46"/>
      <c r="C683" s="46" t="s">
        <v>280</v>
      </c>
      <c r="D683" s="47" t="s">
        <v>233</v>
      </c>
      <c r="E683" s="5"/>
      <c r="F683" s="46"/>
      <c r="G683" s="42">
        <f>SUM(G684,G690,G726)</f>
        <v>683752.38</v>
      </c>
      <c r="H683" s="42">
        <f>SUM(H684,H690,H726)</f>
        <v>768511.38</v>
      </c>
    </row>
    <row r="684" spans="1:8" s="88" customFormat="1" ht="31.5">
      <c r="A684" s="6" t="s">
        <v>339</v>
      </c>
      <c r="B684" s="46"/>
      <c r="C684" s="46" t="s">
        <v>280</v>
      </c>
      <c r="D684" s="47" t="s">
        <v>233</v>
      </c>
      <c r="E684" s="8" t="s">
        <v>26</v>
      </c>
      <c r="F684" s="50"/>
      <c r="G684" s="42">
        <f>SUM(G685)</f>
        <v>8575.26</v>
      </c>
      <c r="H684" s="42">
        <f>SUM(H685)</f>
        <v>8575.26</v>
      </c>
    </row>
    <row r="685" spans="1:8" s="88" customFormat="1" ht="31.5">
      <c r="A685" s="6" t="s">
        <v>702</v>
      </c>
      <c r="B685" s="46"/>
      <c r="C685" s="46" t="s">
        <v>280</v>
      </c>
      <c r="D685" s="47" t="s">
        <v>233</v>
      </c>
      <c r="E685" s="8" t="s">
        <v>703</v>
      </c>
      <c r="F685" s="47"/>
      <c r="G685" s="42">
        <f t="shared" ref="G685:H686" si="73">SUM(G686)</f>
        <v>8575.26</v>
      </c>
      <c r="H685" s="42">
        <f t="shared" si="73"/>
        <v>8575.26</v>
      </c>
    </row>
    <row r="686" spans="1:8" s="88" customFormat="1" ht="47.25">
      <c r="A686" s="117" t="s">
        <v>712</v>
      </c>
      <c r="B686" s="46"/>
      <c r="C686" s="46" t="s">
        <v>280</v>
      </c>
      <c r="D686" s="47" t="s">
        <v>233</v>
      </c>
      <c r="E686" s="8" t="s">
        <v>704</v>
      </c>
      <c r="F686" s="47"/>
      <c r="G686" s="42">
        <f t="shared" si="73"/>
        <v>8575.26</v>
      </c>
      <c r="H686" s="42">
        <f t="shared" si="73"/>
        <v>8575.26</v>
      </c>
    </row>
    <row r="687" spans="1:8" s="88" customFormat="1" ht="98.25" customHeight="1">
      <c r="A687" s="94" t="s">
        <v>705</v>
      </c>
      <c r="B687" s="46"/>
      <c r="C687" s="46" t="s">
        <v>280</v>
      </c>
      <c r="D687" s="47" t="s">
        <v>233</v>
      </c>
      <c r="E687" s="8" t="s">
        <v>706</v>
      </c>
      <c r="F687" s="55"/>
      <c r="G687" s="42">
        <f>SUM(G688)</f>
        <v>8575.26</v>
      </c>
      <c r="H687" s="42">
        <f>SUM(H688)</f>
        <v>8575.26</v>
      </c>
    </row>
    <row r="688" spans="1:8" s="88" customFormat="1" ht="31.5">
      <c r="A688" s="116" t="s">
        <v>246</v>
      </c>
      <c r="B688" s="46"/>
      <c r="C688" s="46" t="s">
        <v>280</v>
      </c>
      <c r="D688" s="47" t="s">
        <v>233</v>
      </c>
      <c r="E688" s="8" t="s">
        <v>706</v>
      </c>
      <c r="F688" s="16">
        <v>600</v>
      </c>
      <c r="G688" s="42">
        <f>SUM(G689,)</f>
        <v>8575.26</v>
      </c>
      <c r="H688" s="42">
        <f>SUM(H689,)</f>
        <v>8575.26</v>
      </c>
    </row>
    <row r="689" spans="1:8" s="88" customFormat="1" ht="15.75">
      <c r="A689" s="116" t="s">
        <v>310</v>
      </c>
      <c r="B689" s="44"/>
      <c r="C689" s="44" t="s">
        <v>280</v>
      </c>
      <c r="D689" s="44" t="s">
        <v>233</v>
      </c>
      <c r="E689" s="8" t="s">
        <v>706</v>
      </c>
      <c r="F689" s="50">
        <v>620</v>
      </c>
      <c r="G689" s="42">
        <v>8575.26</v>
      </c>
      <c r="H689" s="42">
        <v>8575.26</v>
      </c>
    </row>
    <row r="690" spans="1:8" ht="31.5">
      <c r="A690" s="6" t="s">
        <v>341</v>
      </c>
      <c r="B690" s="46"/>
      <c r="C690" s="46" t="s">
        <v>280</v>
      </c>
      <c r="D690" s="47" t="s">
        <v>233</v>
      </c>
      <c r="E690" s="8" t="s">
        <v>35</v>
      </c>
      <c r="F690" s="44"/>
      <c r="G690" s="42">
        <f>SUM(G691,G715,G720)</f>
        <v>20642.219999999998</v>
      </c>
      <c r="H690" s="42">
        <f>SUM(H691,H715,H720)</f>
        <v>20642.219999999998</v>
      </c>
    </row>
    <row r="691" spans="1:8" ht="46.9" customHeight="1">
      <c r="A691" s="6" t="s">
        <v>349</v>
      </c>
      <c r="B691" s="44"/>
      <c r="C691" s="44" t="s">
        <v>280</v>
      </c>
      <c r="D691" s="47" t="s">
        <v>233</v>
      </c>
      <c r="E691" s="5" t="s">
        <v>36</v>
      </c>
      <c r="F691" s="44"/>
      <c r="G691" s="42">
        <f>SUM(G692,G697,G706,G710)</f>
        <v>15882.92</v>
      </c>
      <c r="H691" s="42">
        <f>SUM(H692,H697,H706,H710)</f>
        <v>15882.92</v>
      </c>
    </row>
    <row r="692" spans="1:8" ht="65.25" customHeight="1">
      <c r="A692" s="6" t="s">
        <v>541</v>
      </c>
      <c r="B692" s="44"/>
      <c r="C692" s="44" t="s">
        <v>280</v>
      </c>
      <c r="D692" s="47" t="s">
        <v>233</v>
      </c>
      <c r="E692" s="5" t="s">
        <v>76</v>
      </c>
      <c r="F692" s="44"/>
      <c r="G692" s="42">
        <f>SUM(G693)</f>
        <v>13490.4</v>
      </c>
      <c r="H692" s="42">
        <f>SUM(H693)</f>
        <v>13490.4</v>
      </c>
    </row>
    <row r="693" spans="1:8" ht="63">
      <c r="A693" s="2" t="s">
        <v>378</v>
      </c>
      <c r="B693" s="44"/>
      <c r="C693" s="44" t="s">
        <v>280</v>
      </c>
      <c r="D693" s="47" t="s">
        <v>233</v>
      </c>
      <c r="E693" s="5" t="s">
        <v>81</v>
      </c>
      <c r="F693" s="44"/>
      <c r="G693" s="42">
        <f>SUM(G694)</f>
        <v>13490.4</v>
      </c>
      <c r="H693" s="42">
        <f>SUM(H694)</f>
        <v>13490.4</v>
      </c>
    </row>
    <row r="694" spans="1:8" ht="31.5">
      <c r="A694" s="17" t="s">
        <v>246</v>
      </c>
      <c r="B694" s="44"/>
      <c r="C694" s="44" t="s">
        <v>280</v>
      </c>
      <c r="D694" s="44" t="s">
        <v>233</v>
      </c>
      <c r="E694" s="5" t="s">
        <v>81</v>
      </c>
      <c r="F694" s="16">
        <v>600</v>
      </c>
      <c r="G694" s="42">
        <f>SUM(G695,G696)</f>
        <v>13490.4</v>
      </c>
      <c r="H694" s="42">
        <f>SUM(H695,H696)</f>
        <v>13490.4</v>
      </c>
    </row>
    <row r="695" spans="1:8" ht="15.75">
      <c r="A695" s="17" t="s">
        <v>247</v>
      </c>
      <c r="B695" s="44"/>
      <c r="C695" s="44" t="s">
        <v>280</v>
      </c>
      <c r="D695" s="44" t="s">
        <v>233</v>
      </c>
      <c r="E695" s="5" t="s">
        <v>81</v>
      </c>
      <c r="F695" s="50">
        <v>610</v>
      </c>
      <c r="G695" s="42">
        <v>8672.4</v>
      </c>
      <c r="H695" s="42">
        <v>8672.4</v>
      </c>
    </row>
    <row r="696" spans="1:8" ht="15.75">
      <c r="A696" s="17" t="s">
        <v>310</v>
      </c>
      <c r="B696" s="50"/>
      <c r="C696" s="44" t="s">
        <v>280</v>
      </c>
      <c r="D696" s="44" t="s">
        <v>233</v>
      </c>
      <c r="E696" s="87" t="s">
        <v>81</v>
      </c>
      <c r="F696" s="50">
        <v>620</v>
      </c>
      <c r="G696" s="42">
        <v>4818</v>
      </c>
      <c r="H696" s="42">
        <v>4818</v>
      </c>
    </row>
    <row r="697" spans="1:8" ht="63">
      <c r="A697" s="1" t="s">
        <v>180</v>
      </c>
      <c r="B697" s="44"/>
      <c r="C697" s="44" t="s">
        <v>280</v>
      </c>
      <c r="D697" s="44" t="s">
        <v>233</v>
      </c>
      <c r="E697" s="5" t="s">
        <v>77</v>
      </c>
      <c r="F697" s="50"/>
      <c r="G697" s="42">
        <f>SUM(G698,G702,)</f>
        <v>2089.52</v>
      </c>
      <c r="H697" s="42">
        <f>SUM(H698,H702,)</f>
        <v>2089.52</v>
      </c>
    </row>
    <row r="698" spans="1:8" ht="47.25">
      <c r="A698" s="1" t="s">
        <v>78</v>
      </c>
      <c r="B698" s="50"/>
      <c r="C698" s="50" t="s">
        <v>280</v>
      </c>
      <c r="D698" s="44" t="s">
        <v>233</v>
      </c>
      <c r="E698" s="5" t="s">
        <v>165</v>
      </c>
      <c r="F698" s="50"/>
      <c r="G698" s="42">
        <f>SUM(G699)</f>
        <v>399.92</v>
      </c>
      <c r="H698" s="42">
        <f>SUM(H699)</f>
        <v>399.92</v>
      </c>
    </row>
    <row r="699" spans="1:8" ht="31.5">
      <c r="A699" s="17" t="s">
        <v>246</v>
      </c>
      <c r="B699" s="44"/>
      <c r="C699" s="44" t="s">
        <v>280</v>
      </c>
      <c r="D699" s="44" t="s">
        <v>233</v>
      </c>
      <c r="E699" s="5" t="s">
        <v>165</v>
      </c>
      <c r="F699" s="16">
        <v>600</v>
      </c>
      <c r="G699" s="42">
        <f>SUM(G700,G701)</f>
        <v>399.92</v>
      </c>
      <c r="H699" s="42">
        <f>SUM(H700,H701)</f>
        <v>399.92</v>
      </c>
    </row>
    <row r="700" spans="1:8" ht="15.75">
      <c r="A700" s="17" t="s">
        <v>247</v>
      </c>
      <c r="B700" s="44"/>
      <c r="C700" s="44" t="s">
        <v>280</v>
      </c>
      <c r="D700" s="44" t="s">
        <v>233</v>
      </c>
      <c r="E700" s="5" t="s">
        <v>165</v>
      </c>
      <c r="F700" s="50">
        <v>610</v>
      </c>
      <c r="G700" s="42">
        <v>248.4</v>
      </c>
      <c r="H700" s="42">
        <v>248.4</v>
      </c>
    </row>
    <row r="701" spans="1:8" ht="15.75">
      <c r="A701" s="17" t="s">
        <v>310</v>
      </c>
      <c r="B701" s="50"/>
      <c r="C701" s="44" t="s">
        <v>280</v>
      </c>
      <c r="D701" s="44" t="s">
        <v>233</v>
      </c>
      <c r="E701" s="87" t="s">
        <v>165</v>
      </c>
      <c r="F701" s="50">
        <v>620</v>
      </c>
      <c r="G701" s="42">
        <v>151.52000000000001</v>
      </c>
      <c r="H701" s="42">
        <v>151.52000000000001</v>
      </c>
    </row>
    <row r="702" spans="1:8" ht="31.5">
      <c r="A702" s="1" t="s">
        <v>79</v>
      </c>
      <c r="B702" s="44"/>
      <c r="C702" s="44" t="s">
        <v>280</v>
      </c>
      <c r="D702" s="44" t="s">
        <v>233</v>
      </c>
      <c r="E702" s="5" t="s">
        <v>83</v>
      </c>
      <c r="F702" s="50"/>
      <c r="G702" s="42">
        <f>SUM(G703,)</f>
        <v>1689.6</v>
      </c>
      <c r="H702" s="42">
        <f>SUM(H703,)</f>
        <v>1689.6</v>
      </c>
    </row>
    <row r="703" spans="1:8" ht="31.5">
      <c r="A703" s="17" t="s">
        <v>246</v>
      </c>
      <c r="B703" s="44"/>
      <c r="C703" s="44" t="s">
        <v>280</v>
      </c>
      <c r="D703" s="44" t="s">
        <v>233</v>
      </c>
      <c r="E703" s="5" t="s">
        <v>83</v>
      </c>
      <c r="F703" s="16">
        <v>600</v>
      </c>
      <c r="G703" s="42">
        <f>SUM(G704,G705,)</f>
        <v>1689.6</v>
      </c>
      <c r="H703" s="42">
        <f>SUM(H704,H705,)</f>
        <v>1689.6</v>
      </c>
    </row>
    <row r="704" spans="1:8" ht="15.75">
      <c r="A704" s="17" t="s">
        <v>247</v>
      </c>
      <c r="B704" s="44"/>
      <c r="C704" s="44" t="s">
        <v>280</v>
      </c>
      <c r="D704" s="44" t="s">
        <v>233</v>
      </c>
      <c r="E704" s="5" t="s">
        <v>83</v>
      </c>
      <c r="F704" s="50">
        <v>610</v>
      </c>
      <c r="G704" s="42">
        <v>1224.24</v>
      </c>
      <c r="H704" s="42">
        <v>1224.24</v>
      </c>
    </row>
    <row r="705" spans="1:8" ht="15.75">
      <c r="A705" s="17" t="s">
        <v>310</v>
      </c>
      <c r="B705" s="50"/>
      <c r="C705" s="44" t="s">
        <v>280</v>
      </c>
      <c r="D705" s="44" t="s">
        <v>233</v>
      </c>
      <c r="E705" s="87" t="s">
        <v>83</v>
      </c>
      <c r="F705" s="50">
        <v>620</v>
      </c>
      <c r="G705" s="42">
        <v>465.36</v>
      </c>
      <c r="H705" s="42">
        <v>465.36</v>
      </c>
    </row>
    <row r="706" spans="1:8" ht="32.25" customHeight="1">
      <c r="A706" s="1" t="s">
        <v>454</v>
      </c>
      <c r="B706" s="44"/>
      <c r="C706" s="44" t="s">
        <v>280</v>
      </c>
      <c r="D706" s="44" t="s">
        <v>233</v>
      </c>
      <c r="E706" s="5" t="s">
        <v>86</v>
      </c>
      <c r="F706" s="50"/>
      <c r="G706" s="42">
        <f t="shared" ref="G706:H708" si="74">SUM(G707)</f>
        <v>68</v>
      </c>
      <c r="H706" s="42">
        <f t="shared" si="74"/>
        <v>68</v>
      </c>
    </row>
    <row r="707" spans="1:8" ht="31.5">
      <c r="A707" s="1" t="s">
        <v>483</v>
      </c>
      <c r="B707" s="44"/>
      <c r="C707" s="44" t="s">
        <v>280</v>
      </c>
      <c r="D707" s="44" t="s">
        <v>233</v>
      </c>
      <c r="E707" s="87" t="s">
        <v>485</v>
      </c>
      <c r="F707" s="50"/>
      <c r="G707" s="42">
        <f t="shared" si="74"/>
        <v>68</v>
      </c>
      <c r="H707" s="42">
        <f t="shared" si="74"/>
        <v>68</v>
      </c>
    </row>
    <row r="708" spans="1:8" ht="31.5">
      <c r="A708" s="17" t="s">
        <v>246</v>
      </c>
      <c r="B708" s="45"/>
      <c r="C708" s="45" t="s">
        <v>280</v>
      </c>
      <c r="D708" s="44" t="s">
        <v>233</v>
      </c>
      <c r="E708" s="87" t="s">
        <v>485</v>
      </c>
      <c r="F708" s="16">
        <v>600</v>
      </c>
      <c r="G708" s="42">
        <f t="shared" si="74"/>
        <v>68</v>
      </c>
      <c r="H708" s="42">
        <f t="shared" si="74"/>
        <v>68</v>
      </c>
    </row>
    <row r="709" spans="1:8" ht="15.75">
      <c r="A709" s="17" t="s">
        <v>247</v>
      </c>
      <c r="B709" s="44"/>
      <c r="C709" s="44" t="s">
        <v>280</v>
      </c>
      <c r="D709" s="44" t="s">
        <v>233</v>
      </c>
      <c r="E709" s="87" t="s">
        <v>485</v>
      </c>
      <c r="F709" s="50">
        <v>610</v>
      </c>
      <c r="G709" s="42">
        <v>68</v>
      </c>
      <c r="H709" s="42">
        <v>68</v>
      </c>
    </row>
    <row r="710" spans="1:8" ht="63">
      <c r="A710" s="6" t="s">
        <v>664</v>
      </c>
      <c r="B710" s="44"/>
      <c r="C710" s="44" t="s">
        <v>280</v>
      </c>
      <c r="D710" s="47" t="s">
        <v>233</v>
      </c>
      <c r="E710" s="5" t="s">
        <v>87</v>
      </c>
      <c r="F710" s="50"/>
      <c r="G710" s="42">
        <f t="shared" ref="G710:H711" si="75">SUM(G711)</f>
        <v>235</v>
      </c>
      <c r="H710" s="42">
        <f t="shared" si="75"/>
        <v>235</v>
      </c>
    </row>
    <row r="711" spans="1:8" ht="31.5">
      <c r="A711" s="6" t="s">
        <v>88</v>
      </c>
      <c r="B711" s="44"/>
      <c r="C711" s="44" t="s">
        <v>280</v>
      </c>
      <c r="D711" s="47" t="s">
        <v>233</v>
      </c>
      <c r="E711" s="5" t="s">
        <v>167</v>
      </c>
      <c r="F711" s="44"/>
      <c r="G711" s="42">
        <f t="shared" si="75"/>
        <v>235</v>
      </c>
      <c r="H711" s="42">
        <f t="shared" si="75"/>
        <v>235</v>
      </c>
    </row>
    <row r="712" spans="1:8" ht="31.5">
      <c r="A712" s="17" t="s">
        <v>246</v>
      </c>
      <c r="B712" s="45"/>
      <c r="C712" s="45" t="s">
        <v>280</v>
      </c>
      <c r="D712" s="44" t="s">
        <v>233</v>
      </c>
      <c r="E712" s="5" t="s">
        <v>167</v>
      </c>
      <c r="F712" s="16">
        <v>600</v>
      </c>
      <c r="G712" s="42">
        <f>SUM(G713,G714)</f>
        <v>235</v>
      </c>
      <c r="H712" s="42">
        <f>SUM(H713,H714)</f>
        <v>235</v>
      </c>
    </row>
    <row r="713" spans="1:8" ht="15.75">
      <c r="A713" s="17" t="s">
        <v>247</v>
      </c>
      <c r="B713" s="44"/>
      <c r="C713" s="44" t="s">
        <v>280</v>
      </c>
      <c r="D713" s="44" t="s">
        <v>233</v>
      </c>
      <c r="E713" s="5" t="s">
        <v>167</v>
      </c>
      <c r="F713" s="50">
        <v>610</v>
      </c>
      <c r="G713" s="42">
        <v>159.5</v>
      </c>
      <c r="H713" s="42">
        <v>159.5</v>
      </c>
    </row>
    <row r="714" spans="1:8" s="88" customFormat="1" ht="15.75">
      <c r="A714" s="17" t="s">
        <v>310</v>
      </c>
      <c r="B714" s="50"/>
      <c r="C714" s="44" t="s">
        <v>280</v>
      </c>
      <c r="D714" s="44" t="s">
        <v>233</v>
      </c>
      <c r="E714" s="87" t="s">
        <v>167</v>
      </c>
      <c r="F714" s="50">
        <v>620</v>
      </c>
      <c r="G714" s="42">
        <v>75.5</v>
      </c>
      <c r="H714" s="42">
        <v>75.5</v>
      </c>
    </row>
    <row r="715" spans="1:8" ht="47.25">
      <c r="A715" s="6" t="s">
        <v>350</v>
      </c>
      <c r="B715" s="44"/>
      <c r="C715" s="44" t="s">
        <v>280</v>
      </c>
      <c r="D715" s="44" t="s">
        <v>233</v>
      </c>
      <c r="E715" s="8" t="s">
        <v>37</v>
      </c>
      <c r="F715" s="50"/>
      <c r="G715" s="42">
        <f t="shared" ref="G715:H718" si="76">SUM(G716)</f>
        <v>600</v>
      </c>
      <c r="H715" s="42">
        <f t="shared" si="76"/>
        <v>600</v>
      </c>
    </row>
    <row r="716" spans="1:8" ht="31.5">
      <c r="A716" s="13" t="s">
        <v>192</v>
      </c>
      <c r="B716" s="44"/>
      <c r="C716" s="44" t="s">
        <v>280</v>
      </c>
      <c r="D716" s="44" t="s">
        <v>233</v>
      </c>
      <c r="E716" s="8" t="s">
        <v>353</v>
      </c>
      <c r="F716" s="50"/>
      <c r="G716" s="42">
        <f t="shared" si="76"/>
        <v>600</v>
      </c>
      <c r="H716" s="42">
        <f t="shared" si="76"/>
        <v>600</v>
      </c>
    </row>
    <row r="717" spans="1:8" ht="47.25">
      <c r="A717" s="13" t="s">
        <v>190</v>
      </c>
      <c r="B717" s="44"/>
      <c r="C717" s="44" t="s">
        <v>280</v>
      </c>
      <c r="D717" s="44" t="s">
        <v>233</v>
      </c>
      <c r="E717" s="8" t="s">
        <v>354</v>
      </c>
      <c r="F717" s="50"/>
      <c r="G717" s="42">
        <f t="shared" si="76"/>
        <v>600</v>
      </c>
      <c r="H717" s="42">
        <f t="shared" si="76"/>
        <v>600</v>
      </c>
    </row>
    <row r="718" spans="1:8" ht="31.5">
      <c r="A718" s="17" t="s">
        <v>246</v>
      </c>
      <c r="B718" s="44"/>
      <c r="C718" s="44" t="s">
        <v>280</v>
      </c>
      <c r="D718" s="44" t="s">
        <v>233</v>
      </c>
      <c r="E718" s="8" t="s">
        <v>354</v>
      </c>
      <c r="F718" s="16">
        <v>600</v>
      </c>
      <c r="G718" s="42">
        <f t="shared" si="76"/>
        <v>600</v>
      </c>
      <c r="H718" s="42">
        <f t="shared" si="76"/>
        <v>600</v>
      </c>
    </row>
    <row r="719" spans="1:8" ht="15.75">
      <c r="A719" s="17" t="s">
        <v>247</v>
      </c>
      <c r="B719" s="44"/>
      <c r="C719" s="44" t="s">
        <v>280</v>
      </c>
      <c r="D719" s="44" t="s">
        <v>233</v>
      </c>
      <c r="E719" s="8" t="s">
        <v>354</v>
      </c>
      <c r="F719" s="50">
        <v>610</v>
      </c>
      <c r="G719" s="42">
        <v>600</v>
      </c>
      <c r="H719" s="42">
        <v>600</v>
      </c>
    </row>
    <row r="720" spans="1:8" ht="31.5">
      <c r="A720" s="6" t="s">
        <v>358</v>
      </c>
      <c r="B720" s="44"/>
      <c r="C720" s="44" t="s">
        <v>280</v>
      </c>
      <c r="D720" s="44" t="s">
        <v>233</v>
      </c>
      <c r="E720" s="8" t="s">
        <v>39</v>
      </c>
      <c r="F720" s="50"/>
      <c r="G720" s="42">
        <f t="shared" ref="G720:H722" si="77">SUM(G721)</f>
        <v>4159.3</v>
      </c>
      <c r="H720" s="42">
        <f t="shared" si="77"/>
        <v>4159.3</v>
      </c>
    </row>
    <row r="721" spans="1:8" ht="34.5" customHeight="1">
      <c r="A721" s="17" t="s">
        <v>462</v>
      </c>
      <c r="B721" s="44"/>
      <c r="C721" s="44" t="s">
        <v>280</v>
      </c>
      <c r="D721" s="44" t="s">
        <v>233</v>
      </c>
      <c r="E721" s="8" t="s">
        <v>463</v>
      </c>
      <c r="F721" s="50"/>
      <c r="G721" s="42">
        <f t="shared" si="77"/>
        <v>4159.3</v>
      </c>
      <c r="H721" s="42">
        <f t="shared" si="77"/>
        <v>4159.3</v>
      </c>
    </row>
    <row r="722" spans="1:8" ht="31.5">
      <c r="A722" s="17" t="s">
        <v>464</v>
      </c>
      <c r="B722" s="8"/>
      <c r="C722" s="50" t="s">
        <v>280</v>
      </c>
      <c r="D722" s="44" t="s">
        <v>233</v>
      </c>
      <c r="E722" s="8" t="s">
        <v>465</v>
      </c>
      <c r="F722" s="50"/>
      <c r="G722" s="42">
        <f t="shared" si="77"/>
        <v>4159.3</v>
      </c>
      <c r="H722" s="42">
        <f t="shared" si="77"/>
        <v>4159.3</v>
      </c>
    </row>
    <row r="723" spans="1:8" ht="31.5">
      <c r="A723" s="17" t="s">
        <v>246</v>
      </c>
      <c r="B723" s="44"/>
      <c r="C723" s="44" t="s">
        <v>280</v>
      </c>
      <c r="D723" s="44" t="s">
        <v>233</v>
      </c>
      <c r="E723" s="8" t="s">
        <v>465</v>
      </c>
      <c r="F723" s="16">
        <v>600</v>
      </c>
      <c r="G723" s="42">
        <f>SUM(G724,G725)</f>
        <v>4159.3</v>
      </c>
      <c r="H723" s="42">
        <f>SUM(H724,H725)</f>
        <v>4159.3</v>
      </c>
    </row>
    <row r="724" spans="1:8" ht="15.75">
      <c r="A724" s="17" t="s">
        <v>247</v>
      </c>
      <c r="B724" s="44"/>
      <c r="C724" s="44" t="s">
        <v>280</v>
      </c>
      <c r="D724" s="44" t="s">
        <v>233</v>
      </c>
      <c r="E724" s="8" t="s">
        <v>465</v>
      </c>
      <c r="F724" s="50">
        <v>610</v>
      </c>
      <c r="G724" s="42">
        <v>2947.1</v>
      </c>
      <c r="H724" s="42">
        <v>2947.1</v>
      </c>
    </row>
    <row r="725" spans="1:8" ht="15.75">
      <c r="A725" s="17" t="s">
        <v>310</v>
      </c>
      <c r="B725" s="50"/>
      <c r="C725" s="44" t="s">
        <v>280</v>
      </c>
      <c r="D725" s="44" t="s">
        <v>233</v>
      </c>
      <c r="E725" s="8" t="s">
        <v>465</v>
      </c>
      <c r="F725" s="50">
        <v>620</v>
      </c>
      <c r="G725" s="42">
        <v>1212.2</v>
      </c>
      <c r="H725" s="42">
        <v>1212.2</v>
      </c>
    </row>
    <row r="726" spans="1:8" ht="31.5">
      <c r="A726" s="6" t="s">
        <v>346</v>
      </c>
      <c r="B726" s="44"/>
      <c r="C726" s="44" t="s">
        <v>280</v>
      </c>
      <c r="D726" s="44" t="s">
        <v>233</v>
      </c>
      <c r="E726" s="8" t="s">
        <v>126</v>
      </c>
      <c r="F726" s="47"/>
      <c r="G726" s="42">
        <f>SUM(G727,)</f>
        <v>654534.9</v>
      </c>
      <c r="H726" s="42">
        <f>SUM(H727,)</f>
        <v>739293.9</v>
      </c>
    </row>
    <row r="727" spans="1:8" ht="15.75">
      <c r="A727" s="6" t="s">
        <v>7</v>
      </c>
      <c r="B727" s="44"/>
      <c r="C727" s="44" t="s">
        <v>280</v>
      </c>
      <c r="D727" s="44" t="s">
        <v>233</v>
      </c>
      <c r="E727" s="5" t="s">
        <v>134</v>
      </c>
      <c r="F727" s="47"/>
      <c r="G727" s="42">
        <f>SUM(G728,G739,G744,G760,G765,G770,G775)</f>
        <v>654534.9</v>
      </c>
      <c r="H727" s="42">
        <f>SUM(H728,H739,H744,H760,H765,H770,H775)</f>
        <v>739293.9</v>
      </c>
    </row>
    <row r="728" spans="1:8" ht="166.5" customHeight="1">
      <c r="A728" s="6" t="s">
        <v>373</v>
      </c>
      <c r="B728" s="44"/>
      <c r="C728" s="44" t="s">
        <v>280</v>
      </c>
      <c r="D728" s="44" t="s">
        <v>233</v>
      </c>
      <c r="E728" s="5" t="s">
        <v>135</v>
      </c>
      <c r="F728" s="47"/>
      <c r="G728" s="42">
        <f>SUM(G729,G733)</f>
        <v>536976.94999999995</v>
      </c>
      <c r="H728" s="42">
        <f>SUM(H729,H733)</f>
        <v>616160.94999999995</v>
      </c>
    </row>
    <row r="729" spans="1:8" ht="17.45" customHeight="1">
      <c r="A729" s="11" t="s">
        <v>16</v>
      </c>
      <c r="B729" s="44"/>
      <c r="C729" s="44" t="s">
        <v>280</v>
      </c>
      <c r="D729" s="44" t="s">
        <v>233</v>
      </c>
      <c r="E729" s="5" t="s">
        <v>136</v>
      </c>
      <c r="F729" s="47"/>
      <c r="G729" s="42">
        <f>SUM(G730)</f>
        <v>4547.95</v>
      </c>
      <c r="H729" s="42">
        <f>SUM(H730)</f>
        <v>4547.95</v>
      </c>
    </row>
    <row r="730" spans="1:8" ht="31.5">
      <c r="A730" s="17" t="s">
        <v>246</v>
      </c>
      <c r="B730" s="44"/>
      <c r="C730" s="44" t="s">
        <v>280</v>
      </c>
      <c r="D730" s="44" t="s">
        <v>233</v>
      </c>
      <c r="E730" s="5" t="s">
        <v>136</v>
      </c>
      <c r="F730" s="16">
        <v>600</v>
      </c>
      <c r="G730" s="42">
        <f>SUM(G731,G732)</f>
        <v>4547.95</v>
      </c>
      <c r="H730" s="42">
        <f>SUM(H731,H732)</f>
        <v>4547.95</v>
      </c>
    </row>
    <row r="731" spans="1:8" ht="15.75">
      <c r="A731" s="17" t="s">
        <v>247</v>
      </c>
      <c r="B731" s="44"/>
      <c r="C731" s="44" t="s">
        <v>280</v>
      </c>
      <c r="D731" s="44" t="s">
        <v>233</v>
      </c>
      <c r="E731" s="5" t="s">
        <v>136</v>
      </c>
      <c r="F731" s="50">
        <v>610</v>
      </c>
      <c r="G731" s="42">
        <v>1142.05</v>
      </c>
      <c r="H731" s="42">
        <v>1142.05</v>
      </c>
    </row>
    <row r="732" spans="1:8" ht="15.75">
      <c r="A732" s="17" t="s">
        <v>310</v>
      </c>
      <c r="B732" s="44"/>
      <c r="C732" s="44" t="s">
        <v>280</v>
      </c>
      <c r="D732" s="44" t="s">
        <v>233</v>
      </c>
      <c r="E732" s="5" t="s">
        <v>136</v>
      </c>
      <c r="F732" s="50">
        <v>620</v>
      </c>
      <c r="G732" s="42">
        <v>3405.9</v>
      </c>
      <c r="H732" s="42">
        <v>3405.9</v>
      </c>
    </row>
    <row r="733" spans="1:8" ht="183.75" customHeight="1">
      <c r="A733" s="6" t="s">
        <v>386</v>
      </c>
      <c r="B733" s="44"/>
      <c r="C733" s="44" t="s">
        <v>280</v>
      </c>
      <c r="D733" s="44" t="s">
        <v>233</v>
      </c>
      <c r="E733" s="5" t="s">
        <v>206</v>
      </c>
      <c r="F733" s="45"/>
      <c r="G733" s="42">
        <f>SUM(G734)</f>
        <v>532429</v>
      </c>
      <c r="H733" s="42">
        <f>SUM(H734)</f>
        <v>611613</v>
      </c>
    </row>
    <row r="734" spans="1:8" ht="31.5">
      <c r="A734" s="17" t="s">
        <v>246</v>
      </c>
      <c r="B734" s="44"/>
      <c r="C734" s="44" t="s">
        <v>280</v>
      </c>
      <c r="D734" s="44" t="s">
        <v>233</v>
      </c>
      <c r="E734" s="5" t="s">
        <v>206</v>
      </c>
      <c r="F734" s="45">
        <v>600</v>
      </c>
      <c r="G734" s="42">
        <f>SUM(G735,G737)</f>
        <v>532429</v>
      </c>
      <c r="H734" s="42">
        <f>SUM(H735,H737)</f>
        <v>611613</v>
      </c>
    </row>
    <row r="735" spans="1:8" ht="15.75">
      <c r="A735" s="3" t="s">
        <v>247</v>
      </c>
      <c r="B735" s="44"/>
      <c r="C735" s="44" t="s">
        <v>280</v>
      </c>
      <c r="D735" s="44" t="s">
        <v>233</v>
      </c>
      <c r="E735" s="5" t="s">
        <v>206</v>
      </c>
      <c r="F735" s="50">
        <v>610</v>
      </c>
      <c r="G735" s="42">
        <v>368725.04</v>
      </c>
      <c r="H735" s="42">
        <v>428260</v>
      </c>
    </row>
    <row r="736" spans="1:8" ht="15.75">
      <c r="A736" s="6" t="s">
        <v>241</v>
      </c>
      <c r="B736" s="44"/>
      <c r="C736" s="44" t="s">
        <v>280</v>
      </c>
      <c r="D736" s="44" t="s">
        <v>233</v>
      </c>
      <c r="E736" s="5" t="s">
        <v>206</v>
      </c>
      <c r="F736" s="50">
        <v>610</v>
      </c>
      <c r="G736" s="42">
        <v>368725.04</v>
      </c>
      <c r="H736" s="42">
        <v>428260</v>
      </c>
    </row>
    <row r="737" spans="1:9" ht="15.75">
      <c r="A737" s="17" t="s">
        <v>310</v>
      </c>
      <c r="B737" s="44"/>
      <c r="C737" s="44" t="s">
        <v>280</v>
      </c>
      <c r="D737" s="44" t="s">
        <v>233</v>
      </c>
      <c r="E737" s="5" t="s">
        <v>206</v>
      </c>
      <c r="F737" s="50">
        <v>620</v>
      </c>
      <c r="G737" s="42">
        <v>163703.96</v>
      </c>
      <c r="H737" s="42">
        <v>183353</v>
      </c>
    </row>
    <row r="738" spans="1:9" ht="15.75">
      <c r="A738" s="6" t="s">
        <v>241</v>
      </c>
      <c r="B738" s="44"/>
      <c r="C738" s="44" t="s">
        <v>280</v>
      </c>
      <c r="D738" s="44" t="s">
        <v>233</v>
      </c>
      <c r="E738" s="5" t="s">
        <v>206</v>
      </c>
      <c r="F738" s="50">
        <v>620</v>
      </c>
      <c r="G738" s="42">
        <v>163703.96</v>
      </c>
      <c r="H738" s="42">
        <v>183353</v>
      </c>
    </row>
    <row r="739" spans="1:9" s="88" customFormat="1" ht="31.5">
      <c r="A739" s="6" t="s">
        <v>375</v>
      </c>
      <c r="B739" s="44"/>
      <c r="C739" s="44" t="s">
        <v>280</v>
      </c>
      <c r="D739" s="44" t="s">
        <v>233</v>
      </c>
      <c r="E739" s="87" t="s">
        <v>390</v>
      </c>
      <c r="F739" s="50"/>
      <c r="G739" s="42">
        <f t="shared" ref="G739:H741" si="78">SUM(G740)</f>
        <v>4187</v>
      </c>
      <c r="H739" s="42">
        <f t="shared" si="78"/>
        <v>7247</v>
      </c>
    </row>
    <row r="740" spans="1:9" s="88" customFormat="1" ht="157.9" customHeight="1">
      <c r="A740" s="6" t="s">
        <v>214</v>
      </c>
      <c r="B740" s="44"/>
      <c r="C740" s="44" t="s">
        <v>280</v>
      </c>
      <c r="D740" s="44" t="s">
        <v>233</v>
      </c>
      <c r="E740" s="87" t="s">
        <v>391</v>
      </c>
      <c r="F740" s="50"/>
      <c r="G740" s="42">
        <f t="shared" si="78"/>
        <v>4187</v>
      </c>
      <c r="H740" s="42">
        <f t="shared" si="78"/>
        <v>7247</v>
      </c>
    </row>
    <row r="741" spans="1:9" s="88" customFormat="1" ht="31.5">
      <c r="A741" s="17" t="s">
        <v>246</v>
      </c>
      <c r="B741" s="44"/>
      <c r="C741" s="44" t="s">
        <v>280</v>
      </c>
      <c r="D741" s="44" t="s">
        <v>233</v>
      </c>
      <c r="E741" s="87" t="s">
        <v>391</v>
      </c>
      <c r="F741" s="50">
        <v>600</v>
      </c>
      <c r="G741" s="42">
        <f t="shared" si="78"/>
        <v>4187</v>
      </c>
      <c r="H741" s="42">
        <f t="shared" si="78"/>
        <v>7247</v>
      </c>
    </row>
    <row r="742" spans="1:9" s="88" customFormat="1" ht="31.5">
      <c r="A742" s="6" t="s">
        <v>335</v>
      </c>
      <c r="B742" s="44"/>
      <c r="C742" s="44" t="s">
        <v>280</v>
      </c>
      <c r="D742" s="44" t="s">
        <v>233</v>
      </c>
      <c r="E742" s="87" t="s">
        <v>391</v>
      </c>
      <c r="F742" s="50">
        <v>630</v>
      </c>
      <c r="G742" s="42">
        <v>4187</v>
      </c>
      <c r="H742" s="42">
        <v>7247</v>
      </c>
    </row>
    <row r="743" spans="1:9" s="88" customFormat="1" ht="15.75">
      <c r="A743" s="6" t="s">
        <v>241</v>
      </c>
      <c r="B743" s="44"/>
      <c r="C743" s="44" t="s">
        <v>280</v>
      </c>
      <c r="D743" s="44" t="s">
        <v>233</v>
      </c>
      <c r="E743" s="87" t="s">
        <v>391</v>
      </c>
      <c r="F743" s="50">
        <v>630</v>
      </c>
      <c r="G743" s="42">
        <v>4187</v>
      </c>
      <c r="H743" s="42">
        <v>7247</v>
      </c>
    </row>
    <row r="744" spans="1:9" ht="47.25">
      <c r="A744" s="14" t="s">
        <v>111</v>
      </c>
      <c r="B744" s="44"/>
      <c r="C744" s="44" t="s">
        <v>280</v>
      </c>
      <c r="D744" s="44" t="s">
        <v>233</v>
      </c>
      <c r="E744" s="5" t="s">
        <v>137</v>
      </c>
      <c r="F744" s="50"/>
      <c r="G744" s="42">
        <f>SUM(G745,G749,G752)</f>
        <v>105402.65</v>
      </c>
      <c r="H744" s="42">
        <f>SUM(H745,H749,H752)</f>
        <v>107917.65</v>
      </c>
      <c r="I744" s="91"/>
    </row>
    <row r="745" spans="1:9" ht="15.75">
      <c r="A745" s="11" t="s">
        <v>16</v>
      </c>
      <c r="B745" s="44"/>
      <c r="C745" s="44" t="s">
        <v>280</v>
      </c>
      <c r="D745" s="44" t="s">
        <v>233</v>
      </c>
      <c r="E745" s="5" t="s">
        <v>138</v>
      </c>
      <c r="F745" s="50"/>
      <c r="G745" s="42">
        <f>SUM(G746)</f>
        <v>58876.34</v>
      </c>
      <c r="H745" s="42">
        <f>SUM(H746)</f>
        <v>58876.34</v>
      </c>
    </row>
    <row r="746" spans="1:9" ht="31.5">
      <c r="A746" s="17" t="s">
        <v>246</v>
      </c>
      <c r="B746" s="44"/>
      <c r="C746" s="44" t="s">
        <v>280</v>
      </c>
      <c r="D746" s="44" t="s">
        <v>233</v>
      </c>
      <c r="E746" s="5" t="s">
        <v>138</v>
      </c>
      <c r="F746" s="16">
        <v>600</v>
      </c>
      <c r="G746" s="42">
        <f>SUM(G747,G748)</f>
        <v>58876.34</v>
      </c>
      <c r="H746" s="42">
        <f>SUM(H747,H748)</f>
        <v>58876.34</v>
      </c>
    </row>
    <row r="747" spans="1:9" ht="15.75">
      <c r="A747" s="17" t="s">
        <v>247</v>
      </c>
      <c r="B747" s="44"/>
      <c r="C747" s="44" t="s">
        <v>280</v>
      </c>
      <c r="D747" s="44" t="s">
        <v>233</v>
      </c>
      <c r="E747" s="5" t="s">
        <v>138</v>
      </c>
      <c r="F747" s="50">
        <v>610</v>
      </c>
      <c r="G747" s="42">
        <v>37668.31</v>
      </c>
      <c r="H747" s="42">
        <v>37668.31</v>
      </c>
    </row>
    <row r="748" spans="1:9" ht="15.75">
      <c r="A748" s="17" t="s">
        <v>310</v>
      </c>
      <c r="B748" s="44"/>
      <c r="C748" s="44" t="s">
        <v>280</v>
      </c>
      <c r="D748" s="44" t="s">
        <v>233</v>
      </c>
      <c r="E748" s="5" t="s">
        <v>138</v>
      </c>
      <c r="F748" s="50">
        <v>620</v>
      </c>
      <c r="G748" s="42">
        <v>21208.03</v>
      </c>
      <c r="H748" s="42">
        <v>21208.03</v>
      </c>
    </row>
    <row r="749" spans="1:9" ht="15.75">
      <c r="A749" s="11" t="s">
        <v>17</v>
      </c>
      <c r="B749" s="44"/>
      <c r="C749" s="44" t="s">
        <v>280</v>
      </c>
      <c r="D749" s="44" t="s">
        <v>233</v>
      </c>
      <c r="E749" s="5" t="s">
        <v>139</v>
      </c>
      <c r="F749" s="50"/>
      <c r="G749" s="42">
        <f>SUM(G750)</f>
        <v>5283.31</v>
      </c>
      <c r="H749" s="42">
        <f>SUM(H750)</f>
        <v>5283.31</v>
      </c>
    </row>
    <row r="750" spans="1:9" ht="31.5">
      <c r="A750" s="17" t="s">
        <v>246</v>
      </c>
      <c r="B750" s="44"/>
      <c r="C750" s="44" t="s">
        <v>280</v>
      </c>
      <c r="D750" s="44" t="s">
        <v>233</v>
      </c>
      <c r="E750" s="5" t="s">
        <v>139</v>
      </c>
      <c r="F750" s="16">
        <v>600</v>
      </c>
      <c r="G750" s="42">
        <f>SUM(G751)</f>
        <v>5283.31</v>
      </c>
      <c r="H750" s="42">
        <f>SUM(H751)</f>
        <v>5283.31</v>
      </c>
    </row>
    <row r="751" spans="1:9" ht="15.75">
      <c r="A751" s="17" t="s">
        <v>247</v>
      </c>
      <c r="B751" s="44"/>
      <c r="C751" s="44" t="s">
        <v>280</v>
      </c>
      <c r="D751" s="44" t="s">
        <v>233</v>
      </c>
      <c r="E751" s="5" t="s">
        <v>139</v>
      </c>
      <c r="F751" s="50">
        <v>610</v>
      </c>
      <c r="G751" s="42">
        <v>5283.31</v>
      </c>
      <c r="H751" s="42">
        <v>5283.31</v>
      </c>
    </row>
    <row r="752" spans="1:9" ht="114" customHeight="1">
      <c r="A752" s="92" t="s">
        <v>392</v>
      </c>
      <c r="B752" s="44"/>
      <c r="C752" s="44" t="s">
        <v>280</v>
      </c>
      <c r="D752" s="44" t="s">
        <v>233</v>
      </c>
      <c r="E752" s="5" t="s">
        <v>207</v>
      </c>
      <c r="F752" s="45"/>
      <c r="G752" s="42">
        <f>SUM(G753)</f>
        <v>41243</v>
      </c>
      <c r="H752" s="42">
        <f>SUM(H753)</f>
        <v>43758</v>
      </c>
    </row>
    <row r="753" spans="1:8" ht="31.5">
      <c r="A753" s="17" t="s">
        <v>246</v>
      </c>
      <c r="B753" s="44"/>
      <c r="C753" s="44" t="s">
        <v>280</v>
      </c>
      <c r="D753" s="44" t="s">
        <v>233</v>
      </c>
      <c r="E753" s="5" t="s">
        <v>207</v>
      </c>
      <c r="F753" s="45">
        <v>600</v>
      </c>
      <c r="G753" s="42">
        <f>SUM(G754,G756,G758)</f>
        <v>41243</v>
      </c>
      <c r="H753" s="42">
        <f>SUM(H754,H756,H758)</f>
        <v>43758</v>
      </c>
    </row>
    <row r="754" spans="1:8" ht="15.75">
      <c r="A754" s="3" t="s">
        <v>247</v>
      </c>
      <c r="B754" s="44"/>
      <c r="C754" s="44" t="s">
        <v>280</v>
      </c>
      <c r="D754" s="44" t="s">
        <v>233</v>
      </c>
      <c r="E754" s="5" t="s">
        <v>207</v>
      </c>
      <c r="F754" s="50">
        <v>610</v>
      </c>
      <c r="G754" s="42">
        <v>27534.38</v>
      </c>
      <c r="H754" s="42">
        <v>29116.85</v>
      </c>
    </row>
    <row r="755" spans="1:8" ht="15.75">
      <c r="A755" s="6" t="s">
        <v>241</v>
      </c>
      <c r="B755" s="44"/>
      <c r="C755" s="44" t="s">
        <v>280</v>
      </c>
      <c r="D755" s="44" t="s">
        <v>233</v>
      </c>
      <c r="E755" s="5" t="s">
        <v>207</v>
      </c>
      <c r="F755" s="50">
        <v>610</v>
      </c>
      <c r="G755" s="42">
        <v>27534.38</v>
      </c>
      <c r="H755" s="42">
        <v>29116.85</v>
      </c>
    </row>
    <row r="756" spans="1:8" ht="15.75">
      <c r="A756" s="17" t="s">
        <v>310</v>
      </c>
      <c r="B756" s="44"/>
      <c r="C756" s="44" t="s">
        <v>280</v>
      </c>
      <c r="D756" s="44" t="s">
        <v>233</v>
      </c>
      <c r="E756" s="5" t="s">
        <v>207</v>
      </c>
      <c r="F756" s="50">
        <v>620</v>
      </c>
      <c r="G756" s="42">
        <v>13259.32</v>
      </c>
      <c r="H756" s="42">
        <v>14080.43</v>
      </c>
    </row>
    <row r="757" spans="1:8" ht="15.75">
      <c r="A757" s="6" t="s">
        <v>241</v>
      </c>
      <c r="B757" s="44"/>
      <c r="C757" s="44" t="s">
        <v>280</v>
      </c>
      <c r="D757" s="44" t="s">
        <v>233</v>
      </c>
      <c r="E757" s="5" t="s">
        <v>207</v>
      </c>
      <c r="F757" s="50">
        <v>620</v>
      </c>
      <c r="G757" s="42">
        <v>13259.32</v>
      </c>
      <c r="H757" s="42">
        <v>14080.43</v>
      </c>
    </row>
    <row r="758" spans="1:8" s="88" customFormat="1" ht="31.5">
      <c r="A758" s="6" t="s">
        <v>335</v>
      </c>
      <c r="B758" s="87"/>
      <c r="C758" s="44" t="s">
        <v>280</v>
      </c>
      <c r="D758" s="44" t="s">
        <v>233</v>
      </c>
      <c r="E758" s="87" t="s">
        <v>207</v>
      </c>
      <c r="F758" s="50">
        <v>630</v>
      </c>
      <c r="G758" s="42">
        <v>449.3</v>
      </c>
      <c r="H758" s="42">
        <v>560.72</v>
      </c>
    </row>
    <row r="759" spans="1:8" s="88" customFormat="1" ht="15.75">
      <c r="A759" s="6" t="s">
        <v>241</v>
      </c>
      <c r="B759" s="87"/>
      <c r="C759" s="44" t="s">
        <v>280</v>
      </c>
      <c r="D759" s="44" t="s">
        <v>233</v>
      </c>
      <c r="E759" s="87" t="s">
        <v>207</v>
      </c>
      <c r="F759" s="50">
        <v>630</v>
      </c>
      <c r="G759" s="42">
        <v>449.3</v>
      </c>
      <c r="H759" s="42">
        <v>560.72</v>
      </c>
    </row>
    <row r="760" spans="1:8" ht="129" customHeight="1">
      <c r="A760" s="6" t="s">
        <v>374</v>
      </c>
      <c r="B760" s="44"/>
      <c r="C760" s="44" t="s">
        <v>280</v>
      </c>
      <c r="D760" s="44" t="s">
        <v>233</v>
      </c>
      <c r="E760" s="5" t="s">
        <v>140</v>
      </c>
      <c r="F760" s="50"/>
      <c r="G760" s="42">
        <f>SUM(G761,)</f>
        <v>2370.8000000000002</v>
      </c>
      <c r="H760" s="42">
        <f>SUM(H761,)</f>
        <v>2370.8000000000002</v>
      </c>
    </row>
    <row r="761" spans="1:8" ht="15.75">
      <c r="A761" s="11" t="s">
        <v>16</v>
      </c>
      <c r="B761" s="44"/>
      <c r="C761" s="44" t="s">
        <v>280</v>
      </c>
      <c r="D761" s="44" t="s">
        <v>233</v>
      </c>
      <c r="E761" s="5" t="s">
        <v>141</v>
      </c>
      <c r="F761" s="50"/>
      <c r="G761" s="42">
        <f>SUM(G762)</f>
        <v>2370.8000000000002</v>
      </c>
      <c r="H761" s="42">
        <f>SUM(H762)</f>
        <v>2370.8000000000002</v>
      </c>
    </row>
    <row r="762" spans="1:8" ht="31.5">
      <c r="A762" s="17" t="s">
        <v>246</v>
      </c>
      <c r="B762" s="44"/>
      <c r="C762" s="44" t="s">
        <v>280</v>
      </c>
      <c r="D762" s="44" t="s">
        <v>233</v>
      </c>
      <c r="E762" s="5" t="s">
        <v>141</v>
      </c>
      <c r="F762" s="16">
        <v>600</v>
      </c>
      <c r="G762" s="42">
        <f>SUM(G763,G764)</f>
        <v>2370.8000000000002</v>
      </c>
      <c r="H762" s="42">
        <f>SUM(H763,H764)</f>
        <v>2370.8000000000002</v>
      </c>
    </row>
    <row r="763" spans="1:8" s="88" customFormat="1" ht="15.75">
      <c r="A763" s="17" t="s">
        <v>247</v>
      </c>
      <c r="B763" s="44"/>
      <c r="C763" s="44" t="s">
        <v>280</v>
      </c>
      <c r="D763" s="44" t="s">
        <v>233</v>
      </c>
      <c r="E763" s="87" t="s">
        <v>141</v>
      </c>
      <c r="F763" s="50">
        <v>610</v>
      </c>
      <c r="G763" s="42">
        <v>928</v>
      </c>
      <c r="H763" s="42">
        <v>928</v>
      </c>
    </row>
    <row r="764" spans="1:8" ht="15.75">
      <c r="A764" s="17" t="s">
        <v>310</v>
      </c>
      <c r="B764" s="44"/>
      <c r="C764" s="44" t="s">
        <v>280</v>
      </c>
      <c r="D764" s="44" t="s">
        <v>233</v>
      </c>
      <c r="E764" s="5" t="s">
        <v>141</v>
      </c>
      <c r="F764" s="50">
        <v>620</v>
      </c>
      <c r="G764" s="42">
        <v>1442.8</v>
      </c>
      <c r="H764" s="42">
        <v>1442.8</v>
      </c>
    </row>
    <row r="765" spans="1:8" ht="31.5">
      <c r="A765" s="18" t="s">
        <v>112</v>
      </c>
      <c r="B765" s="44"/>
      <c r="C765" s="44" t="s">
        <v>280</v>
      </c>
      <c r="D765" s="44" t="s">
        <v>233</v>
      </c>
      <c r="E765" s="5" t="s">
        <v>142</v>
      </c>
      <c r="F765" s="50"/>
      <c r="G765" s="42">
        <f t="shared" ref="G765:H766" si="79">SUM(G766,)</f>
        <v>3070</v>
      </c>
      <c r="H765" s="42">
        <f t="shared" si="79"/>
        <v>3070</v>
      </c>
    </row>
    <row r="766" spans="1:8" ht="15.75">
      <c r="A766" s="3" t="s">
        <v>13</v>
      </c>
      <c r="B766" s="44"/>
      <c r="C766" s="44" t="s">
        <v>280</v>
      </c>
      <c r="D766" s="44" t="s">
        <v>233</v>
      </c>
      <c r="E766" s="5" t="s">
        <v>143</v>
      </c>
      <c r="F766" s="50"/>
      <c r="G766" s="42">
        <f t="shared" si="79"/>
        <v>3070</v>
      </c>
      <c r="H766" s="42">
        <f t="shared" si="79"/>
        <v>3070</v>
      </c>
    </row>
    <row r="767" spans="1:8" ht="31.5">
      <c r="A767" s="17" t="s">
        <v>246</v>
      </c>
      <c r="B767" s="44"/>
      <c r="C767" s="44" t="s">
        <v>280</v>
      </c>
      <c r="D767" s="44" t="s">
        <v>233</v>
      </c>
      <c r="E767" s="5" t="s">
        <v>143</v>
      </c>
      <c r="F767" s="16">
        <v>600</v>
      </c>
      <c r="G767" s="42">
        <f>SUM(G768,G769)</f>
        <v>3070</v>
      </c>
      <c r="H767" s="42">
        <f>SUM(H768,H769)</f>
        <v>3070</v>
      </c>
    </row>
    <row r="768" spans="1:8" ht="15.75">
      <c r="A768" s="17" t="s">
        <v>247</v>
      </c>
      <c r="B768" s="44"/>
      <c r="C768" s="44" t="s">
        <v>280</v>
      </c>
      <c r="D768" s="44" t="s">
        <v>233</v>
      </c>
      <c r="E768" s="5" t="s">
        <v>143</v>
      </c>
      <c r="F768" s="50">
        <v>610</v>
      </c>
      <c r="G768" s="42">
        <v>2153.3000000000002</v>
      </c>
      <c r="H768" s="42">
        <v>2153.3000000000002</v>
      </c>
    </row>
    <row r="769" spans="1:8" s="88" customFormat="1" ht="15.75">
      <c r="A769" s="17" t="s">
        <v>310</v>
      </c>
      <c r="B769" s="44"/>
      <c r="C769" s="44" t="s">
        <v>280</v>
      </c>
      <c r="D769" s="44" t="s">
        <v>233</v>
      </c>
      <c r="E769" s="87" t="s">
        <v>143</v>
      </c>
      <c r="F769" s="50">
        <v>620</v>
      </c>
      <c r="G769" s="42">
        <v>916.7</v>
      </c>
      <c r="H769" s="42">
        <v>916.7</v>
      </c>
    </row>
    <row r="770" spans="1:8" s="88" customFormat="1" ht="31.5">
      <c r="A770" s="11" t="s">
        <v>699</v>
      </c>
      <c r="B770" s="44"/>
      <c r="C770" s="44" t="s">
        <v>280</v>
      </c>
      <c r="D770" s="44" t="s">
        <v>233</v>
      </c>
      <c r="E770" s="87" t="s">
        <v>700</v>
      </c>
      <c r="F770" s="50"/>
      <c r="G770" s="42">
        <f>SUM(G771)</f>
        <v>500</v>
      </c>
      <c r="H770" s="42">
        <f>SUM(H771)</f>
        <v>500</v>
      </c>
    </row>
    <row r="771" spans="1:8" s="88" customFormat="1" ht="15.75">
      <c r="A771" s="11" t="s">
        <v>16</v>
      </c>
      <c r="B771" s="44"/>
      <c r="C771" s="44" t="s">
        <v>280</v>
      </c>
      <c r="D771" s="44" t="s">
        <v>233</v>
      </c>
      <c r="E771" s="87" t="s">
        <v>701</v>
      </c>
      <c r="F771" s="50"/>
      <c r="G771" s="42">
        <f>SUM(G772)</f>
        <v>500</v>
      </c>
      <c r="H771" s="42">
        <f>SUM(H772)</f>
        <v>500</v>
      </c>
    </row>
    <row r="772" spans="1:8" s="88" customFormat="1" ht="31.5">
      <c r="A772" s="17" t="s">
        <v>246</v>
      </c>
      <c r="B772" s="44"/>
      <c r="C772" s="44" t="s">
        <v>280</v>
      </c>
      <c r="D772" s="44" t="s">
        <v>233</v>
      </c>
      <c r="E772" s="87" t="s">
        <v>701</v>
      </c>
      <c r="F772" s="16">
        <v>600</v>
      </c>
      <c r="G772" s="42">
        <f>SUM(G773,G774)</f>
        <v>500</v>
      </c>
      <c r="H772" s="42">
        <f>SUM(H773,H774)</f>
        <v>500</v>
      </c>
    </row>
    <row r="773" spans="1:8" s="88" customFormat="1" ht="15.75">
      <c r="A773" s="17" t="s">
        <v>247</v>
      </c>
      <c r="B773" s="44"/>
      <c r="C773" s="44" t="s">
        <v>280</v>
      </c>
      <c r="D773" s="44" t="s">
        <v>233</v>
      </c>
      <c r="E773" s="87" t="s">
        <v>701</v>
      </c>
      <c r="F773" s="50">
        <v>610</v>
      </c>
      <c r="G773" s="42">
        <v>260</v>
      </c>
      <c r="H773" s="42">
        <v>260</v>
      </c>
    </row>
    <row r="774" spans="1:8" s="88" customFormat="1" ht="15.75">
      <c r="A774" s="17" t="s">
        <v>310</v>
      </c>
      <c r="B774" s="44"/>
      <c r="C774" s="44" t="s">
        <v>280</v>
      </c>
      <c r="D774" s="44" t="s">
        <v>233</v>
      </c>
      <c r="E774" s="87" t="s">
        <v>701</v>
      </c>
      <c r="F774" s="50">
        <v>620</v>
      </c>
      <c r="G774" s="42">
        <v>240</v>
      </c>
      <c r="H774" s="42">
        <v>240</v>
      </c>
    </row>
    <row r="775" spans="1:8" ht="15.75">
      <c r="A775" s="11" t="s">
        <v>113</v>
      </c>
      <c r="B775" s="44"/>
      <c r="C775" s="44" t="s">
        <v>280</v>
      </c>
      <c r="D775" s="44" t="s">
        <v>233</v>
      </c>
      <c r="E775" s="5" t="s">
        <v>144</v>
      </c>
      <c r="F775" s="50"/>
      <c r="G775" s="42">
        <f>SUM(G776,G780)</f>
        <v>2027.5000000000002</v>
      </c>
      <c r="H775" s="42">
        <f>SUM(H776,H780)</f>
        <v>2027.5000000000002</v>
      </c>
    </row>
    <row r="776" spans="1:8" ht="15.75">
      <c r="A776" s="11" t="s">
        <v>16</v>
      </c>
      <c r="B776" s="44"/>
      <c r="C776" s="44" t="s">
        <v>280</v>
      </c>
      <c r="D776" s="44" t="s">
        <v>233</v>
      </c>
      <c r="E776" s="5" t="s">
        <v>145</v>
      </c>
      <c r="F776" s="50"/>
      <c r="G776" s="42">
        <f>SUM(G777)</f>
        <v>1936.1000000000001</v>
      </c>
      <c r="H776" s="42">
        <f>SUM(H777)</f>
        <v>1936.1000000000001</v>
      </c>
    </row>
    <row r="777" spans="1:8" ht="31.5">
      <c r="A777" s="17" t="s">
        <v>246</v>
      </c>
      <c r="B777" s="44"/>
      <c r="C777" s="44" t="s">
        <v>280</v>
      </c>
      <c r="D777" s="44" t="s">
        <v>233</v>
      </c>
      <c r="E777" s="5" t="s">
        <v>145</v>
      </c>
      <c r="F777" s="16">
        <v>600</v>
      </c>
      <c r="G777" s="42">
        <f>SUM(G778,G779)</f>
        <v>1936.1000000000001</v>
      </c>
      <c r="H777" s="42">
        <f>SUM(H778,H779)</f>
        <v>1936.1000000000001</v>
      </c>
    </row>
    <row r="778" spans="1:8" ht="15.75">
      <c r="A778" s="17" t="s">
        <v>247</v>
      </c>
      <c r="B778" s="44"/>
      <c r="C778" s="44" t="s">
        <v>280</v>
      </c>
      <c r="D778" s="44" t="s">
        <v>233</v>
      </c>
      <c r="E778" s="5" t="s">
        <v>145</v>
      </c>
      <c r="F778" s="50">
        <v>610</v>
      </c>
      <c r="G778" s="42">
        <v>1369.4</v>
      </c>
      <c r="H778" s="42">
        <v>1369.4</v>
      </c>
    </row>
    <row r="779" spans="1:8" ht="15.75">
      <c r="A779" s="17" t="s">
        <v>310</v>
      </c>
      <c r="B779" s="44"/>
      <c r="C779" s="44" t="s">
        <v>280</v>
      </c>
      <c r="D779" s="44" t="s">
        <v>233</v>
      </c>
      <c r="E779" s="5" t="s">
        <v>145</v>
      </c>
      <c r="F779" s="50">
        <v>620</v>
      </c>
      <c r="G779" s="42">
        <v>566.70000000000005</v>
      </c>
      <c r="H779" s="42">
        <v>566.70000000000005</v>
      </c>
    </row>
    <row r="780" spans="1:8" ht="15.75">
      <c r="A780" s="11" t="s">
        <v>17</v>
      </c>
      <c r="B780" s="44"/>
      <c r="C780" s="44" t="s">
        <v>280</v>
      </c>
      <c r="D780" s="44" t="s">
        <v>233</v>
      </c>
      <c r="E780" s="5" t="s">
        <v>213</v>
      </c>
      <c r="F780" s="50"/>
      <c r="G780" s="42">
        <f>SUM(G782)</f>
        <v>91.4</v>
      </c>
      <c r="H780" s="42">
        <f>SUM(H782)</f>
        <v>91.4</v>
      </c>
    </row>
    <row r="781" spans="1:8" ht="31.5">
      <c r="A781" s="17" t="s">
        <v>246</v>
      </c>
      <c r="B781" s="44"/>
      <c r="C781" s="44" t="s">
        <v>280</v>
      </c>
      <c r="D781" s="44" t="s">
        <v>233</v>
      </c>
      <c r="E781" s="5" t="s">
        <v>213</v>
      </c>
      <c r="F781" s="16">
        <v>600</v>
      </c>
      <c r="G781" s="42">
        <f>SUM(G782,)</f>
        <v>91.4</v>
      </c>
      <c r="H781" s="42">
        <f>SUM(H782,)</f>
        <v>91.4</v>
      </c>
    </row>
    <row r="782" spans="1:8" ht="15.75">
      <c r="A782" s="17" t="s">
        <v>247</v>
      </c>
      <c r="B782" s="44"/>
      <c r="C782" s="44" t="s">
        <v>280</v>
      </c>
      <c r="D782" s="44" t="s">
        <v>233</v>
      </c>
      <c r="E782" s="5" t="s">
        <v>213</v>
      </c>
      <c r="F782" s="50">
        <v>610</v>
      </c>
      <c r="G782" s="42">
        <v>91.4</v>
      </c>
      <c r="H782" s="42">
        <v>91.4</v>
      </c>
    </row>
    <row r="783" spans="1:8" ht="15.75">
      <c r="A783" s="17" t="s">
        <v>332</v>
      </c>
      <c r="B783" s="44"/>
      <c r="C783" s="44" t="s">
        <v>280</v>
      </c>
      <c r="D783" s="44" t="s">
        <v>254</v>
      </c>
      <c r="E783" s="5"/>
      <c r="F783" s="50"/>
      <c r="G783" s="42">
        <f>SUM(G784,G802)</f>
        <v>72120.06</v>
      </c>
      <c r="H783" s="42">
        <f>SUM(H784,H802)</f>
        <v>72120.06</v>
      </c>
    </row>
    <row r="784" spans="1:8" ht="31.5">
      <c r="A784" s="6" t="s">
        <v>341</v>
      </c>
      <c r="B784" s="46"/>
      <c r="C784" s="46" t="s">
        <v>280</v>
      </c>
      <c r="D784" s="44" t="s">
        <v>254</v>
      </c>
      <c r="E784" s="8" t="s">
        <v>35</v>
      </c>
      <c r="F784" s="44"/>
      <c r="G784" s="42">
        <f>SUM(G785,G797)</f>
        <v>2522.1600000000003</v>
      </c>
      <c r="H784" s="42">
        <f>SUM(H785,H797)</f>
        <v>2522.1600000000003</v>
      </c>
    </row>
    <row r="785" spans="1:8" ht="46.15" customHeight="1">
      <c r="A785" s="6" t="s">
        <v>349</v>
      </c>
      <c r="B785" s="44"/>
      <c r="C785" s="44" t="s">
        <v>280</v>
      </c>
      <c r="D785" s="44" t="s">
        <v>254</v>
      </c>
      <c r="E785" s="5" t="s">
        <v>36</v>
      </c>
      <c r="F785" s="44"/>
      <c r="G785" s="42">
        <f>SUM(G786,G790,)</f>
        <v>2296.36</v>
      </c>
      <c r="H785" s="42">
        <f>SUM(H786,H790,)</f>
        <v>2296.36</v>
      </c>
    </row>
    <row r="786" spans="1:8" ht="64.5" customHeight="1">
      <c r="A786" s="6" t="s">
        <v>541</v>
      </c>
      <c r="B786" s="44"/>
      <c r="C786" s="44" t="s">
        <v>280</v>
      </c>
      <c r="D786" s="44" t="s">
        <v>254</v>
      </c>
      <c r="E786" s="5" t="s">
        <v>76</v>
      </c>
      <c r="F786" s="44"/>
      <c r="G786" s="42">
        <f>SUM(G787)</f>
        <v>2149.4</v>
      </c>
      <c r="H786" s="42">
        <f>SUM(H787)</f>
        <v>2149.4</v>
      </c>
    </row>
    <row r="787" spans="1:8" ht="63">
      <c r="A787" s="2" t="s">
        <v>378</v>
      </c>
      <c r="B787" s="44"/>
      <c r="C787" s="44" t="s">
        <v>280</v>
      </c>
      <c r="D787" s="44" t="s">
        <v>254</v>
      </c>
      <c r="E787" s="5" t="s">
        <v>81</v>
      </c>
      <c r="F787" s="44"/>
      <c r="G787" s="42">
        <f>SUM(G788)</f>
        <v>2149.4</v>
      </c>
      <c r="H787" s="42">
        <f>SUM(H788)</f>
        <v>2149.4</v>
      </c>
    </row>
    <row r="788" spans="1:8" ht="31.5">
      <c r="A788" s="17" t="s">
        <v>246</v>
      </c>
      <c r="B788" s="44"/>
      <c r="C788" s="44" t="s">
        <v>280</v>
      </c>
      <c r="D788" s="44" t="s">
        <v>254</v>
      </c>
      <c r="E788" s="5" t="s">
        <v>81</v>
      </c>
      <c r="F788" s="16">
        <v>600</v>
      </c>
      <c r="G788" s="42">
        <f>SUM(G789,)</f>
        <v>2149.4</v>
      </c>
      <c r="H788" s="42">
        <f>SUM(H789,)</f>
        <v>2149.4</v>
      </c>
    </row>
    <row r="789" spans="1:8" ht="15.75">
      <c r="A789" s="17" t="s">
        <v>247</v>
      </c>
      <c r="B789" s="44"/>
      <c r="C789" s="44" t="s">
        <v>280</v>
      </c>
      <c r="D789" s="44" t="s">
        <v>254</v>
      </c>
      <c r="E789" s="5" t="s">
        <v>81</v>
      </c>
      <c r="F789" s="50">
        <v>610</v>
      </c>
      <c r="G789" s="42">
        <v>2149.4</v>
      </c>
      <c r="H789" s="42">
        <v>2149.4</v>
      </c>
    </row>
    <row r="790" spans="1:8" ht="63">
      <c r="A790" s="1" t="s">
        <v>180</v>
      </c>
      <c r="B790" s="44"/>
      <c r="C790" s="44" t="s">
        <v>280</v>
      </c>
      <c r="D790" s="44" t="s">
        <v>254</v>
      </c>
      <c r="E790" s="5" t="s">
        <v>77</v>
      </c>
      <c r="F790" s="50"/>
      <c r="G790" s="42">
        <f>SUM(G791,G794)</f>
        <v>146.95999999999998</v>
      </c>
      <c r="H790" s="42">
        <f>SUM(H791,H794)</f>
        <v>146.95999999999998</v>
      </c>
    </row>
    <row r="791" spans="1:8" ht="47.25">
      <c r="A791" s="1" t="s">
        <v>78</v>
      </c>
      <c r="B791" s="50"/>
      <c r="C791" s="50" t="s">
        <v>280</v>
      </c>
      <c r="D791" s="44" t="s">
        <v>254</v>
      </c>
      <c r="E791" s="5" t="s">
        <v>165</v>
      </c>
      <c r="F791" s="50"/>
      <c r="G791" s="42">
        <f>SUM(G792)</f>
        <v>82.88</v>
      </c>
      <c r="H791" s="42">
        <f>SUM(H792)</f>
        <v>82.88</v>
      </c>
    </row>
    <row r="792" spans="1:8" ht="31.5">
      <c r="A792" s="17" t="s">
        <v>246</v>
      </c>
      <c r="B792" s="44"/>
      <c r="C792" s="44" t="s">
        <v>280</v>
      </c>
      <c r="D792" s="44" t="s">
        <v>254</v>
      </c>
      <c r="E792" s="5" t="s">
        <v>165</v>
      </c>
      <c r="F792" s="16">
        <v>600</v>
      </c>
      <c r="G792" s="42">
        <f>SUM(G793,)</f>
        <v>82.88</v>
      </c>
      <c r="H792" s="42">
        <f>SUM(H793,)</f>
        <v>82.88</v>
      </c>
    </row>
    <row r="793" spans="1:8" ht="15.75">
      <c r="A793" s="17" t="s">
        <v>247</v>
      </c>
      <c r="B793" s="44"/>
      <c r="C793" s="44" t="s">
        <v>280</v>
      </c>
      <c r="D793" s="44" t="s">
        <v>254</v>
      </c>
      <c r="E793" s="5" t="s">
        <v>165</v>
      </c>
      <c r="F793" s="50">
        <v>610</v>
      </c>
      <c r="G793" s="42">
        <v>82.88</v>
      </c>
      <c r="H793" s="42">
        <v>82.88</v>
      </c>
    </row>
    <row r="794" spans="1:8" ht="31.5">
      <c r="A794" s="1" t="s">
        <v>79</v>
      </c>
      <c r="B794" s="44"/>
      <c r="C794" s="44" t="s">
        <v>280</v>
      </c>
      <c r="D794" s="44" t="s">
        <v>254</v>
      </c>
      <c r="E794" s="5" t="s">
        <v>83</v>
      </c>
      <c r="F794" s="50"/>
      <c r="G794" s="42">
        <f>SUM(G795,)</f>
        <v>64.08</v>
      </c>
      <c r="H794" s="42">
        <f>SUM(H795,)</f>
        <v>64.08</v>
      </c>
    </row>
    <row r="795" spans="1:8" ht="31.5">
      <c r="A795" s="17" t="s">
        <v>246</v>
      </c>
      <c r="B795" s="44"/>
      <c r="C795" s="44" t="s">
        <v>280</v>
      </c>
      <c r="D795" s="44" t="s">
        <v>254</v>
      </c>
      <c r="E795" s="5" t="s">
        <v>83</v>
      </c>
      <c r="F795" s="16">
        <v>600</v>
      </c>
      <c r="G795" s="42">
        <f>SUM(G796,)</f>
        <v>64.08</v>
      </c>
      <c r="H795" s="42">
        <f>SUM(H796,)</f>
        <v>64.08</v>
      </c>
    </row>
    <row r="796" spans="1:8" ht="15.75">
      <c r="A796" s="17" t="s">
        <v>247</v>
      </c>
      <c r="B796" s="44"/>
      <c r="C796" s="44" t="s">
        <v>280</v>
      </c>
      <c r="D796" s="44" t="s">
        <v>254</v>
      </c>
      <c r="E796" s="5" t="s">
        <v>83</v>
      </c>
      <c r="F796" s="50">
        <v>610</v>
      </c>
      <c r="G796" s="42">
        <v>64.08</v>
      </c>
      <c r="H796" s="42">
        <v>64.08</v>
      </c>
    </row>
    <row r="797" spans="1:8" ht="31.5">
      <c r="A797" s="6" t="s">
        <v>358</v>
      </c>
      <c r="B797" s="44"/>
      <c r="C797" s="44" t="s">
        <v>280</v>
      </c>
      <c r="D797" s="44" t="s">
        <v>254</v>
      </c>
      <c r="E797" s="8" t="s">
        <v>39</v>
      </c>
      <c r="F797" s="50"/>
      <c r="G797" s="42">
        <f t="shared" ref="G797:H799" si="80">SUM(G798)</f>
        <v>225.8</v>
      </c>
      <c r="H797" s="42">
        <f t="shared" si="80"/>
        <v>225.8</v>
      </c>
    </row>
    <row r="798" spans="1:8" ht="36.75" customHeight="1">
      <c r="A798" s="17" t="s">
        <v>462</v>
      </c>
      <c r="B798" s="44"/>
      <c r="C798" s="44" t="s">
        <v>280</v>
      </c>
      <c r="D798" s="44" t="s">
        <v>254</v>
      </c>
      <c r="E798" s="8" t="s">
        <v>463</v>
      </c>
      <c r="F798" s="50"/>
      <c r="G798" s="42">
        <f t="shared" si="80"/>
        <v>225.8</v>
      </c>
      <c r="H798" s="42">
        <f t="shared" si="80"/>
        <v>225.8</v>
      </c>
    </row>
    <row r="799" spans="1:8" ht="31.5">
      <c r="A799" s="17" t="s">
        <v>464</v>
      </c>
      <c r="B799" s="8"/>
      <c r="C799" s="50" t="s">
        <v>280</v>
      </c>
      <c r="D799" s="44" t="s">
        <v>254</v>
      </c>
      <c r="E799" s="8" t="s">
        <v>465</v>
      </c>
      <c r="F799" s="50"/>
      <c r="G799" s="42">
        <f t="shared" si="80"/>
        <v>225.8</v>
      </c>
      <c r="H799" s="42">
        <f t="shared" si="80"/>
        <v>225.8</v>
      </c>
    </row>
    <row r="800" spans="1:8" ht="31.5">
      <c r="A800" s="17" t="s">
        <v>246</v>
      </c>
      <c r="B800" s="44"/>
      <c r="C800" s="44" t="s">
        <v>280</v>
      </c>
      <c r="D800" s="44" t="s">
        <v>254</v>
      </c>
      <c r="E800" s="8" t="s">
        <v>465</v>
      </c>
      <c r="F800" s="16">
        <v>600</v>
      </c>
      <c r="G800" s="42">
        <f>SUM(G801,)</f>
        <v>225.8</v>
      </c>
      <c r="H800" s="42">
        <f>SUM(H801,)</f>
        <v>225.8</v>
      </c>
    </row>
    <row r="801" spans="1:8" ht="15.75">
      <c r="A801" s="17" t="s">
        <v>247</v>
      </c>
      <c r="B801" s="44"/>
      <c r="C801" s="44" t="s">
        <v>280</v>
      </c>
      <c r="D801" s="44" t="s">
        <v>254</v>
      </c>
      <c r="E801" s="8" t="s">
        <v>465</v>
      </c>
      <c r="F801" s="50">
        <v>610</v>
      </c>
      <c r="G801" s="42">
        <v>225.8</v>
      </c>
      <c r="H801" s="42">
        <v>225.8</v>
      </c>
    </row>
    <row r="802" spans="1:8" ht="31.5">
      <c r="A802" s="6" t="s">
        <v>346</v>
      </c>
      <c r="B802" s="44"/>
      <c r="C802" s="44" t="s">
        <v>280</v>
      </c>
      <c r="D802" s="44" t="s">
        <v>254</v>
      </c>
      <c r="E802" s="8" t="s">
        <v>126</v>
      </c>
      <c r="F802" s="47"/>
      <c r="G802" s="42">
        <f>SUM(G803,)</f>
        <v>69597.899999999994</v>
      </c>
      <c r="H802" s="42">
        <f>SUM(H803,)</f>
        <v>69597.899999999994</v>
      </c>
    </row>
    <row r="803" spans="1:8" ht="31.5">
      <c r="A803" s="6" t="s">
        <v>8</v>
      </c>
      <c r="B803" s="44"/>
      <c r="C803" s="44" t="s">
        <v>280</v>
      </c>
      <c r="D803" s="44" t="s">
        <v>254</v>
      </c>
      <c r="E803" s="5" t="s">
        <v>147</v>
      </c>
      <c r="F803" s="50"/>
      <c r="G803" s="42">
        <f>SUM(G804,G811)</f>
        <v>69597.899999999994</v>
      </c>
      <c r="H803" s="42">
        <f>SUM(H804,H811)</f>
        <v>69597.899999999994</v>
      </c>
    </row>
    <row r="804" spans="1:8" ht="85.5" customHeight="1">
      <c r="A804" s="6" t="s">
        <v>114</v>
      </c>
      <c r="B804" s="44"/>
      <c r="C804" s="44" t="s">
        <v>280</v>
      </c>
      <c r="D804" s="44" t="s">
        <v>254</v>
      </c>
      <c r="E804" s="5" t="s">
        <v>148</v>
      </c>
      <c r="F804" s="50"/>
      <c r="G804" s="42">
        <f>SUM(G805,G808,)</f>
        <v>69385.399999999994</v>
      </c>
      <c r="H804" s="42">
        <f>SUM(H805,H808,)</f>
        <v>69385.399999999994</v>
      </c>
    </row>
    <row r="805" spans="1:8" ht="15.75">
      <c r="A805" s="11" t="s">
        <v>448</v>
      </c>
      <c r="B805" s="45"/>
      <c r="C805" s="45" t="s">
        <v>280</v>
      </c>
      <c r="D805" s="44" t="s">
        <v>254</v>
      </c>
      <c r="E805" s="5" t="s">
        <v>149</v>
      </c>
      <c r="F805" s="44"/>
      <c r="G805" s="42">
        <f t="shared" ref="G805:H806" si="81">SUM(G806)</f>
        <v>47899.57</v>
      </c>
      <c r="H805" s="42">
        <f t="shared" si="81"/>
        <v>47899.57</v>
      </c>
    </row>
    <row r="806" spans="1:8" ht="31.5">
      <c r="A806" s="17" t="s">
        <v>246</v>
      </c>
      <c r="B806" s="45"/>
      <c r="C806" s="45" t="s">
        <v>280</v>
      </c>
      <c r="D806" s="44" t="s">
        <v>254</v>
      </c>
      <c r="E806" s="5" t="s">
        <v>149</v>
      </c>
      <c r="F806" s="16">
        <v>600</v>
      </c>
      <c r="G806" s="42">
        <f t="shared" si="81"/>
        <v>47899.57</v>
      </c>
      <c r="H806" s="42">
        <f t="shared" si="81"/>
        <v>47899.57</v>
      </c>
    </row>
    <row r="807" spans="1:8" ht="15.75">
      <c r="A807" s="17" t="s">
        <v>247</v>
      </c>
      <c r="B807" s="45"/>
      <c r="C807" s="45" t="s">
        <v>280</v>
      </c>
      <c r="D807" s="44" t="s">
        <v>254</v>
      </c>
      <c r="E807" s="5" t="s">
        <v>149</v>
      </c>
      <c r="F807" s="50">
        <v>610</v>
      </c>
      <c r="G807" s="42">
        <v>47899.57</v>
      </c>
      <c r="H807" s="42">
        <v>47899.57</v>
      </c>
    </row>
    <row r="808" spans="1:8" ht="31.5">
      <c r="A808" s="11" t="s">
        <v>18</v>
      </c>
      <c r="B808" s="45"/>
      <c r="C808" s="45" t="s">
        <v>280</v>
      </c>
      <c r="D808" s="44" t="s">
        <v>254</v>
      </c>
      <c r="E808" s="5" t="s">
        <v>150</v>
      </c>
      <c r="F808" s="44"/>
      <c r="G808" s="42">
        <f>SUM(G809)</f>
        <v>21485.83</v>
      </c>
      <c r="H808" s="42">
        <f>SUM(H809)</f>
        <v>21485.83</v>
      </c>
    </row>
    <row r="809" spans="1:8" ht="31.5">
      <c r="A809" s="17" t="s">
        <v>246</v>
      </c>
      <c r="B809" s="45"/>
      <c r="C809" s="45" t="s">
        <v>280</v>
      </c>
      <c r="D809" s="44" t="s">
        <v>254</v>
      </c>
      <c r="E809" s="5" t="s">
        <v>150</v>
      </c>
      <c r="F809" s="16">
        <v>600</v>
      </c>
      <c r="G809" s="42">
        <f>SUM(G810,)</f>
        <v>21485.83</v>
      </c>
      <c r="H809" s="42">
        <f>SUM(H810,)</f>
        <v>21485.83</v>
      </c>
    </row>
    <row r="810" spans="1:8" ht="15.75">
      <c r="A810" s="17" t="s">
        <v>247</v>
      </c>
      <c r="B810" s="45"/>
      <c r="C810" s="45" t="s">
        <v>280</v>
      </c>
      <c r="D810" s="44" t="s">
        <v>254</v>
      </c>
      <c r="E810" s="5" t="s">
        <v>150</v>
      </c>
      <c r="F810" s="50">
        <v>610</v>
      </c>
      <c r="G810" s="42">
        <v>21485.83</v>
      </c>
      <c r="H810" s="42">
        <v>21485.83</v>
      </c>
    </row>
    <row r="811" spans="1:8" ht="15.75">
      <c r="A811" s="6" t="s">
        <v>113</v>
      </c>
      <c r="B811" s="44"/>
      <c r="C811" s="44" t="s">
        <v>280</v>
      </c>
      <c r="D811" s="44" t="s">
        <v>254</v>
      </c>
      <c r="E811" s="5" t="s">
        <v>151</v>
      </c>
      <c r="F811" s="50"/>
      <c r="G811" s="42">
        <f>SUM(G812,G815)</f>
        <v>212.5</v>
      </c>
      <c r="H811" s="42">
        <f>SUM(H812,H815)</f>
        <v>212.5</v>
      </c>
    </row>
    <row r="812" spans="1:8" ht="15.75">
      <c r="A812" s="11" t="s">
        <v>448</v>
      </c>
      <c r="B812" s="45"/>
      <c r="C812" s="45" t="s">
        <v>280</v>
      </c>
      <c r="D812" s="44" t="s">
        <v>254</v>
      </c>
      <c r="E812" s="5" t="s">
        <v>197</v>
      </c>
      <c r="F812" s="44"/>
      <c r="G812" s="42">
        <f t="shared" ref="G812:H813" si="82">SUM(G813)</f>
        <v>101</v>
      </c>
      <c r="H812" s="42">
        <f t="shared" si="82"/>
        <v>101</v>
      </c>
    </row>
    <row r="813" spans="1:8" ht="31.5">
      <c r="A813" s="17" t="s">
        <v>246</v>
      </c>
      <c r="B813" s="45"/>
      <c r="C813" s="45" t="s">
        <v>280</v>
      </c>
      <c r="D813" s="44" t="s">
        <v>254</v>
      </c>
      <c r="E813" s="5" t="s">
        <v>197</v>
      </c>
      <c r="F813" s="16">
        <v>600</v>
      </c>
      <c r="G813" s="42">
        <f t="shared" si="82"/>
        <v>101</v>
      </c>
      <c r="H813" s="42">
        <f t="shared" si="82"/>
        <v>101</v>
      </c>
    </row>
    <row r="814" spans="1:8" ht="15.75">
      <c r="A814" s="17" t="s">
        <v>247</v>
      </c>
      <c r="B814" s="45"/>
      <c r="C814" s="45" t="s">
        <v>280</v>
      </c>
      <c r="D814" s="44" t="s">
        <v>254</v>
      </c>
      <c r="E814" s="5" t="s">
        <v>197</v>
      </c>
      <c r="F814" s="50">
        <v>610</v>
      </c>
      <c r="G814" s="42">
        <v>101</v>
      </c>
      <c r="H814" s="42">
        <v>101</v>
      </c>
    </row>
    <row r="815" spans="1:8" ht="31.5">
      <c r="A815" s="11" t="s">
        <v>18</v>
      </c>
      <c r="B815" s="45"/>
      <c r="C815" s="45" t="s">
        <v>280</v>
      </c>
      <c r="D815" s="44" t="s">
        <v>254</v>
      </c>
      <c r="E815" s="5" t="s">
        <v>198</v>
      </c>
      <c r="F815" s="44"/>
      <c r="G815" s="42">
        <f t="shared" ref="G815:H816" si="83">SUM(G816)</f>
        <v>111.5</v>
      </c>
      <c r="H815" s="42">
        <f t="shared" si="83"/>
        <v>111.5</v>
      </c>
    </row>
    <row r="816" spans="1:8" ht="31.5">
      <c r="A816" s="17" t="s">
        <v>246</v>
      </c>
      <c r="B816" s="45"/>
      <c r="C816" s="45" t="s">
        <v>280</v>
      </c>
      <c r="D816" s="44" t="s">
        <v>254</v>
      </c>
      <c r="E816" s="5" t="s">
        <v>198</v>
      </c>
      <c r="F816" s="16">
        <v>600</v>
      </c>
      <c r="G816" s="42">
        <f t="shared" si="83"/>
        <v>111.5</v>
      </c>
      <c r="H816" s="42">
        <f t="shared" si="83"/>
        <v>111.5</v>
      </c>
    </row>
    <row r="817" spans="1:8" ht="15.75">
      <c r="A817" s="17" t="s">
        <v>247</v>
      </c>
      <c r="B817" s="45"/>
      <c r="C817" s="45" t="s">
        <v>280</v>
      </c>
      <c r="D817" s="44" t="s">
        <v>254</v>
      </c>
      <c r="E817" s="5" t="s">
        <v>198</v>
      </c>
      <c r="F817" s="50">
        <v>610</v>
      </c>
      <c r="G817" s="42">
        <v>111.5</v>
      </c>
      <c r="H817" s="42">
        <v>111.5</v>
      </c>
    </row>
    <row r="818" spans="1:8" ht="15.75">
      <c r="A818" s="14" t="s">
        <v>311</v>
      </c>
      <c r="B818" s="44"/>
      <c r="C818" s="44" t="s">
        <v>280</v>
      </c>
      <c r="D818" s="44" t="s">
        <v>262</v>
      </c>
      <c r="E818" s="7"/>
      <c r="F818" s="47"/>
      <c r="G818" s="42">
        <f>SUM(G819,G825,G831,)</f>
        <v>40030.03</v>
      </c>
      <c r="H818" s="42">
        <f>SUM(H819,H825,H831,)</f>
        <v>40030.03</v>
      </c>
    </row>
    <row r="819" spans="1:8" s="88" customFormat="1" ht="47.25">
      <c r="A819" s="6" t="s">
        <v>571</v>
      </c>
      <c r="B819" s="44"/>
      <c r="C819" s="44" t="s">
        <v>280</v>
      </c>
      <c r="D819" s="44" t="s">
        <v>262</v>
      </c>
      <c r="E819" s="8" t="s">
        <v>42</v>
      </c>
      <c r="F819" s="45"/>
      <c r="G819" s="42">
        <f t="shared" ref="G819:H823" si="84">SUM(G820)</f>
        <v>10</v>
      </c>
      <c r="H819" s="42">
        <f t="shared" si="84"/>
        <v>10</v>
      </c>
    </row>
    <row r="820" spans="1:8" s="88" customFormat="1" ht="47.25">
      <c r="A820" s="6" t="s">
        <v>575</v>
      </c>
      <c r="B820" s="40"/>
      <c r="C820" s="44" t="s">
        <v>280</v>
      </c>
      <c r="D820" s="44" t="s">
        <v>262</v>
      </c>
      <c r="E820" s="87" t="s">
        <v>44</v>
      </c>
      <c r="F820" s="49"/>
      <c r="G820" s="42">
        <f t="shared" si="84"/>
        <v>10</v>
      </c>
      <c r="H820" s="42">
        <f t="shared" si="84"/>
        <v>10</v>
      </c>
    </row>
    <row r="821" spans="1:8" s="88" customFormat="1" ht="47.25">
      <c r="A821" s="12" t="s">
        <v>576</v>
      </c>
      <c r="B821" s="44"/>
      <c r="C821" s="44" t="s">
        <v>280</v>
      </c>
      <c r="D821" s="44" t="s">
        <v>262</v>
      </c>
      <c r="E821" s="87" t="s">
        <v>577</v>
      </c>
      <c r="F821" s="49"/>
      <c r="G821" s="42">
        <f t="shared" si="84"/>
        <v>10</v>
      </c>
      <c r="H821" s="42">
        <f t="shared" si="84"/>
        <v>10</v>
      </c>
    </row>
    <row r="822" spans="1:8" s="88" customFormat="1" ht="31.5">
      <c r="A822" s="6" t="s">
        <v>578</v>
      </c>
      <c r="B822" s="44"/>
      <c r="C822" s="44" t="s">
        <v>280</v>
      </c>
      <c r="D822" s="44" t="s">
        <v>262</v>
      </c>
      <c r="E822" s="87" t="s">
        <v>579</v>
      </c>
      <c r="F822" s="7"/>
      <c r="G822" s="42">
        <f t="shared" si="84"/>
        <v>10</v>
      </c>
      <c r="H822" s="42">
        <f t="shared" si="84"/>
        <v>10</v>
      </c>
    </row>
    <row r="823" spans="1:8" s="88" customFormat="1" ht="31.5">
      <c r="A823" s="94" t="s">
        <v>336</v>
      </c>
      <c r="B823" s="44"/>
      <c r="C823" s="44" t="s">
        <v>280</v>
      </c>
      <c r="D823" s="44" t="s">
        <v>262</v>
      </c>
      <c r="E823" s="87" t="s">
        <v>579</v>
      </c>
      <c r="F823" s="47">
        <v>200</v>
      </c>
      <c r="G823" s="42">
        <f t="shared" si="84"/>
        <v>10</v>
      </c>
      <c r="H823" s="42">
        <f t="shared" si="84"/>
        <v>10</v>
      </c>
    </row>
    <row r="824" spans="1:8" s="88" customFormat="1" ht="31.5">
      <c r="A824" s="94" t="s">
        <v>238</v>
      </c>
      <c r="B824" s="44"/>
      <c r="C824" s="44" t="s">
        <v>280</v>
      </c>
      <c r="D824" s="44" t="s">
        <v>262</v>
      </c>
      <c r="E824" s="87" t="s">
        <v>579</v>
      </c>
      <c r="F824" s="47">
        <v>240</v>
      </c>
      <c r="G824" s="42">
        <v>10</v>
      </c>
      <c r="H824" s="42">
        <v>10</v>
      </c>
    </row>
    <row r="825" spans="1:8" s="88" customFormat="1" ht="31.5">
      <c r="A825" s="6" t="s">
        <v>345</v>
      </c>
      <c r="B825" s="44"/>
      <c r="C825" s="44" t="s">
        <v>280</v>
      </c>
      <c r="D825" s="44" t="s">
        <v>262</v>
      </c>
      <c r="E825" s="8" t="s">
        <v>54</v>
      </c>
      <c r="F825" s="50"/>
      <c r="G825" s="42">
        <f t="shared" ref="G825:H827" si="85">SUM(G826)</f>
        <v>13085</v>
      </c>
      <c r="H825" s="42">
        <f t="shared" si="85"/>
        <v>13085</v>
      </c>
    </row>
    <row r="826" spans="1:8" s="88" customFormat="1" ht="30" customHeight="1">
      <c r="A826" s="6" t="s">
        <v>4</v>
      </c>
      <c r="B826" s="44"/>
      <c r="C826" s="44" t="s">
        <v>280</v>
      </c>
      <c r="D826" s="44" t="s">
        <v>262</v>
      </c>
      <c r="E826" s="87" t="s">
        <v>56</v>
      </c>
      <c r="F826" s="50"/>
      <c r="G826" s="42">
        <f t="shared" si="85"/>
        <v>13085</v>
      </c>
      <c r="H826" s="42">
        <f t="shared" si="85"/>
        <v>13085</v>
      </c>
    </row>
    <row r="827" spans="1:8" s="88" customFormat="1" ht="31.9" customHeight="1">
      <c r="A827" s="6" t="s">
        <v>171</v>
      </c>
      <c r="B827" s="44"/>
      <c r="C827" s="44" t="s">
        <v>280</v>
      </c>
      <c r="D827" s="44" t="s">
        <v>262</v>
      </c>
      <c r="E827" s="87" t="s">
        <v>104</v>
      </c>
      <c r="F827" s="50"/>
      <c r="G827" s="42">
        <f t="shared" si="85"/>
        <v>13085</v>
      </c>
      <c r="H827" s="42">
        <f t="shared" si="85"/>
        <v>13085</v>
      </c>
    </row>
    <row r="828" spans="1:8" s="88" customFormat="1" ht="31.5">
      <c r="A828" s="12" t="s">
        <v>495</v>
      </c>
      <c r="B828" s="44"/>
      <c r="C828" s="44" t="s">
        <v>280</v>
      </c>
      <c r="D828" s="44" t="s">
        <v>262</v>
      </c>
      <c r="E828" s="8" t="s">
        <v>494</v>
      </c>
      <c r="F828" s="70"/>
      <c r="G828" s="42">
        <f>SUM(G829,)</f>
        <v>13085</v>
      </c>
      <c r="H828" s="42">
        <f>SUM(H829,)</f>
        <v>13085</v>
      </c>
    </row>
    <row r="829" spans="1:8" s="88" customFormat="1" ht="31.5">
      <c r="A829" s="94" t="s">
        <v>336</v>
      </c>
      <c r="B829" s="44"/>
      <c r="C829" s="44" t="s">
        <v>280</v>
      </c>
      <c r="D829" s="44" t="s">
        <v>262</v>
      </c>
      <c r="E829" s="8" t="s">
        <v>494</v>
      </c>
      <c r="F829" s="70">
        <v>200</v>
      </c>
      <c r="G829" s="42">
        <f t="shared" ref="G829:H829" si="86">SUM(G830,)</f>
        <v>13085</v>
      </c>
      <c r="H829" s="42">
        <f t="shared" si="86"/>
        <v>13085</v>
      </c>
    </row>
    <row r="830" spans="1:8" s="88" customFormat="1" ht="31.5">
      <c r="A830" s="13" t="s">
        <v>238</v>
      </c>
      <c r="B830" s="44"/>
      <c r="C830" s="44" t="s">
        <v>280</v>
      </c>
      <c r="D830" s="44" t="s">
        <v>262</v>
      </c>
      <c r="E830" s="8" t="s">
        <v>494</v>
      </c>
      <c r="F830" s="70">
        <v>240</v>
      </c>
      <c r="G830" s="42">
        <v>13085</v>
      </c>
      <c r="H830" s="42">
        <v>13085</v>
      </c>
    </row>
    <row r="831" spans="1:8" ht="31.5">
      <c r="A831" s="6" t="s">
        <v>346</v>
      </c>
      <c r="B831" s="44"/>
      <c r="C831" s="44" t="s">
        <v>280</v>
      </c>
      <c r="D831" s="44" t="s">
        <v>262</v>
      </c>
      <c r="E831" s="8" t="s">
        <v>126</v>
      </c>
      <c r="F831" s="45"/>
      <c r="G831" s="51">
        <f>SUM(G832,)</f>
        <v>26935.03</v>
      </c>
      <c r="H831" s="51">
        <f>SUM(H832,)</f>
        <v>26935.03</v>
      </c>
    </row>
    <row r="832" spans="1:8" ht="15.75">
      <c r="A832" s="6" t="s">
        <v>2</v>
      </c>
      <c r="B832" s="44"/>
      <c r="C832" s="44" t="s">
        <v>280</v>
      </c>
      <c r="D832" s="44" t="s">
        <v>262</v>
      </c>
      <c r="E832" s="5" t="s">
        <v>154</v>
      </c>
      <c r="F832" s="45"/>
      <c r="G832" s="51">
        <f>SUM(G833,G839)</f>
        <v>26935.03</v>
      </c>
      <c r="H832" s="51">
        <f>SUM(H833,H839)</f>
        <v>26935.03</v>
      </c>
    </row>
    <row r="833" spans="1:8" ht="18.75" customHeight="1">
      <c r="A833" s="17" t="s">
        <v>116</v>
      </c>
      <c r="B833" s="44"/>
      <c r="C833" s="44" t="s">
        <v>280</v>
      </c>
      <c r="D833" s="44" t="s">
        <v>262</v>
      </c>
      <c r="E833" s="5" t="s">
        <v>155</v>
      </c>
      <c r="F833" s="53"/>
      <c r="G833" s="42">
        <f>SUM(G834)</f>
        <v>11103.429999999998</v>
      </c>
      <c r="H833" s="42">
        <f>SUM(H834)</f>
        <v>11103.429999999998</v>
      </c>
    </row>
    <row r="834" spans="1:8" ht="24" customHeight="1">
      <c r="A834" s="6" t="s">
        <v>10</v>
      </c>
      <c r="B834" s="44"/>
      <c r="C834" s="44" t="s">
        <v>280</v>
      </c>
      <c r="D834" s="44" t="s">
        <v>262</v>
      </c>
      <c r="E834" s="5" t="s">
        <v>156</v>
      </c>
      <c r="F834" s="7"/>
      <c r="G834" s="42">
        <f>SUM(G835,G837,)</f>
        <v>11103.429999999998</v>
      </c>
      <c r="H834" s="42">
        <f>SUM(H835,H837,)</f>
        <v>11103.429999999998</v>
      </c>
    </row>
    <row r="835" spans="1:8" ht="63">
      <c r="A835" s="17" t="s">
        <v>234</v>
      </c>
      <c r="B835" s="44"/>
      <c r="C835" s="44" t="s">
        <v>280</v>
      </c>
      <c r="D835" s="44" t="s">
        <v>262</v>
      </c>
      <c r="E835" s="5" t="s">
        <v>156</v>
      </c>
      <c r="F835" s="45">
        <v>100</v>
      </c>
      <c r="G835" s="42">
        <f>SUM(G836)</f>
        <v>10776.63</v>
      </c>
      <c r="H835" s="42">
        <f>SUM(H836)</f>
        <v>10776.63</v>
      </c>
    </row>
    <row r="836" spans="1:8" ht="31.5">
      <c r="A836" s="3" t="s">
        <v>235</v>
      </c>
      <c r="B836" s="44"/>
      <c r="C836" s="44" t="s">
        <v>280</v>
      </c>
      <c r="D836" s="44" t="s">
        <v>262</v>
      </c>
      <c r="E836" s="5" t="s">
        <v>156</v>
      </c>
      <c r="F836" s="45">
        <v>120</v>
      </c>
      <c r="G836" s="42">
        <v>10776.63</v>
      </c>
      <c r="H836" s="42">
        <v>10776.63</v>
      </c>
    </row>
    <row r="837" spans="1:8" ht="31.5">
      <c r="A837" s="14" t="s">
        <v>336</v>
      </c>
      <c r="B837" s="44"/>
      <c r="C837" s="44" t="s">
        <v>280</v>
      </c>
      <c r="D837" s="44" t="s">
        <v>262</v>
      </c>
      <c r="E837" s="5" t="s">
        <v>156</v>
      </c>
      <c r="F837" s="45">
        <v>200</v>
      </c>
      <c r="G837" s="42">
        <f>SUM(G838)</f>
        <v>326.8</v>
      </c>
      <c r="H837" s="42">
        <f>SUM(H838)</f>
        <v>326.8</v>
      </c>
    </row>
    <row r="838" spans="1:8" ht="31.5">
      <c r="A838" s="11" t="s">
        <v>238</v>
      </c>
      <c r="B838" s="44"/>
      <c r="C838" s="44" t="s">
        <v>280</v>
      </c>
      <c r="D838" s="44" t="s">
        <v>262</v>
      </c>
      <c r="E838" s="5" t="s">
        <v>156</v>
      </c>
      <c r="F838" s="44">
        <v>240</v>
      </c>
      <c r="G838" s="42">
        <v>326.8</v>
      </c>
      <c r="H838" s="42">
        <v>326.8</v>
      </c>
    </row>
    <row r="839" spans="1:8" ht="31.5">
      <c r="A839" s="17" t="s">
        <v>117</v>
      </c>
      <c r="B839" s="44"/>
      <c r="C839" s="44" t="s">
        <v>280</v>
      </c>
      <c r="D839" s="44" t="s">
        <v>262</v>
      </c>
      <c r="E839" s="5" t="s">
        <v>157</v>
      </c>
      <c r="F839" s="45"/>
      <c r="G839" s="51">
        <f t="shared" ref="G839:H841" si="87">SUM(G840)</f>
        <v>15831.6</v>
      </c>
      <c r="H839" s="51">
        <f t="shared" si="87"/>
        <v>15831.6</v>
      </c>
    </row>
    <row r="840" spans="1:8" ht="32.25" customHeight="1">
      <c r="A840" s="17" t="s">
        <v>19</v>
      </c>
      <c r="B840" s="44"/>
      <c r="C840" s="44" t="s">
        <v>280</v>
      </c>
      <c r="D840" s="44" t="s">
        <v>262</v>
      </c>
      <c r="E840" s="5" t="s">
        <v>158</v>
      </c>
      <c r="F840" s="50"/>
      <c r="G840" s="42">
        <f t="shared" si="87"/>
        <v>15831.6</v>
      </c>
      <c r="H840" s="42">
        <f t="shared" si="87"/>
        <v>15831.6</v>
      </c>
    </row>
    <row r="841" spans="1:8" ht="31.5">
      <c r="A841" s="3" t="s">
        <v>246</v>
      </c>
      <c r="B841" s="44"/>
      <c r="C841" s="44" t="s">
        <v>280</v>
      </c>
      <c r="D841" s="44" t="s">
        <v>262</v>
      </c>
      <c r="E841" s="5" t="s">
        <v>158</v>
      </c>
      <c r="F841" s="50">
        <v>600</v>
      </c>
      <c r="G841" s="42">
        <f t="shared" si="87"/>
        <v>15831.6</v>
      </c>
      <c r="H841" s="42">
        <f t="shared" si="87"/>
        <v>15831.6</v>
      </c>
    </row>
    <row r="842" spans="1:8" ht="15.75">
      <c r="A842" s="3" t="s">
        <v>247</v>
      </c>
      <c r="B842" s="44"/>
      <c r="C842" s="44" t="s">
        <v>280</v>
      </c>
      <c r="D842" s="44" t="s">
        <v>262</v>
      </c>
      <c r="E842" s="5" t="s">
        <v>158</v>
      </c>
      <c r="F842" s="44">
        <v>610</v>
      </c>
      <c r="G842" s="42">
        <v>15831.6</v>
      </c>
      <c r="H842" s="42">
        <v>15831.6</v>
      </c>
    </row>
    <row r="843" spans="1:8" ht="15.75">
      <c r="A843" s="6" t="s">
        <v>287</v>
      </c>
      <c r="B843" s="47"/>
      <c r="C843" s="47">
        <v>10</v>
      </c>
      <c r="D843" s="54"/>
      <c r="E843" s="7"/>
      <c r="F843" s="49"/>
      <c r="G843" s="42">
        <f>SUM(G844,G851)</f>
        <v>42784</v>
      </c>
      <c r="H843" s="42">
        <f>SUM(H844,H851)</f>
        <v>46511</v>
      </c>
    </row>
    <row r="844" spans="1:8" ht="15.75">
      <c r="A844" s="6" t="s">
        <v>291</v>
      </c>
      <c r="B844" s="47"/>
      <c r="C844" s="47">
        <v>10</v>
      </c>
      <c r="D844" s="62" t="s">
        <v>254</v>
      </c>
      <c r="E844" s="7"/>
      <c r="F844" s="49"/>
      <c r="G844" s="42">
        <f>SUM(G845,)</f>
        <v>395</v>
      </c>
      <c r="H844" s="42">
        <f>SUM(H845,)</f>
        <v>395</v>
      </c>
    </row>
    <row r="845" spans="1:8" ht="31.5">
      <c r="A845" s="6" t="s">
        <v>345</v>
      </c>
      <c r="B845" s="47"/>
      <c r="C845" s="47">
        <v>10</v>
      </c>
      <c r="D845" s="62" t="s">
        <v>254</v>
      </c>
      <c r="E845" s="8" t="s">
        <v>54</v>
      </c>
      <c r="F845" s="47"/>
      <c r="G845" s="42">
        <f>SUM(G846,)</f>
        <v>395</v>
      </c>
      <c r="H845" s="42">
        <f>SUM(H846,)</f>
        <v>395</v>
      </c>
    </row>
    <row r="846" spans="1:8" ht="30.75" customHeight="1">
      <c r="A846" s="6" t="s">
        <v>24</v>
      </c>
      <c r="B846" s="47"/>
      <c r="C846" s="47">
        <v>10</v>
      </c>
      <c r="D846" s="62" t="s">
        <v>254</v>
      </c>
      <c r="E846" s="5" t="s">
        <v>55</v>
      </c>
      <c r="F846" s="47"/>
      <c r="G846" s="42">
        <f t="shared" ref="G846:H849" si="88">SUM(G847)</f>
        <v>395</v>
      </c>
      <c r="H846" s="42">
        <f t="shared" si="88"/>
        <v>395</v>
      </c>
    </row>
    <row r="847" spans="1:8" ht="32.25" customHeight="1">
      <c r="A847" s="6" t="s">
        <v>551</v>
      </c>
      <c r="B847" s="47"/>
      <c r="C847" s="47">
        <v>10</v>
      </c>
      <c r="D847" s="62" t="s">
        <v>254</v>
      </c>
      <c r="E847" s="5" t="s">
        <v>99</v>
      </c>
      <c r="F847" s="64"/>
      <c r="G847" s="42">
        <f t="shared" si="88"/>
        <v>395</v>
      </c>
      <c r="H847" s="42">
        <f t="shared" si="88"/>
        <v>395</v>
      </c>
    </row>
    <row r="848" spans="1:8" s="88" customFormat="1" ht="132" customHeight="1">
      <c r="A848" s="94" t="s">
        <v>500</v>
      </c>
      <c r="B848" s="47"/>
      <c r="C848" s="47">
        <v>10</v>
      </c>
      <c r="D848" s="62" t="s">
        <v>254</v>
      </c>
      <c r="E848" s="87" t="s">
        <v>501</v>
      </c>
      <c r="F848" s="47"/>
      <c r="G848" s="42">
        <f t="shared" si="88"/>
        <v>395</v>
      </c>
      <c r="H848" s="42">
        <f t="shared" si="88"/>
        <v>395</v>
      </c>
    </row>
    <row r="849" spans="1:8" s="88" customFormat="1" ht="15.75">
      <c r="A849" s="12" t="s">
        <v>289</v>
      </c>
      <c r="B849" s="47"/>
      <c r="C849" s="47">
        <v>10</v>
      </c>
      <c r="D849" s="54" t="s">
        <v>254</v>
      </c>
      <c r="E849" s="87" t="s">
        <v>501</v>
      </c>
      <c r="F849" s="47">
        <v>300</v>
      </c>
      <c r="G849" s="42">
        <f t="shared" si="88"/>
        <v>395</v>
      </c>
      <c r="H849" s="42">
        <f t="shared" si="88"/>
        <v>395</v>
      </c>
    </row>
    <row r="850" spans="1:8" s="88" customFormat="1" ht="31.5">
      <c r="A850" s="12" t="s">
        <v>693</v>
      </c>
      <c r="B850" s="47"/>
      <c r="C850" s="47">
        <v>10</v>
      </c>
      <c r="D850" s="54" t="s">
        <v>254</v>
      </c>
      <c r="E850" s="87" t="s">
        <v>501</v>
      </c>
      <c r="F850" s="47">
        <v>320</v>
      </c>
      <c r="G850" s="42">
        <v>395</v>
      </c>
      <c r="H850" s="42">
        <v>395</v>
      </c>
    </row>
    <row r="851" spans="1:8" ht="15.75">
      <c r="A851" s="20" t="s">
        <v>294</v>
      </c>
      <c r="B851" s="44"/>
      <c r="C851" s="44">
        <v>10</v>
      </c>
      <c r="D851" s="60" t="s">
        <v>237</v>
      </c>
      <c r="E851" s="7"/>
      <c r="F851" s="49"/>
      <c r="G851" s="42">
        <f t="shared" ref="G851:H854" si="89">SUM(G852)</f>
        <v>42389</v>
      </c>
      <c r="H851" s="42">
        <f t="shared" si="89"/>
        <v>46116</v>
      </c>
    </row>
    <row r="852" spans="1:8" ht="31.5">
      <c r="A852" s="6" t="s">
        <v>346</v>
      </c>
      <c r="B852" s="44"/>
      <c r="C852" s="44">
        <v>10</v>
      </c>
      <c r="D852" s="60" t="s">
        <v>237</v>
      </c>
      <c r="E852" s="8" t="s">
        <v>126</v>
      </c>
      <c r="F852" s="49"/>
      <c r="G852" s="42">
        <f t="shared" si="89"/>
        <v>42389</v>
      </c>
      <c r="H852" s="42">
        <f t="shared" si="89"/>
        <v>46116</v>
      </c>
    </row>
    <row r="853" spans="1:8" ht="15.75">
      <c r="A853" s="6" t="s">
        <v>6</v>
      </c>
      <c r="B853" s="44"/>
      <c r="C853" s="44">
        <v>10</v>
      </c>
      <c r="D853" s="60" t="s">
        <v>237</v>
      </c>
      <c r="E853" s="5" t="s">
        <v>127</v>
      </c>
      <c r="F853" s="49"/>
      <c r="G853" s="42">
        <f t="shared" si="89"/>
        <v>42389</v>
      </c>
      <c r="H853" s="42">
        <f t="shared" si="89"/>
        <v>46116</v>
      </c>
    </row>
    <row r="854" spans="1:8" ht="84.75" customHeight="1">
      <c r="A854" s="14" t="s">
        <v>199</v>
      </c>
      <c r="B854" s="44"/>
      <c r="C854" s="44">
        <v>10</v>
      </c>
      <c r="D854" s="60" t="s">
        <v>237</v>
      </c>
      <c r="E854" s="5" t="s">
        <v>129</v>
      </c>
      <c r="F854" s="49"/>
      <c r="G854" s="42">
        <f t="shared" si="89"/>
        <v>42389</v>
      </c>
      <c r="H854" s="42">
        <f t="shared" si="89"/>
        <v>46116</v>
      </c>
    </row>
    <row r="855" spans="1:8" ht="63">
      <c r="A855" s="6" t="s">
        <v>20</v>
      </c>
      <c r="B855" s="44"/>
      <c r="C855" s="44">
        <v>10</v>
      </c>
      <c r="D855" s="60" t="s">
        <v>237</v>
      </c>
      <c r="E855" s="5" t="s">
        <v>204</v>
      </c>
      <c r="F855" s="49"/>
      <c r="G855" s="42">
        <f>SUM(G856,G859)</f>
        <v>42389</v>
      </c>
      <c r="H855" s="42">
        <f>SUM(H856,H859)</f>
        <v>46116</v>
      </c>
    </row>
    <row r="856" spans="1:8" ht="31.5">
      <c r="A856" s="14" t="s">
        <v>336</v>
      </c>
      <c r="B856" s="44"/>
      <c r="C856" s="44">
        <v>10</v>
      </c>
      <c r="D856" s="49" t="s">
        <v>237</v>
      </c>
      <c r="E856" s="5" t="s">
        <v>204</v>
      </c>
      <c r="F856" s="49" t="s">
        <v>292</v>
      </c>
      <c r="G856" s="42">
        <f>SUM(G857)</f>
        <v>420</v>
      </c>
      <c r="H856" s="42">
        <f>SUM(H857)</f>
        <v>457</v>
      </c>
    </row>
    <row r="857" spans="1:8" ht="31.5">
      <c r="A857" s="15" t="s">
        <v>238</v>
      </c>
      <c r="B857" s="47"/>
      <c r="C857" s="47">
        <v>10</v>
      </c>
      <c r="D857" s="60" t="s">
        <v>237</v>
      </c>
      <c r="E857" s="5" t="s">
        <v>204</v>
      </c>
      <c r="F857" s="40">
        <v>240</v>
      </c>
      <c r="G857" s="42">
        <v>420</v>
      </c>
      <c r="H857" s="42">
        <v>457</v>
      </c>
    </row>
    <row r="858" spans="1:8" ht="15.75">
      <c r="A858" s="6" t="s">
        <v>241</v>
      </c>
      <c r="B858" s="40"/>
      <c r="C858" s="40">
        <v>10</v>
      </c>
      <c r="D858" s="60" t="s">
        <v>237</v>
      </c>
      <c r="E858" s="5" t="s">
        <v>204</v>
      </c>
      <c r="F858" s="40">
        <v>240</v>
      </c>
      <c r="G858" s="42">
        <v>420</v>
      </c>
      <c r="H858" s="42">
        <v>457</v>
      </c>
    </row>
    <row r="859" spans="1:8" ht="15.75">
      <c r="A859" s="13" t="s">
        <v>289</v>
      </c>
      <c r="B859" s="40"/>
      <c r="C859" s="40">
        <v>10</v>
      </c>
      <c r="D859" s="60" t="s">
        <v>237</v>
      </c>
      <c r="E859" s="5" t="s">
        <v>204</v>
      </c>
      <c r="F859" s="44">
        <v>300</v>
      </c>
      <c r="G859" s="42">
        <f>SUM(G860)</f>
        <v>41969</v>
      </c>
      <c r="H859" s="42">
        <f>SUM(H860)</f>
        <v>45659</v>
      </c>
    </row>
    <row r="860" spans="1:8" ht="15.75">
      <c r="A860" s="6" t="s">
        <v>695</v>
      </c>
      <c r="B860" s="40"/>
      <c r="C860" s="40">
        <v>10</v>
      </c>
      <c r="D860" s="60" t="s">
        <v>237</v>
      </c>
      <c r="E860" s="5" t="s">
        <v>204</v>
      </c>
      <c r="F860" s="44">
        <v>310</v>
      </c>
      <c r="G860" s="42">
        <v>41969</v>
      </c>
      <c r="H860" s="42">
        <v>45659</v>
      </c>
    </row>
    <row r="861" spans="1:8" ht="15.75">
      <c r="A861" s="6" t="s">
        <v>241</v>
      </c>
      <c r="B861" s="40"/>
      <c r="C861" s="40">
        <v>10</v>
      </c>
      <c r="D861" s="60" t="s">
        <v>237</v>
      </c>
      <c r="E861" s="5" t="s">
        <v>204</v>
      </c>
      <c r="F861" s="47">
        <v>310</v>
      </c>
      <c r="G861" s="42">
        <v>41969</v>
      </c>
      <c r="H861" s="42">
        <v>45659</v>
      </c>
    </row>
    <row r="862" spans="1:8" ht="16.899999999999999" customHeight="1">
      <c r="A862" s="6"/>
      <c r="B862" s="40"/>
      <c r="C862" s="60"/>
      <c r="D862" s="7"/>
      <c r="E862" s="47"/>
      <c r="F862" s="58"/>
      <c r="G862" s="42"/>
      <c r="H862" s="42"/>
    </row>
    <row r="863" spans="1:8" ht="33.75" customHeight="1">
      <c r="A863" s="71" t="s">
        <v>453</v>
      </c>
      <c r="B863" s="37" t="s">
        <v>312</v>
      </c>
      <c r="C863" s="66"/>
      <c r="D863" s="66"/>
      <c r="E863" s="66"/>
      <c r="F863" s="66"/>
      <c r="G863" s="39">
        <f>SUM(G865,G873,G934)</f>
        <v>183373.98</v>
      </c>
      <c r="H863" s="39">
        <f>SUM(H865,H873,H934)</f>
        <v>175851.08000000002</v>
      </c>
    </row>
    <row r="864" spans="1:8" s="88" customFormat="1" ht="18" customHeight="1">
      <c r="A864" s="71"/>
      <c r="B864" s="37"/>
      <c r="C864" s="66"/>
      <c r="D864" s="66"/>
      <c r="E864" s="66"/>
      <c r="F864" s="66"/>
      <c r="G864" s="39"/>
      <c r="H864" s="39"/>
    </row>
    <row r="865" spans="1:8" s="88" customFormat="1" ht="18" customHeight="1">
      <c r="A865" s="6" t="s">
        <v>265</v>
      </c>
      <c r="B865" s="44"/>
      <c r="C865" s="44" t="s">
        <v>237</v>
      </c>
      <c r="D865" s="44"/>
      <c r="E865" s="45"/>
      <c r="F865" s="45"/>
      <c r="G865" s="42">
        <f>SUM(G866)</f>
        <v>60</v>
      </c>
      <c r="H865" s="42">
        <f>SUM(H866)</f>
        <v>60</v>
      </c>
    </row>
    <row r="866" spans="1:8" s="88" customFormat="1" ht="18" customHeight="1">
      <c r="A866" s="94" t="s">
        <v>348</v>
      </c>
      <c r="B866" s="44"/>
      <c r="C866" s="44" t="s">
        <v>237</v>
      </c>
      <c r="D866" s="44">
        <v>10</v>
      </c>
      <c r="E866" s="87"/>
      <c r="F866" s="47"/>
      <c r="G866" s="42">
        <f>SUM(G867)</f>
        <v>60</v>
      </c>
      <c r="H866" s="42">
        <f>SUM(H867)</f>
        <v>60</v>
      </c>
    </row>
    <row r="867" spans="1:8" s="88" customFormat="1" ht="38.25" customHeight="1">
      <c r="A867" s="6" t="s">
        <v>517</v>
      </c>
      <c r="B867" s="44"/>
      <c r="C867" s="44" t="s">
        <v>237</v>
      </c>
      <c r="D867" s="44">
        <v>10</v>
      </c>
      <c r="E867" s="8" t="s">
        <v>216</v>
      </c>
      <c r="F867" s="47"/>
      <c r="G867" s="42">
        <f>SUM(G868,)</f>
        <v>60</v>
      </c>
      <c r="H867" s="42">
        <f>SUM(H868,)</f>
        <v>60</v>
      </c>
    </row>
    <row r="868" spans="1:8" s="88" customFormat="1" ht="64.5" customHeight="1">
      <c r="A868" s="6" t="s">
        <v>518</v>
      </c>
      <c r="B868" s="44"/>
      <c r="C868" s="44" t="s">
        <v>237</v>
      </c>
      <c r="D868" s="44">
        <v>10</v>
      </c>
      <c r="E868" s="87" t="s">
        <v>519</v>
      </c>
      <c r="F868" s="47"/>
      <c r="G868" s="42">
        <f t="shared" ref="G868:H871" si="90">SUM(G869)</f>
        <v>60</v>
      </c>
      <c r="H868" s="42">
        <f t="shared" si="90"/>
        <v>60</v>
      </c>
    </row>
    <row r="869" spans="1:8" s="88" customFormat="1" ht="65.25" customHeight="1">
      <c r="A869" s="1" t="s">
        <v>707</v>
      </c>
      <c r="B869" s="93"/>
      <c r="C869" s="44" t="s">
        <v>237</v>
      </c>
      <c r="D869" s="44">
        <v>10</v>
      </c>
      <c r="E869" s="87" t="s">
        <v>520</v>
      </c>
      <c r="F869" s="47"/>
      <c r="G869" s="42">
        <f t="shared" si="90"/>
        <v>60</v>
      </c>
      <c r="H869" s="42">
        <f t="shared" si="90"/>
        <v>60</v>
      </c>
    </row>
    <row r="870" spans="1:8" s="88" customFormat="1" ht="33" customHeight="1">
      <c r="A870" s="1" t="s">
        <v>187</v>
      </c>
      <c r="B870" s="44"/>
      <c r="C870" s="44" t="s">
        <v>237</v>
      </c>
      <c r="D870" s="44">
        <v>10</v>
      </c>
      <c r="E870" s="87" t="s">
        <v>521</v>
      </c>
      <c r="F870" s="47"/>
      <c r="G870" s="42">
        <f t="shared" si="90"/>
        <v>60</v>
      </c>
      <c r="H870" s="42">
        <f t="shared" si="90"/>
        <v>60</v>
      </c>
    </row>
    <row r="871" spans="1:8" s="88" customFormat="1" ht="31.5" customHeight="1">
      <c r="A871" s="94" t="s">
        <v>336</v>
      </c>
      <c r="B871" s="44"/>
      <c r="C871" s="44" t="s">
        <v>237</v>
      </c>
      <c r="D871" s="44">
        <v>10</v>
      </c>
      <c r="E871" s="87" t="s">
        <v>521</v>
      </c>
      <c r="F871" s="47">
        <v>200</v>
      </c>
      <c r="G871" s="42">
        <f t="shared" si="90"/>
        <v>60</v>
      </c>
      <c r="H871" s="42">
        <f t="shared" si="90"/>
        <v>60</v>
      </c>
    </row>
    <row r="872" spans="1:8" s="88" customFormat="1" ht="34.5" customHeight="1">
      <c r="A872" s="94" t="s">
        <v>238</v>
      </c>
      <c r="B872" s="44"/>
      <c r="C872" s="44" t="s">
        <v>237</v>
      </c>
      <c r="D872" s="44">
        <v>10</v>
      </c>
      <c r="E872" s="87" t="s">
        <v>521</v>
      </c>
      <c r="F872" s="47">
        <v>240</v>
      </c>
      <c r="G872" s="97">
        <v>60</v>
      </c>
      <c r="H872" s="97">
        <v>60</v>
      </c>
    </row>
    <row r="873" spans="1:8" ht="15.75">
      <c r="A873" s="6" t="s">
        <v>279</v>
      </c>
      <c r="B873" s="16"/>
      <c r="C873" s="16" t="s">
        <v>280</v>
      </c>
      <c r="D873" s="45"/>
      <c r="E873" s="45"/>
      <c r="F873" s="45"/>
      <c r="G873" s="42">
        <f>SUM(G874,G898,G927)</f>
        <v>90687.6</v>
      </c>
      <c r="H873" s="42">
        <f>SUM(H874,H898,H927)</f>
        <v>89587.6</v>
      </c>
    </row>
    <row r="874" spans="1:8" ht="15.75">
      <c r="A874" s="17" t="s">
        <v>332</v>
      </c>
      <c r="B874" s="44"/>
      <c r="C874" s="44" t="s">
        <v>280</v>
      </c>
      <c r="D874" s="44" t="s">
        <v>254</v>
      </c>
      <c r="E874" s="46"/>
      <c r="F874" s="46"/>
      <c r="G874" s="42">
        <f>SUM(G875,G886,G892,)</f>
        <v>74489.3</v>
      </c>
      <c r="H874" s="42">
        <f>SUM(H875,H886,H892,)</f>
        <v>73389.3</v>
      </c>
    </row>
    <row r="875" spans="1:8" ht="31.5">
      <c r="A875" s="6" t="s">
        <v>341</v>
      </c>
      <c r="B875" s="46"/>
      <c r="C875" s="46" t="s">
        <v>280</v>
      </c>
      <c r="D875" s="44" t="s">
        <v>254</v>
      </c>
      <c r="E875" s="8" t="s">
        <v>35</v>
      </c>
      <c r="F875" s="44"/>
      <c r="G875" s="42">
        <f>SUM(G876,G881)</f>
        <v>524.20000000000005</v>
      </c>
      <c r="H875" s="42">
        <f>SUM(H876,H881)</f>
        <v>524.20000000000005</v>
      </c>
    </row>
    <row r="876" spans="1:8" ht="49.9" customHeight="1">
      <c r="A876" s="6" t="s">
        <v>349</v>
      </c>
      <c r="B876" s="44"/>
      <c r="C876" s="44" t="s">
        <v>280</v>
      </c>
      <c r="D876" s="44" t="s">
        <v>254</v>
      </c>
      <c r="E876" s="5" t="s">
        <v>36</v>
      </c>
      <c r="F876" s="44"/>
      <c r="G876" s="42">
        <f>SUM(G877)</f>
        <v>361</v>
      </c>
      <c r="H876" s="42">
        <f>SUM(H877)</f>
        <v>361</v>
      </c>
    </row>
    <row r="877" spans="1:8" ht="63">
      <c r="A877" s="1" t="s">
        <v>180</v>
      </c>
      <c r="B877" s="44"/>
      <c r="C877" s="44" t="s">
        <v>280</v>
      </c>
      <c r="D877" s="44" t="s">
        <v>254</v>
      </c>
      <c r="E877" s="5" t="s">
        <v>77</v>
      </c>
      <c r="F877" s="50"/>
      <c r="G877" s="42">
        <f t="shared" ref="G877:H879" si="91">SUM(G878,)</f>
        <v>361</v>
      </c>
      <c r="H877" s="42">
        <f t="shared" si="91"/>
        <v>361</v>
      </c>
    </row>
    <row r="878" spans="1:8" ht="29.45" customHeight="1">
      <c r="A878" s="1" t="s">
        <v>380</v>
      </c>
      <c r="B878" s="44"/>
      <c r="C878" s="44" t="s">
        <v>280</v>
      </c>
      <c r="D878" s="44" t="s">
        <v>254</v>
      </c>
      <c r="E878" s="5" t="s">
        <v>84</v>
      </c>
      <c r="F878" s="50"/>
      <c r="G878" s="42">
        <f t="shared" si="91"/>
        <v>361</v>
      </c>
      <c r="H878" s="42">
        <f t="shared" si="91"/>
        <v>361</v>
      </c>
    </row>
    <row r="879" spans="1:8" ht="31.5">
      <c r="A879" s="17" t="s">
        <v>246</v>
      </c>
      <c r="B879" s="44"/>
      <c r="C879" s="44" t="s">
        <v>280</v>
      </c>
      <c r="D879" s="44" t="s">
        <v>254</v>
      </c>
      <c r="E879" s="5" t="s">
        <v>84</v>
      </c>
      <c r="F879" s="16">
        <v>600</v>
      </c>
      <c r="G879" s="42">
        <f t="shared" si="91"/>
        <v>361</v>
      </c>
      <c r="H879" s="42">
        <f t="shared" si="91"/>
        <v>361</v>
      </c>
    </row>
    <row r="880" spans="1:8" ht="15.75">
      <c r="A880" s="17" t="s">
        <v>310</v>
      </c>
      <c r="B880" s="44"/>
      <c r="C880" s="44" t="s">
        <v>280</v>
      </c>
      <c r="D880" s="44" t="s">
        <v>254</v>
      </c>
      <c r="E880" s="5" t="s">
        <v>84</v>
      </c>
      <c r="F880" s="50">
        <v>620</v>
      </c>
      <c r="G880" s="42">
        <v>361</v>
      </c>
      <c r="H880" s="42">
        <v>361</v>
      </c>
    </row>
    <row r="881" spans="1:8" ht="31.5">
      <c r="A881" s="6" t="s">
        <v>358</v>
      </c>
      <c r="B881" s="44"/>
      <c r="C881" s="44" t="s">
        <v>280</v>
      </c>
      <c r="D881" s="44" t="s">
        <v>254</v>
      </c>
      <c r="E881" s="8" t="s">
        <v>39</v>
      </c>
      <c r="F881" s="50"/>
      <c r="G881" s="42">
        <f t="shared" ref="G881:H883" si="92">SUM(G882)</f>
        <v>163.19999999999999</v>
      </c>
      <c r="H881" s="42">
        <f t="shared" si="92"/>
        <v>163.19999999999999</v>
      </c>
    </row>
    <row r="882" spans="1:8" ht="35.25" customHeight="1">
      <c r="A882" s="17" t="s">
        <v>466</v>
      </c>
      <c r="B882" s="44"/>
      <c r="C882" s="44" t="s">
        <v>280</v>
      </c>
      <c r="D882" s="44" t="s">
        <v>254</v>
      </c>
      <c r="E882" s="8" t="s">
        <v>467</v>
      </c>
      <c r="F882" s="50"/>
      <c r="G882" s="42">
        <f t="shared" si="92"/>
        <v>163.19999999999999</v>
      </c>
      <c r="H882" s="42">
        <f t="shared" si="92"/>
        <v>163.19999999999999</v>
      </c>
    </row>
    <row r="883" spans="1:8" ht="31.5">
      <c r="A883" s="17" t="s">
        <v>468</v>
      </c>
      <c r="B883" s="8"/>
      <c r="C883" s="50" t="s">
        <v>280</v>
      </c>
      <c r="D883" s="44" t="s">
        <v>254</v>
      </c>
      <c r="E883" s="8" t="s">
        <v>469</v>
      </c>
      <c r="F883" s="50"/>
      <c r="G883" s="42">
        <f t="shared" si="92"/>
        <v>163.19999999999999</v>
      </c>
      <c r="H883" s="42">
        <f t="shared" si="92"/>
        <v>163.19999999999999</v>
      </c>
    </row>
    <row r="884" spans="1:8" ht="31.5">
      <c r="A884" s="17" t="s">
        <v>246</v>
      </c>
      <c r="B884" s="44"/>
      <c r="C884" s="44" t="s">
        <v>280</v>
      </c>
      <c r="D884" s="44" t="s">
        <v>254</v>
      </c>
      <c r="E884" s="8" t="s">
        <v>469</v>
      </c>
      <c r="F884" s="16">
        <v>600</v>
      </c>
      <c r="G884" s="42">
        <f>SUM(G885,)</f>
        <v>163.19999999999999</v>
      </c>
      <c r="H884" s="42">
        <f>SUM(H885,)</f>
        <v>163.19999999999999</v>
      </c>
    </row>
    <row r="885" spans="1:8" ht="15.75">
      <c r="A885" s="17" t="s">
        <v>310</v>
      </c>
      <c r="B885" s="44"/>
      <c r="C885" s="44" t="s">
        <v>280</v>
      </c>
      <c r="D885" s="44" t="s">
        <v>254</v>
      </c>
      <c r="E885" s="8" t="s">
        <v>469</v>
      </c>
      <c r="F885" s="50">
        <v>620</v>
      </c>
      <c r="G885" s="42">
        <v>163.19999999999999</v>
      </c>
      <c r="H885" s="42">
        <v>163.19999999999999</v>
      </c>
    </row>
    <row r="886" spans="1:8" s="88" customFormat="1" ht="31.5">
      <c r="A886" s="6" t="s">
        <v>342</v>
      </c>
      <c r="B886" s="44"/>
      <c r="C886" s="44" t="s">
        <v>280</v>
      </c>
      <c r="D886" s="44" t="s">
        <v>254</v>
      </c>
      <c r="E886" s="8" t="s">
        <v>41</v>
      </c>
      <c r="F886" s="45"/>
      <c r="G886" s="42">
        <f t="shared" ref="G886:H890" si="93">SUM(G887,)</f>
        <v>2100</v>
      </c>
      <c r="H886" s="42">
        <f t="shared" si="93"/>
        <v>1000</v>
      </c>
    </row>
    <row r="887" spans="1:8" s="88" customFormat="1" ht="47.25">
      <c r="A887" s="17" t="s">
        <v>413</v>
      </c>
      <c r="B887" s="44"/>
      <c r="C887" s="44" t="s">
        <v>280</v>
      </c>
      <c r="D887" s="44" t="s">
        <v>254</v>
      </c>
      <c r="E887" s="87" t="s">
        <v>414</v>
      </c>
      <c r="F887" s="47"/>
      <c r="G887" s="42">
        <f t="shared" si="93"/>
        <v>2100</v>
      </c>
      <c r="H887" s="42">
        <f t="shared" si="93"/>
        <v>1000</v>
      </c>
    </row>
    <row r="888" spans="1:8" s="88" customFormat="1" ht="31.5">
      <c r="A888" s="17" t="s">
        <v>677</v>
      </c>
      <c r="B888" s="44"/>
      <c r="C888" s="44" t="s">
        <v>280</v>
      </c>
      <c r="D888" s="44" t="s">
        <v>254</v>
      </c>
      <c r="E888" s="87" t="s">
        <v>415</v>
      </c>
      <c r="F888" s="47"/>
      <c r="G888" s="42">
        <f t="shared" si="93"/>
        <v>2100</v>
      </c>
      <c r="H888" s="42">
        <f t="shared" si="93"/>
        <v>1000</v>
      </c>
    </row>
    <row r="889" spans="1:8" s="88" customFormat="1" ht="47.25">
      <c r="A889" s="13" t="s">
        <v>417</v>
      </c>
      <c r="B889" s="44"/>
      <c r="C889" s="44" t="s">
        <v>280</v>
      </c>
      <c r="D889" s="44" t="s">
        <v>254</v>
      </c>
      <c r="E889" s="8" t="s">
        <v>418</v>
      </c>
      <c r="F889" s="47"/>
      <c r="G889" s="42">
        <f t="shared" si="93"/>
        <v>2100</v>
      </c>
      <c r="H889" s="42">
        <f t="shared" si="93"/>
        <v>1000</v>
      </c>
    </row>
    <row r="890" spans="1:8" s="88" customFormat="1" ht="31.5">
      <c r="A890" s="17" t="s">
        <v>246</v>
      </c>
      <c r="B890" s="45"/>
      <c r="C890" s="45" t="s">
        <v>280</v>
      </c>
      <c r="D890" s="44" t="s">
        <v>254</v>
      </c>
      <c r="E890" s="8" t="s">
        <v>418</v>
      </c>
      <c r="F890" s="16">
        <v>600</v>
      </c>
      <c r="G890" s="42">
        <f t="shared" si="93"/>
        <v>2100</v>
      </c>
      <c r="H890" s="42">
        <f t="shared" si="93"/>
        <v>1000</v>
      </c>
    </row>
    <row r="891" spans="1:8" s="88" customFormat="1" ht="15.75">
      <c r="A891" s="17" t="s">
        <v>310</v>
      </c>
      <c r="B891" s="46"/>
      <c r="C891" s="46" t="s">
        <v>280</v>
      </c>
      <c r="D891" s="44" t="s">
        <v>254</v>
      </c>
      <c r="E891" s="8" t="s">
        <v>418</v>
      </c>
      <c r="F891" s="50">
        <v>620</v>
      </c>
      <c r="G891" s="42">
        <v>2100</v>
      </c>
      <c r="H891" s="42">
        <v>1000</v>
      </c>
    </row>
    <row r="892" spans="1:8" ht="31.5">
      <c r="A892" s="6" t="s">
        <v>346</v>
      </c>
      <c r="B892" s="44"/>
      <c r="C892" s="44" t="s">
        <v>280</v>
      </c>
      <c r="D892" s="44" t="s">
        <v>254</v>
      </c>
      <c r="E892" s="8" t="s">
        <v>126</v>
      </c>
      <c r="F892" s="47"/>
      <c r="G892" s="42">
        <f>SUM(G893)</f>
        <v>71865.100000000006</v>
      </c>
      <c r="H892" s="42">
        <f>SUM(H893)</f>
        <v>71865.100000000006</v>
      </c>
    </row>
    <row r="893" spans="1:8" ht="31.5">
      <c r="A893" s="6" t="s">
        <v>8</v>
      </c>
      <c r="B893" s="44"/>
      <c r="C893" s="44" t="s">
        <v>280</v>
      </c>
      <c r="D893" s="44" t="s">
        <v>254</v>
      </c>
      <c r="E893" s="5" t="s">
        <v>147</v>
      </c>
      <c r="F893" s="50"/>
      <c r="G893" s="42">
        <f>SUM(G894)</f>
        <v>71865.100000000006</v>
      </c>
      <c r="H893" s="42">
        <f>SUM(H894)</f>
        <v>71865.100000000006</v>
      </c>
    </row>
    <row r="894" spans="1:8" ht="31.5">
      <c r="A894" s="6" t="s">
        <v>115</v>
      </c>
      <c r="B894" s="49"/>
      <c r="C894" s="49" t="s">
        <v>280</v>
      </c>
      <c r="D894" s="44" t="s">
        <v>254</v>
      </c>
      <c r="E894" s="5" t="s">
        <v>152</v>
      </c>
      <c r="F894" s="50"/>
      <c r="G894" s="42">
        <f>SUM(G895,)</f>
        <v>71865.100000000006</v>
      </c>
      <c r="H894" s="42">
        <f>SUM(H895,)</f>
        <v>71865.100000000006</v>
      </c>
    </row>
    <row r="895" spans="1:8" ht="31.5">
      <c r="A895" s="11" t="s">
        <v>18</v>
      </c>
      <c r="B895" s="45"/>
      <c r="C895" s="45" t="s">
        <v>280</v>
      </c>
      <c r="D895" s="44" t="s">
        <v>254</v>
      </c>
      <c r="E895" s="5" t="s">
        <v>153</v>
      </c>
      <c r="F895" s="60"/>
      <c r="G895" s="42">
        <f>SUM(G896)</f>
        <v>71865.100000000006</v>
      </c>
      <c r="H895" s="42">
        <f>SUM(H896)</f>
        <v>71865.100000000006</v>
      </c>
    </row>
    <row r="896" spans="1:8" ht="31.5">
      <c r="A896" s="17" t="s">
        <v>246</v>
      </c>
      <c r="B896" s="45"/>
      <c r="C896" s="45" t="s">
        <v>280</v>
      </c>
      <c r="D896" s="44" t="s">
        <v>254</v>
      </c>
      <c r="E896" s="5" t="s">
        <v>153</v>
      </c>
      <c r="F896" s="16">
        <v>600</v>
      </c>
      <c r="G896" s="42">
        <f>SUM(G897,)</f>
        <v>71865.100000000006</v>
      </c>
      <c r="H896" s="42">
        <f>SUM(H897,)</f>
        <v>71865.100000000006</v>
      </c>
    </row>
    <row r="897" spans="1:8" ht="15.75">
      <c r="A897" s="17" t="s">
        <v>310</v>
      </c>
      <c r="B897" s="46"/>
      <c r="C897" s="46" t="s">
        <v>280</v>
      </c>
      <c r="D897" s="44" t="s">
        <v>254</v>
      </c>
      <c r="E897" s="5" t="s">
        <v>153</v>
      </c>
      <c r="F897" s="50">
        <v>620</v>
      </c>
      <c r="G897" s="42">
        <v>71865.100000000006</v>
      </c>
      <c r="H897" s="42">
        <v>71865.100000000006</v>
      </c>
    </row>
    <row r="898" spans="1:8" s="88" customFormat="1" ht="15.75">
      <c r="A898" s="3" t="s">
        <v>333</v>
      </c>
      <c r="B898" s="44"/>
      <c r="C898" s="44" t="s">
        <v>280</v>
      </c>
      <c r="D898" s="44" t="s">
        <v>280</v>
      </c>
      <c r="E898" s="45"/>
      <c r="F898" s="44"/>
      <c r="G898" s="42">
        <f>SUM(G899,G913,)</f>
        <v>14401</v>
      </c>
      <c r="H898" s="42">
        <f>SUM(H899,H913,)</f>
        <v>14401</v>
      </c>
    </row>
    <row r="899" spans="1:8" s="88" customFormat="1" ht="31.5">
      <c r="A899" s="6" t="s">
        <v>340</v>
      </c>
      <c r="B899" s="44"/>
      <c r="C899" s="44" t="s">
        <v>280</v>
      </c>
      <c r="D899" s="44" t="s">
        <v>280</v>
      </c>
      <c r="E899" s="8" t="s">
        <v>29</v>
      </c>
      <c r="F899" s="47"/>
      <c r="G899" s="51">
        <f>SUM(G900)</f>
        <v>13941.4</v>
      </c>
      <c r="H899" s="51">
        <f>SUM(H900)</f>
        <v>13941.4</v>
      </c>
    </row>
    <row r="900" spans="1:8" s="88" customFormat="1" ht="15.75">
      <c r="A900" s="6" t="s">
        <v>360</v>
      </c>
      <c r="B900" s="44"/>
      <c r="C900" s="44" t="s">
        <v>280</v>
      </c>
      <c r="D900" s="44" t="s">
        <v>280</v>
      </c>
      <c r="E900" s="87" t="s">
        <v>33</v>
      </c>
      <c r="F900" s="47"/>
      <c r="G900" s="51">
        <f>SUM(G901,G905,G909,)</f>
        <v>13941.4</v>
      </c>
      <c r="H900" s="51">
        <f>SUM(H901,H905,H909,)</f>
        <v>13941.4</v>
      </c>
    </row>
    <row r="901" spans="1:8" s="88" customFormat="1" ht="47.25">
      <c r="A901" s="6" t="s">
        <v>533</v>
      </c>
      <c r="B901" s="87"/>
      <c r="C901" s="44" t="s">
        <v>280</v>
      </c>
      <c r="D901" s="44" t="s">
        <v>280</v>
      </c>
      <c r="E901" s="87" t="s">
        <v>67</v>
      </c>
      <c r="F901" s="47"/>
      <c r="G901" s="42">
        <f t="shared" ref="G901" si="94">SUM(G902)</f>
        <v>13567.4</v>
      </c>
      <c r="H901" s="42">
        <f t="shared" ref="H901" si="95">SUM(H902)</f>
        <v>13567.4</v>
      </c>
    </row>
    <row r="902" spans="1:8" s="88" customFormat="1" ht="47.25">
      <c r="A902" s="6" t="s">
        <v>534</v>
      </c>
      <c r="B902" s="87"/>
      <c r="C902" s="44" t="s">
        <v>280</v>
      </c>
      <c r="D902" s="44" t="s">
        <v>280</v>
      </c>
      <c r="E902" s="87" t="s">
        <v>68</v>
      </c>
      <c r="F902" s="45"/>
      <c r="G902" s="42">
        <f>SUM(G903)</f>
        <v>13567.4</v>
      </c>
      <c r="H902" s="42">
        <f>SUM(H903)</f>
        <v>13567.4</v>
      </c>
    </row>
    <row r="903" spans="1:8" s="88" customFormat="1" ht="31.5">
      <c r="A903" s="1" t="s">
        <v>246</v>
      </c>
      <c r="B903" s="87"/>
      <c r="C903" s="44" t="s">
        <v>280</v>
      </c>
      <c r="D903" s="44" t="s">
        <v>280</v>
      </c>
      <c r="E903" s="87" t="s">
        <v>68</v>
      </c>
      <c r="F903" s="44">
        <v>600</v>
      </c>
      <c r="G903" s="42">
        <f>SUM(G904)</f>
        <v>13567.4</v>
      </c>
      <c r="H903" s="42">
        <f>SUM(H904)</f>
        <v>13567.4</v>
      </c>
    </row>
    <row r="904" spans="1:8" s="88" customFormat="1" ht="15.75">
      <c r="A904" s="17" t="s">
        <v>247</v>
      </c>
      <c r="B904" s="87"/>
      <c r="C904" s="44" t="s">
        <v>280</v>
      </c>
      <c r="D904" s="44" t="s">
        <v>280</v>
      </c>
      <c r="E904" s="87" t="s">
        <v>68</v>
      </c>
      <c r="F904" s="45">
        <v>610</v>
      </c>
      <c r="G904" s="51">
        <v>13567.4</v>
      </c>
      <c r="H904" s="51">
        <v>13567.4</v>
      </c>
    </row>
    <row r="905" spans="1:8" s="88" customFormat="1" ht="47.25">
      <c r="A905" s="6" t="s">
        <v>535</v>
      </c>
      <c r="B905" s="87"/>
      <c r="C905" s="44" t="s">
        <v>280</v>
      </c>
      <c r="D905" s="44" t="s">
        <v>280</v>
      </c>
      <c r="E905" s="87" t="s">
        <v>536</v>
      </c>
      <c r="F905" s="47"/>
      <c r="G905" s="42">
        <f t="shared" ref="G905:H907" si="96">SUM(G906)</f>
        <v>250</v>
      </c>
      <c r="H905" s="42">
        <f t="shared" si="96"/>
        <v>250</v>
      </c>
    </row>
    <row r="906" spans="1:8" s="88" customFormat="1" ht="47.25">
      <c r="A906" s="6" t="s">
        <v>362</v>
      </c>
      <c r="B906" s="87"/>
      <c r="C906" s="44" t="s">
        <v>280</v>
      </c>
      <c r="D906" s="44" t="s">
        <v>280</v>
      </c>
      <c r="E906" s="87" t="s">
        <v>537</v>
      </c>
      <c r="F906" s="50"/>
      <c r="G906" s="42">
        <f t="shared" si="96"/>
        <v>250</v>
      </c>
      <c r="H906" s="42">
        <f t="shared" si="96"/>
        <v>250</v>
      </c>
    </row>
    <row r="907" spans="1:8" s="88" customFormat="1" ht="31.5">
      <c r="A907" s="6" t="s">
        <v>246</v>
      </c>
      <c r="B907" s="87"/>
      <c r="C907" s="44" t="s">
        <v>280</v>
      </c>
      <c r="D907" s="44" t="s">
        <v>280</v>
      </c>
      <c r="E907" s="87" t="s">
        <v>537</v>
      </c>
      <c r="F907" s="44">
        <v>600</v>
      </c>
      <c r="G907" s="42">
        <f t="shared" si="96"/>
        <v>250</v>
      </c>
      <c r="H907" s="42">
        <f t="shared" si="96"/>
        <v>250</v>
      </c>
    </row>
    <row r="908" spans="1:8" s="88" customFormat="1" ht="15.75">
      <c r="A908" s="17" t="s">
        <v>247</v>
      </c>
      <c r="B908" s="87"/>
      <c r="C908" s="44" t="s">
        <v>280</v>
      </c>
      <c r="D908" s="44" t="s">
        <v>280</v>
      </c>
      <c r="E908" s="87" t="s">
        <v>537</v>
      </c>
      <c r="F908" s="45">
        <v>610</v>
      </c>
      <c r="G908" s="51">
        <v>250</v>
      </c>
      <c r="H908" s="51">
        <v>250</v>
      </c>
    </row>
    <row r="909" spans="1:8" s="88" customFormat="1" ht="47.25">
      <c r="A909" s="2" t="s">
        <v>538</v>
      </c>
      <c r="B909" s="87"/>
      <c r="C909" s="44" t="s">
        <v>280</v>
      </c>
      <c r="D909" s="44" t="s">
        <v>280</v>
      </c>
      <c r="E909" s="87" t="s">
        <v>539</v>
      </c>
      <c r="F909" s="45"/>
      <c r="G909" s="42">
        <f t="shared" ref="G909:H911" si="97">SUM(G910)</f>
        <v>124</v>
      </c>
      <c r="H909" s="42">
        <f t="shared" si="97"/>
        <v>124</v>
      </c>
    </row>
    <row r="910" spans="1:8" s="88" customFormat="1" ht="31.5">
      <c r="A910" s="6" t="s">
        <v>361</v>
      </c>
      <c r="B910" s="87"/>
      <c r="C910" s="44" t="s">
        <v>280</v>
      </c>
      <c r="D910" s="44" t="s">
        <v>280</v>
      </c>
      <c r="E910" s="87" t="s">
        <v>540</v>
      </c>
      <c r="F910" s="45"/>
      <c r="G910" s="42">
        <f t="shared" si="97"/>
        <v>124</v>
      </c>
      <c r="H910" s="42">
        <f t="shared" si="97"/>
        <v>124</v>
      </c>
    </row>
    <row r="911" spans="1:8" s="88" customFormat="1" ht="31.5">
      <c r="A911" s="6" t="s">
        <v>246</v>
      </c>
      <c r="B911" s="87"/>
      <c r="C911" s="44" t="s">
        <v>280</v>
      </c>
      <c r="D911" s="44" t="s">
        <v>280</v>
      </c>
      <c r="E911" s="87" t="s">
        <v>540</v>
      </c>
      <c r="F911" s="44">
        <v>600</v>
      </c>
      <c r="G911" s="42">
        <f t="shared" si="97"/>
        <v>124</v>
      </c>
      <c r="H911" s="42">
        <f t="shared" si="97"/>
        <v>124</v>
      </c>
    </row>
    <row r="912" spans="1:8" s="88" customFormat="1" ht="15.75">
      <c r="A912" s="17" t="s">
        <v>247</v>
      </c>
      <c r="B912" s="87"/>
      <c r="C912" s="44" t="s">
        <v>280</v>
      </c>
      <c r="D912" s="44" t="s">
        <v>280</v>
      </c>
      <c r="E912" s="87" t="s">
        <v>540</v>
      </c>
      <c r="F912" s="45">
        <v>610</v>
      </c>
      <c r="G912" s="51">
        <v>124</v>
      </c>
      <c r="H912" s="51">
        <v>124</v>
      </c>
    </row>
    <row r="913" spans="1:8" s="88" customFormat="1" ht="31.5">
      <c r="A913" s="6" t="s">
        <v>341</v>
      </c>
      <c r="B913" s="44"/>
      <c r="C913" s="44" t="s">
        <v>280</v>
      </c>
      <c r="D913" s="44" t="s">
        <v>280</v>
      </c>
      <c r="E913" s="8" t="s">
        <v>35</v>
      </c>
      <c r="F913" s="44"/>
      <c r="G913" s="42">
        <f>SUM(G914,G922)</f>
        <v>459.6</v>
      </c>
      <c r="H913" s="42">
        <f>SUM(H914,H922)</f>
        <v>459.6</v>
      </c>
    </row>
    <row r="914" spans="1:8" s="88" customFormat="1" ht="31.5">
      <c r="A914" s="6" t="s">
        <v>349</v>
      </c>
      <c r="B914" s="44"/>
      <c r="C914" s="44" t="s">
        <v>280</v>
      </c>
      <c r="D914" s="44" t="s">
        <v>280</v>
      </c>
      <c r="E914" s="87" t="s">
        <v>36</v>
      </c>
      <c r="F914" s="44"/>
      <c r="G914" s="42">
        <f>SUM(G915,)</f>
        <v>378</v>
      </c>
      <c r="H914" s="42">
        <f>SUM(H915,)</f>
        <v>378</v>
      </c>
    </row>
    <row r="915" spans="1:8" s="88" customFormat="1" ht="63">
      <c r="A915" s="1" t="s">
        <v>180</v>
      </c>
      <c r="B915" s="44"/>
      <c r="C915" s="44" t="s">
        <v>280</v>
      </c>
      <c r="D915" s="44" t="s">
        <v>280</v>
      </c>
      <c r="E915" s="87" t="s">
        <v>77</v>
      </c>
      <c r="F915" s="50"/>
      <c r="G915" s="42">
        <f>SUM(G916,G919)</f>
        <v>378</v>
      </c>
      <c r="H915" s="42">
        <f>SUM(H916,H919)</f>
        <v>378</v>
      </c>
    </row>
    <row r="916" spans="1:8" s="88" customFormat="1" ht="31.5">
      <c r="A916" s="1" t="s">
        <v>79</v>
      </c>
      <c r="B916" s="44"/>
      <c r="C916" s="44" t="s">
        <v>280</v>
      </c>
      <c r="D916" s="44" t="s">
        <v>280</v>
      </c>
      <c r="E916" s="87" t="s">
        <v>83</v>
      </c>
      <c r="F916" s="50"/>
      <c r="G916" s="42">
        <f>SUM(G917,)</f>
        <v>48</v>
      </c>
      <c r="H916" s="42">
        <f>SUM(H917,)</f>
        <v>48</v>
      </c>
    </row>
    <row r="917" spans="1:8" s="88" customFormat="1" ht="31.5">
      <c r="A917" s="17" t="s">
        <v>246</v>
      </c>
      <c r="B917" s="44"/>
      <c r="C917" s="44" t="s">
        <v>280</v>
      </c>
      <c r="D917" s="44" t="s">
        <v>280</v>
      </c>
      <c r="E917" s="87" t="s">
        <v>83</v>
      </c>
      <c r="F917" s="16">
        <v>600</v>
      </c>
      <c r="G917" s="42">
        <f t="shared" ref="G917:H917" si="98">SUM(G918)</f>
        <v>48</v>
      </c>
      <c r="H917" s="42">
        <f t="shared" si="98"/>
        <v>48</v>
      </c>
    </row>
    <row r="918" spans="1:8" s="88" customFormat="1" ht="15.75">
      <c r="A918" s="17" t="s">
        <v>247</v>
      </c>
      <c r="B918" s="44"/>
      <c r="C918" s="44" t="s">
        <v>280</v>
      </c>
      <c r="D918" s="44" t="s">
        <v>280</v>
      </c>
      <c r="E918" s="87" t="s">
        <v>83</v>
      </c>
      <c r="F918" s="50">
        <v>610</v>
      </c>
      <c r="G918" s="42">
        <v>48</v>
      </c>
      <c r="H918" s="42">
        <v>48</v>
      </c>
    </row>
    <row r="919" spans="1:8" s="88" customFormat="1" ht="31.5">
      <c r="A919" s="1" t="s">
        <v>380</v>
      </c>
      <c r="B919" s="44"/>
      <c r="C919" s="44" t="s">
        <v>280</v>
      </c>
      <c r="D919" s="44" t="s">
        <v>280</v>
      </c>
      <c r="E919" s="87" t="s">
        <v>84</v>
      </c>
      <c r="F919" s="50"/>
      <c r="G919" s="42">
        <f t="shared" ref="G919:H920" si="99">SUM(G920)</f>
        <v>330</v>
      </c>
      <c r="H919" s="42">
        <f t="shared" si="99"/>
        <v>330</v>
      </c>
    </row>
    <row r="920" spans="1:8" s="88" customFormat="1" ht="31.5">
      <c r="A920" s="17" t="s">
        <v>246</v>
      </c>
      <c r="B920" s="44"/>
      <c r="C920" s="44" t="s">
        <v>280</v>
      </c>
      <c r="D920" s="44" t="s">
        <v>280</v>
      </c>
      <c r="E920" s="87" t="s">
        <v>84</v>
      </c>
      <c r="F920" s="16">
        <v>600</v>
      </c>
      <c r="G920" s="42">
        <f t="shared" si="99"/>
        <v>330</v>
      </c>
      <c r="H920" s="42">
        <f t="shared" si="99"/>
        <v>330</v>
      </c>
    </row>
    <row r="921" spans="1:8" s="88" customFormat="1" ht="15.75">
      <c r="A921" s="17" t="s">
        <v>247</v>
      </c>
      <c r="B921" s="44"/>
      <c r="C921" s="44" t="s">
        <v>280</v>
      </c>
      <c r="D921" s="44" t="s">
        <v>280</v>
      </c>
      <c r="E921" s="87" t="s">
        <v>84</v>
      </c>
      <c r="F921" s="50">
        <v>610</v>
      </c>
      <c r="G921" s="42">
        <v>330</v>
      </c>
      <c r="H921" s="42">
        <v>330</v>
      </c>
    </row>
    <row r="922" spans="1:8" s="88" customFormat="1" ht="31.5">
      <c r="A922" s="6" t="s">
        <v>358</v>
      </c>
      <c r="B922" s="44"/>
      <c r="C922" s="44" t="s">
        <v>280</v>
      </c>
      <c r="D922" s="44" t="s">
        <v>280</v>
      </c>
      <c r="E922" s="8" t="s">
        <v>39</v>
      </c>
      <c r="F922" s="47"/>
      <c r="G922" s="42">
        <f t="shared" ref="G922:H924" si="100">SUM(G923)</f>
        <v>81.599999999999994</v>
      </c>
      <c r="H922" s="42">
        <f t="shared" si="100"/>
        <v>81.599999999999994</v>
      </c>
    </row>
    <row r="923" spans="1:8" s="88" customFormat="1" ht="31.5">
      <c r="A923" s="17" t="s">
        <v>466</v>
      </c>
      <c r="B923" s="44"/>
      <c r="C923" s="44" t="s">
        <v>280</v>
      </c>
      <c r="D923" s="44" t="s">
        <v>280</v>
      </c>
      <c r="E923" s="8" t="s">
        <v>467</v>
      </c>
      <c r="F923" s="47"/>
      <c r="G923" s="42">
        <f t="shared" si="100"/>
        <v>81.599999999999994</v>
      </c>
      <c r="H923" s="42">
        <f t="shared" si="100"/>
        <v>81.599999999999994</v>
      </c>
    </row>
    <row r="924" spans="1:8" s="88" customFormat="1" ht="31.5">
      <c r="A924" s="17" t="s">
        <v>468</v>
      </c>
      <c r="B924" s="8"/>
      <c r="C924" s="44" t="s">
        <v>280</v>
      </c>
      <c r="D924" s="44" t="s">
        <v>280</v>
      </c>
      <c r="E924" s="8" t="s">
        <v>469</v>
      </c>
      <c r="F924" s="47"/>
      <c r="G924" s="42">
        <f t="shared" si="100"/>
        <v>81.599999999999994</v>
      </c>
      <c r="H924" s="42">
        <f t="shared" si="100"/>
        <v>81.599999999999994</v>
      </c>
    </row>
    <row r="925" spans="1:8" s="88" customFormat="1" ht="31.5">
      <c r="A925" s="17" t="s">
        <v>246</v>
      </c>
      <c r="B925" s="44"/>
      <c r="C925" s="44" t="s">
        <v>280</v>
      </c>
      <c r="D925" s="44" t="s">
        <v>280</v>
      </c>
      <c r="E925" s="8" t="s">
        <v>469</v>
      </c>
      <c r="F925" s="16">
        <v>600</v>
      </c>
      <c r="G925" s="42">
        <f t="shared" ref="G925:H925" si="101">SUM(G926)</f>
        <v>81.599999999999994</v>
      </c>
      <c r="H925" s="42">
        <f t="shared" si="101"/>
        <v>81.599999999999994</v>
      </c>
    </row>
    <row r="926" spans="1:8" s="88" customFormat="1" ht="15.75">
      <c r="A926" s="17" t="s">
        <v>247</v>
      </c>
      <c r="B926" s="44"/>
      <c r="C926" s="44" t="s">
        <v>280</v>
      </c>
      <c r="D926" s="44" t="s">
        <v>280</v>
      </c>
      <c r="E926" s="8" t="s">
        <v>469</v>
      </c>
      <c r="F926" s="50">
        <v>610</v>
      </c>
      <c r="G926" s="42">
        <v>81.599999999999994</v>
      </c>
      <c r="H926" s="42">
        <v>81.599999999999994</v>
      </c>
    </row>
    <row r="927" spans="1:8" s="88" customFormat="1" ht="15.75">
      <c r="A927" s="94" t="s">
        <v>311</v>
      </c>
      <c r="B927" s="44"/>
      <c r="C927" s="44" t="s">
        <v>280</v>
      </c>
      <c r="D927" s="44" t="s">
        <v>262</v>
      </c>
      <c r="E927" s="7"/>
      <c r="F927" s="47"/>
      <c r="G927" s="42">
        <f t="shared" ref="G927:H932" si="102">SUM(G928)</f>
        <v>1797.3</v>
      </c>
      <c r="H927" s="42">
        <f t="shared" si="102"/>
        <v>1797.3</v>
      </c>
    </row>
    <row r="928" spans="1:8" s="88" customFormat="1" ht="31.5">
      <c r="A928" s="6" t="s">
        <v>345</v>
      </c>
      <c r="B928" s="44"/>
      <c r="C928" s="44" t="s">
        <v>280</v>
      </c>
      <c r="D928" s="44" t="s">
        <v>262</v>
      </c>
      <c r="E928" s="8" t="s">
        <v>54</v>
      </c>
      <c r="F928" s="50"/>
      <c r="G928" s="42">
        <f t="shared" si="102"/>
        <v>1797.3</v>
      </c>
      <c r="H928" s="42">
        <f t="shared" si="102"/>
        <v>1797.3</v>
      </c>
    </row>
    <row r="929" spans="1:8" s="88" customFormat="1" ht="31.5">
      <c r="A929" s="6" t="s">
        <v>4</v>
      </c>
      <c r="B929" s="44"/>
      <c r="C929" s="44" t="s">
        <v>280</v>
      </c>
      <c r="D929" s="44" t="s">
        <v>262</v>
      </c>
      <c r="E929" s="87" t="s">
        <v>56</v>
      </c>
      <c r="F929" s="50"/>
      <c r="G929" s="42">
        <f t="shared" si="102"/>
        <v>1797.3</v>
      </c>
      <c r="H929" s="42">
        <f t="shared" si="102"/>
        <v>1797.3</v>
      </c>
    </row>
    <row r="930" spans="1:8" s="88" customFormat="1" ht="31.5">
      <c r="A930" s="13" t="s">
        <v>552</v>
      </c>
      <c r="B930" s="44"/>
      <c r="C930" s="44" t="s">
        <v>280</v>
      </c>
      <c r="D930" s="44" t="s">
        <v>262</v>
      </c>
      <c r="E930" s="87" t="s">
        <v>553</v>
      </c>
      <c r="F930" s="50"/>
      <c r="G930" s="42">
        <f t="shared" si="102"/>
        <v>1797.3</v>
      </c>
      <c r="H930" s="42">
        <f t="shared" si="102"/>
        <v>1797.3</v>
      </c>
    </row>
    <row r="931" spans="1:8" s="88" customFormat="1" ht="31.5">
      <c r="A931" s="13" t="s">
        <v>495</v>
      </c>
      <c r="B931" s="44"/>
      <c r="C931" s="44" t="s">
        <v>280</v>
      </c>
      <c r="D931" s="44" t="s">
        <v>262</v>
      </c>
      <c r="E931" s="87" t="s">
        <v>554</v>
      </c>
      <c r="F931" s="47"/>
      <c r="G931" s="51">
        <f t="shared" si="102"/>
        <v>1797.3</v>
      </c>
      <c r="H931" s="51">
        <f t="shared" si="102"/>
        <v>1797.3</v>
      </c>
    </row>
    <row r="932" spans="1:8" s="88" customFormat="1" ht="31.5">
      <c r="A932" s="13" t="s">
        <v>246</v>
      </c>
      <c r="B932" s="44"/>
      <c r="C932" s="44" t="s">
        <v>280</v>
      </c>
      <c r="D932" s="44" t="s">
        <v>262</v>
      </c>
      <c r="E932" s="87" t="s">
        <v>554</v>
      </c>
      <c r="F932" s="47">
        <v>600</v>
      </c>
      <c r="G932" s="42">
        <f t="shared" si="102"/>
        <v>1797.3</v>
      </c>
      <c r="H932" s="42">
        <f t="shared" si="102"/>
        <v>1797.3</v>
      </c>
    </row>
    <row r="933" spans="1:8" s="88" customFormat="1" ht="15.75">
      <c r="A933" s="13" t="s">
        <v>247</v>
      </c>
      <c r="B933" s="44"/>
      <c r="C933" s="44" t="s">
        <v>280</v>
      </c>
      <c r="D933" s="44" t="s">
        <v>262</v>
      </c>
      <c r="E933" s="87" t="s">
        <v>554</v>
      </c>
      <c r="F933" s="47">
        <v>610</v>
      </c>
      <c r="G933" s="42">
        <v>1797.3</v>
      </c>
      <c r="H933" s="42">
        <v>1797.3</v>
      </c>
    </row>
    <row r="934" spans="1:8" ht="15.75">
      <c r="A934" s="3" t="s">
        <v>334</v>
      </c>
      <c r="B934" s="40"/>
      <c r="C934" s="40" t="s">
        <v>283</v>
      </c>
      <c r="D934" s="47"/>
      <c r="E934" s="7"/>
      <c r="F934" s="44"/>
      <c r="G934" s="42">
        <f>SUM(G935,G980)</f>
        <v>92626.38</v>
      </c>
      <c r="H934" s="42">
        <f>SUM(H935,H980)</f>
        <v>86203.48</v>
      </c>
    </row>
    <row r="935" spans="1:8" ht="15.75">
      <c r="A935" s="3" t="s">
        <v>284</v>
      </c>
      <c r="B935" s="44"/>
      <c r="C935" s="44" t="s">
        <v>283</v>
      </c>
      <c r="D935" s="44" t="s">
        <v>231</v>
      </c>
      <c r="E935" s="7"/>
      <c r="F935" s="45"/>
      <c r="G935" s="42">
        <f>SUM(G936,G955)</f>
        <v>87565.150000000009</v>
      </c>
      <c r="H935" s="42">
        <f>SUM(H936,H955)</f>
        <v>81142.25</v>
      </c>
    </row>
    <row r="936" spans="1:8" ht="31.5">
      <c r="A936" s="6" t="s">
        <v>341</v>
      </c>
      <c r="B936" s="44"/>
      <c r="C936" s="44" t="s">
        <v>283</v>
      </c>
      <c r="D936" s="44" t="s">
        <v>231</v>
      </c>
      <c r="E936" s="8" t="s">
        <v>35</v>
      </c>
      <c r="F936" s="44"/>
      <c r="G936" s="42">
        <f>SUM(G937,G949,)</f>
        <v>1999.1</v>
      </c>
      <c r="H936" s="42">
        <f>SUM(H937,H949,)</f>
        <v>1999.1</v>
      </c>
    </row>
    <row r="937" spans="1:8" ht="50.45" customHeight="1">
      <c r="A937" s="6" t="s">
        <v>349</v>
      </c>
      <c r="B937" s="44"/>
      <c r="C937" s="44" t="s">
        <v>283</v>
      </c>
      <c r="D937" s="44" t="s">
        <v>231</v>
      </c>
      <c r="E937" s="5" t="s">
        <v>36</v>
      </c>
      <c r="F937" s="44"/>
      <c r="G937" s="42">
        <f>SUM(G938,G942,)</f>
        <v>880.5</v>
      </c>
      <c r="H937" s="42">
        <f>SUM(H938,H942,)</f>
        <v>880.5</v>
      </c>
    </row>
    <row r="938" spans="1:8" ht="66" customHeight="1">
      <c r="A938" s="6" t="s">
        <v>541</v>
      </c>
      <c r="B938" s="44"/>
      <c r="C938" s="44" t="s">
        <v>283</v>
      </c>
      <c r="D938" s="44" t="s">
        <v>231</v>
      </c>
      <c r="E938" s="5" t="s">
        <v>76</v>
      </c>
      <c r="F938" s="44"/>
      <c r="G938" s="42">
        <f>SUM(G939,)</f>
        <v>274.8</v>
      </c>
      <c r="H938" s="42">
        <f>SUM(H939,)</f>
        <v>274.8</v>
      </c>
    </row>
    <row r="939" spans="1:8" ht="63">
      <c r="A939" s="2" t="s">
        <v>378</v>
      </c>
      <c r="B939" s="44"/>
      <c r="C939" s="44" t="s">
        <v>283</v>
      </c>
      <c r="D939" s="44" t="s">
        <v>231</v>
      </c>
      <c r="E939" s="5" t="s">
        <v>81</v>
      </c>
      <c r="F939" s="44"/>
      <c r="G939" s="42">
        <f>SUM(G940)</f>
        <v>274.8</v>
      </c>
      <c r="H939" s="42">
        <f>SUM(H940)</f>
        <v>274.8</v>
      </c>
    </row>
    <row r="940" spans="1:8" ht="31.5">
      <c r="A940" s="17" t="s">
        <v>246</v>
      </c>
      <c r="B940" s="44"/>
      <c r="C940" s="44" t="s">
        <v>283</v>
      </c>
      <c r="D940" s="44" t="s">
        <v>231</v>
      </c>
      <c r="E940" s="5" t="s">
        <v>81</v>
      </c>
      <c r="F940" s="16">
        <v>600</v>
      </c>
      <c r="G940" s="42">
        <f>SUM(G941,)</f>
        <v>274.8</v>
      </c>
      <c r="H940" s="42">
        <f>SUM(H941,)</f>
        <v>274.8</v>
      </c>
    </row>
    <row r="941" spans="1:8" ht="15.75">
      <c r="A941" s="17" t="s">
        <v>247</v>
      </c>
      <c r="B941" s="44"/>
      <c r="C941" s="44" t="s">
        <v>283</v>
      </c>
      <c r="D941" s="44" t="s">
        <v>231</v>
      </c>
      <c r="E941" s="5" t="s">
        <v>81</v>
      </c>
      <c r="F941" s="50">
        <v>610</v>
      </c>
      <c r="G941" s="42">
        <v>274.8</v>
      </c>
      <c r="H941" s="42">
        <v>274.8</v>
      </c>
    </row>
    <row r="942" spans="1:8" ht="63">
      <c r="A942" s="1" t="s">
        <v>180</v>
      </c>
      <c r="B942" s="44"/>
      <c r="C942" s="44" t="s">
        <v>283</v>
      </c>
      <c r="D942" s="44" t="s">
        <v>231</v>
      </c>
      <c r="E942" s="5" t="s">
        <v>77</v>
      </c>
      <c r="F942" s="50"/>
      <c r="G942" s="42">
        <f>SUM(G943,G946)</f>
        <v>605.70000000000005</v>
      </c>
      <c r="H942" s="42">
        <f>SUM(H943,H946)</f>
        <v>605.70000000000005</v>
      </c>
    </row>
    <row r="943" spans="1:8" ht="31.5">
      <c r="A943" s="1" t="s">
        <v>79</v>
      </c>
      <c r="B943" s="44"/>
      <c r="C943" s="44" t="s">
        <v>283</v>
      </c>
      <c r="D943" s="44" t="s">
        <v>231</v>
      </c>
      <c r="E943" s="5" t="s">
        <v>83</v>
      </c>
      <c r="F943" s="50"/>
      <c r="G943" s="42">
        <f>SUM(G944,)</f>
        <v>168</v>
      </c>
      <c r="H943" s="42">
        <f>SUM(H944,)</f>
        <v>168</v>
      </c>
    </row>
    <row r="944" spans="1:8" ht="31.5">
      <c r="A944" s="17" t="s">
        <v>246</v>
      </c>
      <c r="B944" s="44"/>
      <c r="C944" s="44" t="s">
        <v>283</v>
      </c>
      <c r="D944" s="44" t="s">
        <v>231</v>
      </c>
      <c r="E944" s="5" t="s">
        <v>83</v>
      </c>
      <c r="F944" s="16">
        <v>600</v>
      </c>
      <c r="G944" s="42">
        <f>SUM(G945,)</f>
        <v>168</v>
      </c>
      <c r="H944" s="42">
        <f>SUM(H945,)</f>
        <v>168</v>
      </c>
    </row>
    <row r="945" spans="1:8" ht="15.75">
      <c r="A945" s="17" t="s">
        <v>310</v>
      </c>
      <c r="B945" s="44"/>
      <c r="C945" s="44" t="s">
        <v>283</v>
      </c>
      <c r="D945" s="44" t="s">
        <v>231</v>
      </c>
      <c r="E945" s="5" t="s">
        <v>83</v>
      </c>
      <c r="F945" s="50">
        <v>620</v>
      </c>
      <c r="G945" s="42">
        <v>168</v>
      </c>
      <c r="H945" s="42">
        <v>168</v>
      </c>
    </row>
    <row r="946" spans="1:8" ht="31.15" customHeight="1">
      <c r="A946" s="1" t="s">
        <v>380</v>
      </c>
      <c r="B946" s="44"/>
      <c r="C946" s="44" t="s">
        <v>283</v>
      </c>
      <c r="D946" s="44" t="s">
        <v>231</v>
      </c>
      <c r="E946" s="5" t="s">
        <v>84</v>
      </c>
      <c r="F946" s="50"/>
      <c r="G946" s="42">
        <f>SUM(G947,)</f>
        <v>437.7</v>
      </c>
      <c r="H946" s="42">
        <f>SUM(H947,)</f>
        <v>437.7</v>
      </c>
    </row>
    <row r="947" spans="1:8" ht="31.5">
      <c r="A947" s="17" t="s">
        <v>246</v>
      </c>
      <c r="B947" s="44"/>
      <c r="C947" s="44" t="s">
        <v>283</v>
      </c>
      <c r="D947" s="44" t="s">
        <v>231</v>
      </c>
      <c r="E947" s="5" t="s">
        <v>84</v>
      </c>
      <c r="F947" s="16">
        <v>600</v>
      </c>
      <c r="G947" s="42">
        <f>SUM(G948,)</f>
        <v>437.7</v>
      </c>
      <c r="H947" s="42">
        <f>SUM(H948,)</f>
        <v>437.7</v>
      </c>
    </row>
    <row r="948" spans="1:8" ht="15.75">
      <c r="A948" s="17" t="s">
        <v>247</v>
      </c>
      <c r="B948" s="44"/>
      <c r="C948" s="44" t="s">
        <v>283</v>
      </c>
      <c r="D948" s="44" t="s">
        <v>231</v>
      </c>
      <c r="E948" s="5" t="s">
        <v>84</v>
      </c>
      <c r="F948" s="50">
        <v>610</v>
      </c>
      <c r="G948" s="42">
        <v>437.7</v>
      </c>
      <c r="H948" s="42">
        <v>437.7</v>
      </c>
    </row>
    <row r="949" spans="1:8" ht="31.5">
      <c r="A949" s="6" t="s">
        <v>358</v>
      </c>
      <c r="B949" s="44"/>
      <c r="C949" s="44" t="s">
        <v>283</v>
      </c>
      <c r="D949" s="44" t="s">
        <v>231</v>
      </c>
      <c r="E949" s="8" t="s">
        <v>39</v>
      </c>
      <c r="F949" s="50"/>
      <c r="G949" s="42">
        <f t="shared" ref="G949:H951" si="103">SUM(G950)</f>
        <v>1118.5999999999999</v>
      </c>
      <c r="H949" s="42">
        <f t="shared" si="103"/>
        <v>1118.5999999999999</v>
      </c>
    </row>
    <row r="950" spans="1:8" ht="34.5" customHeight="1">
      <c r="A950" s="17" t="s">
        <v>466</v>
      </c>
      <c r="B950" s="44"/>
      <c r="C950" s="44" t="s">
        <v>283</v>
      </c>
      <c r="D950" s="44" t="s">
        <v>231</v>
      </c>
      <c r="E950" s="8" t="s">
        <v>467</v>
      </c>
      <c r="F950" s="50"/>
      <c r="G950" s="42">
        <f t="shared" si="103"/>
        <v>1118.5999999999999</v>
      </c>
      <c r="H950" s="42">
        <f t="shared" si="103"/>
        <v>1118.5999999999999</v>
      </c>
    </row>
    <row r="951" spans="1:8" ht="31.5">
      <c r="A951" s="17" t="s">
        <v>468</v>
      </c>
      <c r="B951" s="8"/>
      <c r="C951" s="44" t="s">
        <v>283</v>
      </c>
      <c r="D951" s="44" t="s">
        <v>231</v>
      </c>
      <c r="E951" s="8" t="s">
        <v>469</v>
      </c>
      <c r="F951" s="50"/>
      <c r="G951" s="42">
        <f t="shared" si="103"/>
        <v>1118.5999999999999</v>
      </c>
      <c r="H951" s="42">
        <f t="shared" si="103"/>
        <v>1118.5999999999999</v>
      </c>
    </row>
    <row r="952" spans="1:8" ht="31.5">
      <c r="A952" s="17" t="s">
        <v>246</v>
      </c>
      <c r="B952" s="44"/>
      <c r="C952" s="44" t="s">
        <v>283</v>
      </c>
      <c r="D952" s="44" t="s">
        <v>231</v>
      </c>
      <c r="E952" s="8" t="s">
        <v>469</v>
      </c>
      <c r="F952" s="16">
        <v>600</v>
      </c>
      <c r="G952" s="42">
        <f>SUM(G953,G954)</f>
        <v>1118.5999999999999</v>
      </c>
      <c r="H952" s="42">
        <f>SUM(H953,H954)</f>
        <v>1118.5999999999999</v>
      </c>
    </row>
    <row r="953" spans="1:8" ht="15.75">
      <c r="A953" s="17" t="s">
        <v>247</v>
      </c>
      <c r="B953" s="44"/>
      <c r="C953" s="44" t="s">
        <v>283</v>
      </c>
      <c r="D953" s="44" t="s">
        <v>231</v>
      </c>
      <c r="E953" s="8" t="s">
        <v>469</v>
      </c>
      <c r="F953" s="50">
        <v>610</v>
      </c>
      <c r="G953" s="42">
        <v>538.79999999999995</v>
      </c>
      <c r="H953" s="42">
        <v>538.79999999999995</v>
      </c>
    </row>
    <row r="954" spans="1:8" ht="16.5" customHeight="1">
      <c r="A954" s="17" t="s">
        <v>310</v>
      </c>
      <c r="B954" s="44"/>
      <c r="C954" s="44" t="s">
        <v>283</v>
      </c>
      <c r="D954" s="44" t="s">
        <v>231</v>
      </c>
      <c r="E954" s="8" t="s">
        <v>469</v>
      </c>
      <c r="F954" s="47">
        <v>620</v>
      </c>
      <c r="G954" s="42">
        <v>579.79999999999995</v>
      </c>
      <c r="H954" s="42">
        <v>579.79999999999995</v>
      </c>
    </row>
    <row r="955" spans="1:8" ht="31.5">
      <c r="A955" s="6" t="s">
        <v>342</v>
      </c>
      <c r="B955" s="44"/>
      <c r="C955" s="44" t="s">
        <v>283</v>
      </c>
      <c r="D955" s="44" t="s">
        <v>231</v>
      </c>
      <c r="E955" s="8" t="s">
        <v>41</v>
      </c>
      <c r="F955" s="45"/>
      <c r="G955" s="42">
        <f>SUM(G956,G961,G969,)</f>
        <v>85566.05</v>
      </c>
      <c r="H955" s="42">
        <f>SUM(H956,H961,H969,)</f>
        <v>79143.149999999994</v>
      </c>
    </row>
    <row r="956" spans="1:8" s="88" customFormat="1" ht="31.5">
      <c r="A956" s="1" t="s">
        <v>401</v>
      </c>
      <c r="B956" s="44"/>
      <c r="C956" s="44" t="s">
        <v>283</v>
      </c>
      <c r="D956" s="44" t="s">
        <v>231</v>
      </c>
      <c r="E956" s="87" t="s">
        <v>402</v>
      </c>
      <c r="F956" s="50"/>
      <c r="G956" s="42">
        <f>SUM(G957)</f>
        <v>9505.4</v>
      </c>
      <c r="H956" s="42">
        <f>SUM(H957)</f>
        <v>9505.4</v>
      </c>
    </row>
    <row r="957" spans="1:8" s="88" customFormat="1" ht="31.5">
      <c r="A957" s="3" t="s">
        <v>675</v>
      </c>
      <c r="B957" s="44"/>
      <c r="C957" s="44" t="s">
        <v>283</v>
      </c>
      <c r="D957" s="44" t="s">
        <v>231</v>
      </c>
      <c r="E957" s="8" t="s">
        <v>403</v>
      </c>
      <c r="F957" s="50"/>
      <c r="G957" s="42">
        <f>SUM(G958,)</f>
        <v>9505.4</v>
      </c>
      <c r="H957" s="42">
        <f>SUM(H958,)</f>
        <v>9505.4</v>
      </c>
    </row>
    <row r="958" spans="1:8" s="88" customFormat="1" ht="31.5">
      <c r="A958" s="3" t="s">
        <v>404</v>
      </c>
      <c r="B958" s="44"/>
      <c r="C958" s="44" t="s">
        <v>283</v>
      </c>
      <c r="D958" s="44" t="s">
        <v>231</v>
      </c>
      <c r="E958" s="8" t="s">
        <v>405</v>
      </c>
      <c r="F958" s="45"/>
      <c r="G958" s="42">
        <f t="shared" ref="G958:H959" si="104">SUM(G959)</f>
        <v>9505.4</v>
      </c>
      <c r="H958" s="42">
        <f t="shared" si="104"/>
        <v>9505.4</v>
      </c>
    </row>
    <row r="959" spans="1:8" s="88" customFormat="1" ht="31.5">
      <c r="A959" s="17" t="s">
        <v>246</v>
      </c>
      <c r="B959" s="44"/>
      <c r="C959" s="44" t="s">
        <v>283</v>
      </c>
      <c r="D959" s="44" t="s">
        <v>231</v>
      </c>
      <c r="E959" s="8" t="s">
        <v>405</v>
      </c>
      <c r="F959" s="50">
        <v>600</v>
      </c>
      <c r="G959" s="42">
        <f t="shared" si="104"/>
        <v>9505.4</v>
      </c>
      <c r="H959" s="42">
        <f t="shared" si="104"/>
        <v>9505.4</v>
      </c>
    </row>
    <row r="960" spans="1:8" s="88" customFormat="1" ht="15.75">
      <c r="A960" s="17" t="s">
        <v>247</v>
      </c>
      <c r="B960" s="44"/>
      <c r="C960" s="44" t="s">
        <v>283</v>
      </c>
      <c r="D960" s="44" t="s">
        <v>231</v>
      </c>
      <c r="E960" s="8" t="s">
        <v>405</v>
      </c>
      <c r="F960" s="50">
        <v>610</v>
      </c>
      <c r="G960" s="42">
        <v>9505.4</v>
      </c>
      <c r="H960" s="42">
        <v>9505.4</v>
      </c>
    </row>
    <row r="961" spans="1:8" s="88" customFormat="1" ht="31.5">
      <c r="A961" s="2" t="s">
        <v>406</v>
      </c>
      <c r="B961" s="44"/>
      <c r="C961" s="44" t="s">
        <v>283</v>
      </c>
      <c r="D961" s="44" t="s">
        <v>231</v>
      </c>
      <c r="E961" s="87" t="s">
        <v>407</v>
      </c>
      <c r="F961" s="45"/>
      <c r="G961" s="42">
        <f t="shared" ref="G961:H961" si="105">SUM(G962)</f>
        <v>27719.9</v>
      </c>
      <c r="H961" s="42">
        <f t="shared" si="105"/>
        <v>27719.9</v>
      </c>
    </row>
    <row r="962" spans="1:8" s="88" customFormat="1" ht="31.5">
      <c r="A962" s="2" t="s">
        <v>676</v>
      </c>
      <c r="B962" s="44"/>
      <c r="C962" s="44" t="s">
        <v>283</v>
      </c>
      <c r="D962" s="44" t="s">
        <v>231</v>
      </c>
      <c r="E962" s="87" t="s">
        <v>408</v>
      </c>
      <c r="F962" s="45"/>
      <c r="G962" s="42">
        <f>SUM(G963,G966)</f>
        <v>27719.9</v>
      </c>
      <c r="H962" s="42">
        <f>SUM(H963,H966)</f>
        <v>27719.9</v>
      </c>
    </row>
    <row r="963" spans="1:8" s="88" customFormat="1" ht="31.5">
      <c r="A963" s="17" t="s">
        <v>409</v>
      </c>
      <c r="B963" s="44"/>
      <c r="C963" s="44" t="s">
        <v>283</v>
      </c>
      <c r="D963" s="44" t="s">
        <v>231</v>
      </c>
      <c r="E963" s="8" t="s">
        <v>410</v>
      </c>
      <c r="F963" s="44"/>
      <c r="G963" s="42">
        <f>SUM(G964)</f>
        <v>27577.7</v>
      </c>
      <c r="H963" s="42">
        <f>SUM(H964)</f>
        <v>27577.7</v>
      </c>
    </row>
    <row r="964" spans="1:8" s="88" customFormat="1" ht="31.5">
      <c r="A964" s="17" t="s">
        <v>246</v>
      </c>
      <c r="B964" s="44"/>
      <c r="C964" s="44" t="s">
        <v>283</v>
      </c>
      <c r="D964" s="44" t="s">
        <v>231</v>
      </c>
      <c r="E964" s="8" t="s">
        <v>410</v>
      </c>
      <c r="F964" s="50">
        <v>600</v>
      </c>
      <c r="G964" s="42">
        <f>SUM(G965)</f>
        <v>27577.7</v>
      </c>
      <c r="H964" s="42">
        <f>SUM(H965)</f>
        <v>27577.7</v>
      </c>
    </row>
    <row r="965" spans="1:8" s="88" customFormat="1" ht="15.75">
      <c r="A965" s="17" t="s">
        <v>247</v>
      </c>
      <c r="B965" s="44"/>
      <c r="C965" s="44" t="s">
        <v>283</v>
      </c>
      <c r="D965" s="44" t="s">
        <v>231</v>
      </c>
      <c r="E965" s="8" t="s">
        <v>410</v>
      </c>
      <c r="F965" s="50">
        <v>610</v>
      </c>
      <c r="G965" s="42">
        <v>27577.7</v>
      </c>
      <c r="H965" s="42">
        <v>27577.7</v>
      </c>
    </row>
    <row r="966" spans="1:8" s="88" customFormat="1" ht="31.5">
      <c r="A966" s="17" t="s">
        <v>411</v>
      </c>
      <c r="B966" s="44"/>
      <c r="C966" s="44" t="s">
        <v>283</v>
      </c>
      <c r="D966" s="44" t="s">
        <v>231</v>
      </c>
      <c r="E966" s="8" t="s">
        <v>412</v>
      </c>
      <c r="F966" s="45"/>
      <c r="G966" s="42">
        <f>SUM(G967)</f>
        <v>142.19999999999999</v>
      </c>
      <c r="H966" s="42">
        <f>SUM(H967)</f>
        <v>142.19999999999999</v>
      </c>
    </row>
    <row r="967" spans="1:8" s="88" customFormat="1" ht="31.5">
      <c r="A967" s="17" t="s">
        <v>246</v>
      </c>
      <c r="B967" s="44"/>
      <c r="C967" s="44" t="s">
        <v>283</v>
      </c>
      <c r="D967" s="44" t="s">
        <v>231</v>
      </c>
      <c r="E967" s="8" t="s">
        <v>412</v>
      </c>
      <c r="F967" s="50">
        <v>600</v>
      </c>
      <c r="G967" s="42">
        <f>SUM(G968)</f>
        <v>142.19999999999999</v>
      </c>
      <c r="H967" s="42">
        <f>SUM(H968)</f>
        <v>142.19999999999999</v>
      </c>
    </row>
    <row r="968" spans="1:8" s="88" customFormat="1" ht="15.75">
      <c r="A968" s="17" t="s">
        <v>247</v>
      </c>
      <c r="B968" s="44"/>
      <c r="C968" s="44" t="s">
        <v>283</v>
      </c>
      <c r="D968" s="44" t="s">
        <v>231</v>
      </c>
      <c r="E968" s="8" t="s">
        <v>412</v>
      </c>
      <c r="F968" s="50">
        <v>610</v>
      </c>
      <c r="G968" s="42">
        <v>142.19999999999999</v>
      </c>
      <c r="H968" s="42">
        <v>142.19999999999999</v>
      </c>
    </row>
    <row r="969" spans="1:8" s="88" customFormat="1" ht="47.25">
      <c r="A969" s="17" t="s">
        <v>413</v>
      </c>
      <c r="B969" s="44"/>
      <c r="C969" s="44" t="s">
        <v>283</v>
      </c>
      <c r="D969" s="44" t="s">
        <v>231</v>
      </c>
      <c r="E969" s="87" t="s">
        <v>414</v>
      </c>
      <c r="F969" s="45"/>
      <c r="G969" s="42">
        <f t="shared" ref="G969:H969" si="106">SUM(G970)</f>
        <v>48340.75</v>
      </c>
      <c r="H969" s="42">
        <f t="shared" si="106"/>
        <v>41917.85</v>
      </c>
    </row>
    <row r="970" spans="1:8" s="88" customFormat="1" ht="31.5">
      <c r="A970" s="17" t="s">
        <v>677</v>
      </c>
      <c r="B970" s="44"/>
      <c r="C970" s="44" t="s">
        <v>283</v>
      </c>
      <c r="D970" s="44" t="s">
        <v>231</v>
      </c>
      <c r="E970" s="87" t="s">
        <v>415</v>
      </c>
      <c r="F970" s="45"/>
      <c r="G970" s="42">
        <f>SUM(G971,G974)</f>
        <v>48340.75</v>
      </c>
      <c r="H970" s="42">
        <f>SUM(H971,H974)</f>
        <v>41917.85</v>
      </c>
    </row>
    <row r="971" spans="1:8" s="88" customFormat="1" ht="50.25" customHeight="1">
      <c r="A971" s="17" t="s">
        <v>678</v>
      </c>
      <c r="B971" s="44"/>
      <c r="C971" s="44" t="s">
        <v>283</v>
      </c>
      <c r="D971" s="44" t="s">
        <v>231</v>
      </c>
      <c r="E971" s="8" t="s">
        <v>416</v>
      </c>
      <c r="F971" s="45"/>
      <c r="G971" s="42">
        <f t="shared" ref="G971:H972" si="107">SUM(G972)</f>
        <v>38349.1</v>
      </c>
      <c r="H971" s="42">
        <f t="shared" si="107"/>
        <v>38349.1</v>
      </c>
    </row>
    <row r="972" spans="1:8" s="88" customFormat="1" ht="31.5">
      <c r="A972" s="3" t="s">
        <v>246</v>
      </c>
      <c r="B972" s="44"/>
      <c r="C972" s="44" t="s">
        <v>283</v>
      </c>
      <c r="D972" s="44" t="s">
        <v>231</v>
      </c>
      <c r="E972" s="8" t="s">
        <v>416</v>
      </c>
      <c r="F972" s="47">
        <v>600</v>
      </c>
      <c r="G972" s="42">
        <f t="shared" si="107"/>
        <v>38349.1</v>
      </c>
      <c r="H972" s="42">
        <f t="shared" si="107"/>
        <v>38349.1</v>
      </c>
    </row>
    <row r="973" spans="1:8" s="88" customFormat="1" ht="15.75">
      <c r="A973" s="3" t="s">
        <v>310</v>
      </c>
      <c r="B973" s="44"/>
      <c r="C973" s="44" t="s">
        <v>283</v>
      </c>
      <c r="D973" s="44" t="s">
        <v>231</v>
      </c>
      <c r="E973" s="8" t="s">
        <v>416</v>
      </c>
      <c r="F973" s="47">
        <v>620</v>
      </c>
      <c r="G973" s="42">
        <v>38349.1</v>
      </c>
      <c r="H973" s="42">
        <v>38349.1</v>
      </c>
    </row>
    <row r="974" spans="1:8" s="88" customFormat="1" ht="47.25">
      <c r="A974" s="13" t="s">
        <v>417</v>
      </c>
      <c r="B974" s="44"/>
      <c r="C974" s="44" t="s">
        <v>283</v>
      </c>
      <c r="D974" s="44" t="s">
        <v>231</v>
      </c>
      <c r="E974" s="8" t="s">
        <v>418</v>
      </c>
      <c r="F974" s="44"/>
      <c r="G974" s="42">
        <f>SUM(G975,G977)</f>
        <v>9991.6500000000015</v>
      </c>
      <c r="H974" s="42">
        <f>SUM(H975,H977)</f>
        <v>3568.75</v>
      </c>
    </row>
    <row r="975" spans="1:8" s="88" customFormat="1" ht="31.5">
      <c r="A975" s="94" t="s">
        <v>336</v>
      </c>
      <c r="B975" s="44"/>
      <c r="C975" s="44" t="s">
        <v>283</v>
      </c>
      <c r="D975" s="44" t="s">
        <v>231</v>
      </c>
      <c r="E975" s="8" t="s">
        <v>418</v>
      </c>
      <c r="F975" s="47">
        <v>200</v>
      </c>
      <c r="G975" s="42">
        <f>SUM(G976)</f>
        <v>561.70000000000005</v>
      </c>
      <c r="H975" s="42">
        <f>SUM(H976)</f>
        <v>366.8</v>
      </c>
    </row>
    <row r="976" spans="1:8" s="88" customFormat="1" ht="31.5">
      <c r="A976" s="94" t="s">
        <v>238</v>
      </c>
      <c r="B976" s="44"/>
      <c r="C976" s="44" t="s">
        <v>283</v>
      </c>
      <c r="D976" s="44" t="s">
        <v>231</v>
      </c>
      <c r="E976" s="8" t="s">
        <v>418</v>
      </c>
      <c r="F976" s="47">
        <v>240</v>
      </c>
      <c r="G976" s="42">
        <v>561.70000000000005</v>
      </c>
      <c r="H976" s="42">
        <v>366.8</v>
      </c>
    </row>
    <row r="977" spans="1:8" s="88" customFormat="1" ht="31.5">
      <c r="A977" s="17" t="s">
        <v>246</v>
      </c>
      <c r="B977" s="44"/>
      <c r="C977" s="44" t="s">
        <v>283</v>
      </c>
      <c r="D977" s="44" t="s">
        <v>231</v>
      </c>
      <c r="E977" s="8" t="s">
        <v>418</v>
      </c>
      <c r="F977" s="45">
        <v>600</v>
      </c>
      <c r="G977" s="42">
        <f>SUM(G978,G979)</f>
        <v>9429.9500000000007</v>
      </c>
      <c r="H977" s="42">
        <f>SUM(H978,H979)</f>
        <v>3201.95</v>
      </c>
    </row>
    <row r="978" spans="1:8" s="88" customFormat="1" ht="15.75">
      <c r="A978" s="17" t="s">
        <v>247</v>
      </c>
      <c r="B978" s="44"/>
      <c r="C978" s="44" t="s">
        <v>283</v>
      </c>
      <c r="D978" s="44" t="s">
        <v>231</v>
      </c>
      <c r="E978" s="8" t="s">
        <v>418</v>
      </c>
      <c r="F978" s="50">
        <v>610</v>
      </c>
      <c r="G978" s="42">
        <v>845</v>
      </c>
      <c r="H978" s="42"/>
    </row>
    <row r="979" spans="1:8" s="88" customFormat="1" ht="15.75">
      <c r="A979" s="17" t="s">
        <v>310</v>
      </c>
      <c r="B979" s="44"/>
      <c r="C979" s="44" t="s">
        <v>283</v>
      </c>
      <c r="D979" s="44" t="s">
        <v>231</v>
      </c>
      <c r="E979" s="8" t="s">
        <v>418</v>
      </c>
      <c r="F979" s="45">
        <v>620</v>
      </c>
      <c r="G979" s="51">
        <v>8584.9500000000007</v>
      </c>
      <c r="H979" s="51">
        <v>3201.95</v>
      </c>
    </row>
    <row r="980" spans="1:8" ht="15.75">
      <c r="A980" s="14" t="s">
        <v>313</v>
      </c>
      <c r="B980" s="44"/>
      <c r="C980" s="44" t="s">
        <v>283</v>
      </c>
      <c r="D980" s="44" t="s">
        <v>237</v>
      </c>
      <c r="E980" s="24"/>
      <c r="F980" s="47"/>
      <c r="G980" s="42">
        <f>SUM(G981,G994)</f>
        <v>5061.2299999999996</v>
      </c>
      <c r="H980" s="42">
        <f>SUM(H981,H994)</f>
        <v>5061.2299999999996</v>
      </c>
    </row>
    <row r="981" spans="1:8" ht="31.5">
      <c r="A981" s="6" t="s">
        <v>342</v>
      </c>
      <c r="B981" s="44"/>
      <c r="C981" s="44" t="s">
        <v>283</v>
      </c>
      <c r="D981" s="44" t="s">
        <v>237</v>
      </c>
      <c r="E981" s="8" t="s">
        <v>41</v>
      </c>
      <c r="F981" s="47"/>
      <c r="G981" s="42">
        <f t="shared" ref="G981:H981" si="108">SUM(G982)</f>
        <v>5041.2299999999996</v>
      </c>
      <c r="H981" s="42">
        <f t="shared" si="108"/>
        <v>5041.2299999999996</v>
      </c>
    </row>
    <row r="982" spans="1:8" s="88" customFormat="1" ht="15.75">
      <c r="A982" s="6" t="s">
        <v>423</v>
      </c>
      <c r="B982" s="44"/>
      <c r="C982" s="44" t="s">
        <v>283</v>
      </c>
      <c r="D982" s="44" t="s">
        <v>237</v>
      </c>
      <c r="E982" s="8" t="s">
        <v>424</v>
      </c>
      <c r="F982" s="47"/>
      <c r="G982" s="42">
        <f>SUM(G983,)</f>
        <v>5041.2299999999996</v>
      </c>
      <c r="H982" s="42">
        <f>SUM(H983,)</f>
        <v>5041.2299999999996</v>
      </c>
    </row>
    <row r="983" spans="1:8" s="88" customFormat="1" ht="47.25">
      <c r="A983" s="94" t="s">
        <v>713</v>
      </c>
      <c r="B983" s="44"/>
      <c r="C983" s="44" t="s">
        <v>283</v>
      </c>
      <c r="D983" s="44" t="s">
        <v>237</v>
      </c>
      <c r="E983" s="8" t="s">
        <v>425</v>
      </c>
      <c r="F983" s="47"/>
      <c r="G983" s="42">
        <f>SUM(G984,G991)</f>
        <v>5041.2299999999996</v>
      </c>
      <c r="H983" s="42">
        <f>SUM(H984,H991)</f>
        <v>5041.2299999999996</v>
      </c>
    </row>
    <row r="984" spans="1:8" s="88" customFormat="1" ht="15.75">
      <c r="A984" s="6" t="s">
        <v>10</v>
      </c>
      <c r="B984" s="44"/>
      <c r="C984" s="44" t="s">
        <v>283</v>
      </c>
      <c r="D984" s="44" t="s">
        <v>237</v>
      </c>
      <c r="E984" s="8" t="s">
        <v>426</v>
      </c>
      <c r="F984" s="47"/>
      <c r="G984" s="42">
        <f>SUM(G985,G987,G989)</f>
        <v>4800.83</v>
      </c>
      <c r="H984" s="42">
        <f>SUM(H985,H987,H989)</f>
        <v>4800.83</v>
      </c>
    </row>
    <row r="985" spans="1:8" s="88" customFormat="1" ht="63">
      <c r="A985" s="13" t="s">
        <v>234</v>
      </c>
      <c r="B985" s="44"/>
      <c r="C985" s="44" t="s">
        <v>283</v>
      </c>
      <c r="D985" s="44" t="s">
        <v>237</v>
      </c>
      <c r="E985" s="8" t="s">
        <v>426</v>
      </c>
      <c r="F985" s="50">
        <v>100</v>
      </c>
      <c r="G985" s="42">
        <f>SUM(G986)</f>
        <v>4622.83</v>
      </c>
      <c r="H985" s="42">
        <f>SUM(H986)</f>
        <v>4622.83</v>
      </c>
    </row>
    <row r="986" spans="1:8" s="88" customFormat="1" ht="31.5">
      <c r="A986" s="17" t="s">
        <v>235</v>
      </c>
      <c r="B986" s="44"/>
      <c r="C986" s="44" t="s">
        <v>283</v>
      </c>
      <c r="D986" s="44" t="s">
        <v>237</v>
      </c>
      <c r="E986" s="8" t="s">
        <v>426</v>
      </c>
      <c r="F986" s="50">
        <v>120</v>
      </c>
      <c r="G986" s="42">
        <v>4622.83</v>
      </c>
      <c r="H986" s="42">
        <v>4622.83</v>
      </c>
    </row>
    <row r="987" spans="1:8" s="88" customFormat="1" ht="31.5">
      <c r="A987" s="14" t="s">
        <v>336</v>
      </c>
      <c r="B987" s="44"/>
      <c r="C987" s="44" t="s">
        <v>283</v>
      </c>
      <c r="D987" s="44" t="s">
        <v>237</v>
      </c>
      <c r="E987" s="8" t="s">
        <v>426</v>
      </c>
      <c r="F987" s="50">
        <v>200</v>
      </c>
      <c r="G987" s="42">
        <f>SUM(G988)</f>
        <v>172</v>
      </c>
      <c r="H987" s="42">
        <f>SUM(H988)</f>
        <v>172</v>
      </c>
    </row>
    <row r="988" spans="1:8" s="88" customFormat="1" ht="31.5">
      <c r="A988" s="17" t="s">
        <v>238</v>
      </c>
      <c r="B988" s="44"/>
      <c r="C988" s="44" t="s">
        <v>283</v>
      </c>
      <c r="D988" s="44" t="s">
        <v>237</v>
      </c>
      <c r="E988" s="8" t="s">
        <v>426</v>
      </c>
      <c r="F988" s="50">
        <v>240</v>
      </c>
      <c r="G988" s="42">
        <v>172</v>
      </c>
      <c r="H988" s="42">
        <v>172</v>
      </c>
    </row>
    <row r="989" spans="1:8" s="88" customFormat="1" ht="15.75">
      <c r="A989" s="19" t="s">
        <v>239</v>
      </c>
      <c r="B989" s="44"/>
      <c r="C989" s="44" t="s">
        <v>283</v>
      </c>
      <c r="D989" s="44" t="s">
        <v>237</v>
      </c>
      <c r="E989" s="8" t="s">
        <v>426</v>
      </c>
      <c r="F989" s="50">
        <v>800</v>
      </c>
      <c r="G989" s="42">
        <f>SUM(G990)</f>
        <v>6</v>
      </c>
      <c r="H989" s="42">
        <f>SUM(H990)</f>
        <v>6</v>
      </c>
    </row>
    <row r="990" spans="1:8" s="88" customFormat="1" ht="15.75">
      <c r="A990" s="19" t="s">
        <v>240</v>
      </c>
      <c r="B990" s="44"/>
      <c r="C990" s="44" t="s">
        <v>283</v>
      </c>
      <c r="D990" s="44" t="s">
        <v>237</v>
      </c>
      <c r="E990" s="8" t="s">
        <v>426</v>
      </c>
      <c r="F990" s="50">
        <v>850</v>
      </c>
      <c r="G990" s="42">
        <v>6</v>
      </c>
      <c r="H990" s="42">
        <v>6</v>
      </c>
    </row>
    <row r="991" spans="1:8" s="88" customFormat="1" ht="15.75">
      <c r="A991" s="19" t="s">
        <v>506</v>
      </c>
      <c r="B991" s="44"/>
      <c r="C991" s="44" t="s">
        <v>283</v>
      </c>
      <c r="D991" s="44" t="s">
        <v>237</v>
      </c>
      <c r="E991" s="8" t="s">
        <v>714</v>
      </c>
      <c r="F991" s="50"/>
      <c r="G991" s="42">
        <f t="shared" ref="G991:H992" si="109">SUM(G992)</f>
        <v>240.4</v>
      </c>
      <c r="H991" s="42">
        <f t="shared" si="109"/>
        <v>240.4</v>
      </c>
    </row>
    <row r="992" spans="1:8" s="88" customFormat="1" ht="31.5">
      <c r="A992" s="94" t="s">
        <v>336</v>
      </c>
      <c r="B992" s="44"/>
      <c r="C992" s="44" t="s">
        <v>283</v>
      </c>
      <c r="D992" s="44" t="s">
        <v>237</v>
      </c>
      <c r="E992" s="8" t="s">
        <v>714</v>
      </c>
      <c r="F992" s="50">
        <v>200</v>
      </c>
      <c r="G992" s="42">
        <f t="shared" si="109"/>
        <v>240.4</v>
      </c>
      <c r="H992" s="42">
        <f t="shared" si="109"/>
        <v>240.4</v>
      </c>
    </row>
    <row r="993" spans="1:8" s="88" customFormat="1" ht="31.5">
      <c r="A993" s="17" t="s">
        <v>238</v>
      </c>
      <c r="B993" s="44"/>
      <c r="C993" s="44" t="s">
        <v>283</v>
      </c>
      <c r="D993" s="44" t="s">
        <v>237</v>
      </c>
      <c r="E993" s="8" t="s">
        <v>714</v>
      </c>
      <c r="F993" s="50">
        <v>240</v>
      </c>
      <c r="G993" s="42">
        <v>240.4</v>
      </c>
      <c r="H993" s="42">
        <v>240.4</v>
      </c>
    </row>
    <row r="994" spans="1:8" s="88" customFormat="1" ht="47.25">
      <c r="A994" s="6" t="s">
        <v>571</v>
      </c>
      <c r="B994" s="44"/>
      <c r="C994" s="44" t="s">
        <v>283</v>
      </c>
      <c r="D994" s="44" t="s">
        <v>237</v>
      </c>
      <c r="E994" s="8" t="s">
        <v>42</v>
      </c>
      <c r="F994" s="21"/>
      <c r="G994" s="42">
        <f t="shared" ref="G994:H998" si="110">SUM(G995)</f>
        <v>20</v>
      </c>
      <c r="H994" s="42">
        <f t="shared" si="110"/>
        <v>20</v>
      </c>
    </row>
    <row r="995" spans="1:8" s="88" customFormat="1" ht="47.25">
      <c r="A995" s="6" t="s">
        <v>575</v>
      </c>
      <c r="B995" s="40"/>
      <c r="C995" s="44" t="s">
        <v>283</v>
      </c>
      <c r="D995" s="44" t="s">
        <v>237</v>
      </c>
      <c r="E995" s="87" t="s">
        <v>44</v>
      </c>
      <c r="F995" s="49"/>
      <c r="G995" s="42">
        <f t="shared" si="110"/>
        <v>20</v>
      </c>
      <c r="H995" s="42">
        <f t="shared" si="110"/>
        <v>20</v>
      </c>
    </row>
    <row r="996" spans="1:8" s="88" customFormat="1" ht="47.25">
      <c r="A996" s="12" t="s">
        <v>576</v>
      </c>
      <c r="B996" s="44"/>
      <c r="C996" s="44" t="s">
        <v>283</v>
      </c>
      <c r="D996" s="44" t="s">
        <v>237</v>
      </c>
      <c r="E996" s="87" t="s">
        <v>577</v>
      </c>
      <c r="F996" s="49"/>
      <c r="G996" s="42">
        <f t="shared" si="110"/>
        <v>20</v>
      </c>
      <c r="H996" s="42">
        <f t="shared" si="110"/>
        <v>20</v>
      </c>
    </row>
    <row r="997" spans="1:8" s="88" customFormat="1" ht="31.5">
      <c r="A997" s="6" t="s">
        <v>578</v>
      </c>
      <c r="B997" s="44"/>
      <c r="C997" s="44" t="s">
        <v>283</v>
      </c>
      <c r="D997" s="44" t="s">
        <v>237</v>
      </c>
      <c r="E997" s="87" t="s">
        <v>579</v>
      </c>
      <c r="F997" s="7"/>
      <c r="G997" s="42">
        <f t="shared" si="110"/>
        <v>20</v>
      </c>
      <c r="H997" s="42">
        <f t="shared" si="110"/>
        <v>20</v>
      </c>
    </row>
    <row r="998" spans="1:8" s="88" customFormat="1" ht="31.5">
      <c r="A998" s="14" t="s">
        <v>336</v>
      </c>
      <c r="B998" s="44"/>
      <c r="C998" s="44" t="s">
        <v>283</v>
      </c>
      <c r="D998" s="44" t="s">
        <v>237</v>
      </c>
      <c r="E998" s="87" t="s">
        <v>579</v>
      </c>
      <c r="F998" s="47">
        <v>200</v>
      </c>
      <c r="G998" s="42">
        <f t="shared" si="110"/>
        <v>20</v>
      </c>
      <c r="H998" s="42">
        <f t="shared" si="110"/>
        <v>20</v>
      </c>
    </row>
    <row r="999" spans="1:8" s="88" customFormat="1" ht="31.5">
      <c r="A999" s="14" t="s">
        <v>238</v>
      </c>
      <c r="B999" s="44"/>
      <c r="C999" s="44" t="s">
        <v>283</v>
      </c>
      <c r="D999" s="44" t="s">
        <v>237</v>
      </c>
      <c r="E999" s="87" t="s">
        <v>579</v>
      </c>
      <c r="F999" s="47">
        <v>240</v>
      </c>
      <c r="G999" s="42">
        <v>20</v>
      </c>
      <c r="H999" s="42">
        <v>20</v>
      </c>
    </row>
    <row r="1000" spans="1:8" ht="15.75">
      <c r="A1000" s="19"/>
      <c r="B1000" s="44"/>
      <c r="C1000" s="44"/>
      <c r="D1000" s="8"/>
      <c r="E1000" s="50"/>
      <c r="F1000" s="58"/>
      <c r="G1000" s="42"/>
      <c r="H1000" s="42"/>
    </row>
    <row r="1001" spans="1:8" ht="31.5">
      <c r="A1001" s="26" t="s">
        <v>505</v>
      </c>
      <c r="B1001" s="37" t="s">
        <v>314</v>
      </c>
      <c r="C1001" s="37"/>
      <c r="D1001" s="66"/>
      <c r="E1001" s="66"/>
      <c r="F1001" s="66"/>
      <c r="G1001" s="39">
        <f>SUM(G1003,G1011)</f>
        <v>102621.93999999999</v>
      </c>
      <c r="H1001" s="39">
        <f>SUM(H1003,H1011)</f>
        <v>98277.439999999988</v>
      </c>
    </row>
    <row r="1002" spans="1:8" s="88" customFormat="1" ht="15.75">
      <c r="A1002" s="26"/>
      <c r="B1002" s="37"/>
      <c r="C1002" s="37"/>
      <c r="D1002" s="66"/>
      <c r="E1002" s="66"/>
      <c r="F1002" s="66"/>
      <c r="G1002" s="39"/>
      <c r="H1002" s="39"/>
    </row>
    <row r="1003" spans="1:8" s="88" customFormat="1" ht="15.75">
      <c r="A1003" s="6" t="s">
        <v>265</v>
      </c>
      <c r="B1003" s="44"/>
      <c r="C1003" s="44" t="s">
        <v>237</v>
      </c>
      <c r="D1003" s="44"/>
      <c r="E1003" s="45"/>
      <c r="F1003" s="45"/>
      <c r="G1003" s="42">
        <f>SUM(G1004)</f>
        <v>76</v>
      </c>
      <c r="H1003" s="42">
        <f>SUM(H1004)</f>
        <v>76</v>
      </c>
    </row>
    <row r="1004" spans="1:8" s="88" customFormat="1" ht="15.75">
      <c r="A1004" s="94" t="s">
        <v>348</v>
      </c>
      <c r="B1004" s="44"/>
      <c r="C1004" s="44" t="s">
        <v>237</v>
      </c>
      <c r="D1004" s="44">
        <v>10</v>
      </c>
      <c r="E1004" s="87"/>
      <c r="F1004" s="47"/>
      <c r="G1004" s="42">
        <f>SUM(G1005)</f>
        <v>76</v>
      </c>
      <c r="H1004" s="42">
        <f>SUM(H1005)</f>
        <v>76</v>
      </c>
    </row>
    <row r="1005" spans="1:8" s="88" customFormat="1" ht="31.5">
      <c r="A1005" s="6" t="s">
        <v>517</v>
      </c>
      <c r="B1005" s="44"/>
      <c r="C1005" s="44" t="s">
        <v>237</v>
      </c>
      <c r="D1005" s="44">
        <v>10</v>
      </c>
      <c r="E1005" s="8" t="s">
        <v>216</v>
      </c>
      <c r="F1005" s="47"/>
      <c r="G1005" s="42">
        <f>SUM(G1006,)</f>
        <v>76</v>
      </c>
      <c r="H1005" s="42">
        <f>SUM(H1006,)</f>
        <v>76</v>
      </c>
    </row>
    <row r="1006" spans="1:8" s="88" customFormat="1" ht="63">
      <c r="A1006" s="6" t="s">
        <v>518</v>
      </c>
      <c r="B1006" s="44"/>
      <c r="C1006" s="44" t="s">
        <v>237</v>
      </c>
      <c r="D1006" s="44">
        <v>10</v>
      </c>
      <c r="E1006" s="87" t="s">
        <v>519</v>
      </c>
      <c r="F1006" s="47"/>
      <c r="G1006" s="42">
        <f t="shared" ref="G1006:H1009" si="111">SUM(G1007)</f>
        <v>76</v>
      </c>
      <c r="H1006" s="42">
        <f t="shared" si="111"/>
        <v>76</v>
      </c>
    </row>
    <row r="1007" spans="1:8" s="88" customFormat="1" ht="63">
      <c r="A1007" s="1" t="s">
        <v>707</v>
      </c>
      <c r="B1007" s="93"/>
      <c r="C1007" s="44" t="s">
        <v>237</v>
      </c>
      <c r="D1007" s="44">
        <v>10</v>
      </c>
      <c r="E1007" s="87" t="s">
        <v>520</v>
      </c>
      <c r="F1007" s="47"/>
      <c r="G1007" s="42">
        <f t="shared" si="111"/>
        <v>76</v>
      </c>
      <c r="H1007" s="42">
        <f t="shared" si="111"/>
        <v>76</v>
      </c>
    </row>
    <row r="1008" spans="1:8" s="88" customFormat="1" ht="31.5">
      <c r="A1008" s="1" t="s">
        <v>187</v>
      </c>
      <c r="B1008" s="44"/>
      <c r="C1008" s="44" t="s">
        <v>237</v>
      </c>
      <c r="D1008" s="44">
        <v>10</v>
      </c>
      <c r="E1008" s="87" t="s">
        <v>521</v>
      </c>
      <c r="F1008" s="47"/>
      <c r="G1008" s="42">
        <f t="shared" si="111"/>
        <v>76</v>
      </c>
      <c r="H1008" s="42">
        <f t="shared" si="111"/>
        <v>76</v>
      </c>
    </row>
    <row r="1009" spans="1:8" s="88" customFormat="1" ht="31.5">
      <c r="A1009" s="94" t="s">
        <v>336</v>
      </c>
      <c r="B1009" s="44"/>
      <c r="C1009" s="44" t="s">
        <v>237</v>
      </c>
      <c r="D1009" s="44">
        <v>10</v>
      </c>
      <c r="E1009" s="87" t="s">
        <v>521</v>
      </c>
      <c r="F1009" s="47">
        <v>200</v>
      </c>
      <c r="G1009" s="42">
        <f t="shared" si="111"/>
        <v>76</v>
      </c>
      <c r="H1009" s="42">
        <f t="shared" si="111"/>
        <v>76</v>
      </c>
    </row>
    <row r="1010" spans="1:8" s="88" customFormat="1" ht="31.5">
      <c r="A1010" s="94" t="s">
        <v>238</v>
      </c>
      <c r="B1010" s="44"/>
      <c r="C1010" s="44" t="s">
        <v>237</v>
      </c>
      <c r="D1010" s="44">
        <v>10</v>
      </c>
      <c r="E1010" s="87" t="s">
        <v>521</v>
      </c>
      <c r="F1010" s="47">
        <v>240</v>
      </c>
      <c r="G1010" s="97">
        <v>76</v>
      </c>
      <c r="H1010" s="97">
        <v>76</v>
      </c>
    </row>
    <row r="1011" spans="1:8" ht="15.75">
      <c r="A1011" s="1" t="s">
        <v>315</v>
      </c>
      <c r="B1011" s="40"/>
      <c r="C1011" s="40">
        <v>11</v>
      </c>
      <c r="D1011" s="47"/>
      <c r="E1011" s="24"/>
      <c r="F1011" s="47"/>
      <c r="G1011" s="42">
        <f>SUM(G1012,G1078,G1092)</f>
        <v>102545.93999999999</v>
      </c>
      <c r="H1011" s="42">
        <f>SUM(H1012,H1078,H1092)</f>
        <v>98201.439999999988</v>
      </c>
    </row>
    <row r="1012" spans="1:8" ht="15.75">
      <c r="A1012" s="1" t="s">
        <v>316</v>
      </c>
      <c r="B1012" s="40"/>
      <c r="C1012" s="40">
        <v>11</v>
      </c>
      <c r="D1012" s="62" t="s">
        <v>231</v>
      </c>
      <c r="E1012" s="24"/>
      <c r="F1012" s="47"/>
      <c r="G1012" s="42">
        <f>SUM(G1013,G1037)</f>
        <v>94184.599999999991</v>
      </c>
      <c r="H1012" s="42">
        <f>SUM(H1013,H1037)</f>
        <v>94020.099999999991</v>
      </c>
    </row>
    <row r="1013" spans="1:8" ht="31.5">
      <c r="A1013" s="6" t="s">
        <v>340</v>
      </c>
      <c r="B1013" s="40"/>
      <c r="C1013" s="40">
        <v>11</v>
      </c>
      <c r="D1013" s="62" t="s">
        <v>231</v>
      </c>
      <c r="E1013" s="8" t="s">
        <v>29</v>
      </c>
      <c r="F1013" s="47"/>
      <c r="G1013" s="42">
        <f>SUM(G1014,G1021,G1032)</f>
        <v>88535.799999999988</v>
      </c>
      <c r="H1013" s="42">
        <f>SUM(H1014,H1021,H1032)</f>
        <v>88371.299999999988</v>
      </c>
    </row>
    <row r="1014" spans="1:8" ht="47.25">
      <c r="A1014" s="6" t="s">
        <v>210</v>
      </c>
      <c r="B1014" s="40"/>
      <c r="C1014" s="40">
        <v>11</v>
      </c>
      <c r="D1014" s="62" t="s">
        <v>231</v>
      </c>
      <c r="E1014" s="5" t="s">
        <v>31</v>
      </c>
      <c r="F1014" s="47"/>
      <c r="G1014" s="51">
        <f>SUM(G1015)</f>
        <v>828</v>
      </c>
      <c r="H1014" s="51">
        <f>SUM(H1015)</f>
        <v>663.5</v>
      </c>
    </row>
    <row r="1015" spans="1:8" ht="46.9" customHeight="1">
      <c r="A1015" s="17" t="s">
        <v>194</v>
      </c>
      <c r="B1015" s="40"/>
      <c r="C1015" s="40">
        <v>11</v>
      </c>
      <c r="D1015" s="62" t="s">
        <v>231</v>
      </c>
      <c r="E1015" s="5" t="s">
        <v>64</v>
      </c>
      <c r="F1015" s="47"/>
      <c r="G1015" s="51">
        <f>SUM(G1016)</f>
        <v>828</v>
      </c>
      <c r="H1015" s="51">
        <f>SUM(H1016)</f>
        <v>663.5</v>
      </c>
    </row>
    <row r="1016" spans="1:8" ht="47.25">
      <c r="A1016" s="17" t="s">
        <v>195</v>
      </c>
      <c r="B1016" s="40"/>
      <c r="C1016" s="40">
        <v>11</v>
      </c>
      <c r="D1016" s="62" t="s">
        <v>231</v>
      </c>
      <c r="E1016" s="5" t="s">
        <v>179</v>
      </c>
      <c r="F1016" s="44"/>
      <c r="G1016" s="51">
        <f>SUM(G1017,G1019)</f>
        <v>828</v>
      </c>
      <c r="H1016" s="51">
        <f>SUM(H1017,H1019)</f>
        <v>663.5</v>
      </c>
    </row>
    <row r="1017" spans="1:8" ht="31.5">
      <c r="A1017" s="14" t="s">
        <v>336</v>
      </c>
      <c r="B1017" s="40"/>
      <c r="C1017" s="40">
        <v>11</v>
      </c>
      <c r="D1017" s="62" t="s">
        <v>231</v>
      </c>
      <c r="E1017" s="5" t="s">
        <v>179</v>
      </c>
      <c r="F1017" s="49" t="s">
        <v>292</v>
      </c>
      <c r="G1017" s="42">
        <f>SUM(G1018)</f>
        <v>600</v>
      </c>
      <c r="H1017" s="42">
        <f>SUM(H1018)</f>
        <v>435.5</v>
      </c>
    </row>
    <row r="1018" spans="1:8" ht="31.5">
      <c r="A1018" s="15" t="s">
        <v>238</v>
      </c>
      <c r="B1018" s="40"/>
      <c r="C1018" s="40">
        <v>11</v>
      </c>
      <c r="D1018" s="62" t="s">
        <v>231</v>
      </c>
      <c r="E1018" s="5" t="s">
        <v>179</v>
      </c>
      <c r="F1018" s="40">
        <v>240</v>
      </c>
      <c r="G1018" s="42">
        <v>600</v>
      </c>
      <c r="H1018" s="42">
        <v>435.5</v>
      </c>
    </row>
    <row r="1019" spans="1:8" s="88" customFormat="1" ht="31.5">
      <c r="A1019" s="17" t="s">
        <v>246</v>
      </c>
      <c r="B1019" s="40"/>
      <c r="C1019" s="40">
        <v>11</v>
      </c>
      <c r="D1019" s="62" t="s">
        <v>231</v>
      </c>
      <c r="E1019" s="87" t="s">
        <v>179</v>
      </c>
      <c r="F1019" s="50">
        <v>600</v>
      </c>
      <c r="G1019" s="42">
        <f>SUM(G1020)</f>
        <v>228</v>
      </c>
      <c r="H1019" s="42">
        <f>SUM(H1020)</f>
        <v>228</v>
      </c>
    </row>
    <row r="1020" spans="1:8" s="88" customFormat="1" ht="15.75">
      <c r="A1020" s="17" t="s">
        <v>310</v>
      </c>
      <c r="B1020" s="40"/>
      <c r="C1020" s="40">
        <v>11</v>
      </c>
      <c r="D1020" s="62" t="s">
        <v>231</v>
      </c>
      <c r="E1020" s="87" t="s">
        <v>179</v>
      </c>
      <c r="F1020" s="47">
        <v>620</v>
      </c>
      <c r="G1020" s="42">
        <v>228</v>
      </c>
      <c r="H1020" s="42">
        <v>228</v>
      </c>
    </row>
    <row r="1021" spans="1:8" ht="31.5">
      <c r="A1021" s="6" t="s">
        <v>0</v>
      </c>
      <c r="B1021" s="40"/>
      <c r="C1021" s="40">
        <v>11</v>
      </c>
      <c r="D1021" s="62" t="s">
        <v>231</v>
      </c>
      <c r="E1021" s="5" t="s">
        <v>32</v>
      </c>
      <c r="F1021" s="47"/>
      <c r="G1021" s="42">
        <f>SUM(G1022)</f>
        <v>44130.799999999996</v>
      </c>
      <c r="H1021" s="42">
        <f>SUM(H1022)</f>
        <v>44130.799999999996</v>
      </c>
    </row>
    <row r="1022" spans="1:8" ht="46.9" customHeight="1">
      <c r="A1022" s="3" t="s">
        <v>177</v>
      </c>
      <c r="B1022" s="40"/>
      <c r="C1022" s="40">
        <v>11</v>
      </c>
      <c r="D1022" s="62" t="s">
        <v>231</v>
      </c>
      <c r="E1022" s="5" t="s">
        <v>65</v>
      </c>
      <c r="F1022" s="47"/>
      <c r="G1022" s="42">
        <f>SUM(G1023)</f>
        <v>44130.799999999996</v>
      </c>
      <c r="H1022" s="42">
        <f>SUM(H1023)</f>
        <v>44130.799999999996</v>
      </c>
    </row>
    <row r="1023" spans="1:8" ht="31.5">
      <c r="A1023" s="14" t="s">
        <v>160</v>
      </c>
      <c r="B1023" s="40"/>
      <c r="C1023" s="40">
        <v>11</v>
      </c>
      <c r="D1023" s="62" t="s">
        <v>231</v>
      </c>
      <c r="E1023" s="5" t="s">
        <v>66</v>
      </c>
      <c r="F1023" s="47"/>
      <c r="G1023" s="42">
        <f>SUM(G1024,G1026,G1028,G1030)</f>
        <v>44130.799999999996</v>
      </c>
      <c r="H1023" s="42">
        <f>SUM(H1024,H1026,H1028,H1030)</f>
        <v>44130.799999999996</v>
      </c>
    </row>
    <row r="1024" spans="1:8" ht="63">
      <c r="A1024" s="6" t="s">
        <v>234</v>
      </c>
      <c r="B1024" s="40"/>
      <c r="C1024" s="40">
        <v>11</v>
      </c>
      <c r="D1024" s="62" t="s">
        <v>231</v>
      </c>
      <c r="E1024" s="5" t="s">
        <v>66</v>
      </c>
      <c r="F1024" s="50">
        <v>100</v>
      </c>
      <c r="G1024" s="42">
        <f>SUM(G1025)</f>
        <v>4741.2</v>
      </c>
      <c r="H1024" s="42">
        <f>SUM(H1025)</f>
        <v>4741.2</v>
      </c>
    </row>
    <row r="1025" spans="1:8" ht="15.75">
      <c r="A1025" s="14" t="s">
        <v>249</v>
      </c>
      <c r="B1025" s="40"/>
      <c r="C1025" s="40">
        <v>11</v>
      </c>
      <c r="D1025" s="62" t="s">
        <v>231</v>
      </c>
      <c r="E1025" s="5" t="s">
        <v>66</v>
      </c>
      <c r="F1025" s="50">
        <v>110</v>
      </c>
      <c r="G1025" s="97">
        <v>4741.2</v>
      </c>
      <c r="H1025" s="97">
        <v>4741.2</v>
      </c>
    </row>
    <row r="1026" spans="1:8" ht="31.5">
      <c r="A1026" s="14" t="s">
        <v>336</v>
      </c>
      <c r="B1026" s="40"/>
      <c r="C1026" s="40">
        <v>11</v>
      </c>
      <c r="D1026" s="62" t="s">
        <v>231</v>
      </c>
      <c r="E1026" s="5" t="s">
        <v>66</v>
      </c>
      <c r="F1026" s="53">
        <v>200</v>
      </c>
      <c r="G1026" s="42">
        <f>SUM(G1027)</f>
        <v>256</v>
      </c>
      <c r="H1026" s="42">
        <f>SUM(H1027)</f>
        <v>256</v>
      </c>
    </row>
    <row r="1027" spans="1:8" ht="31.5">
      <c r="A1027" s="17" t="s">
        <v>238</v>
      </c>
      <c r="B1027" s="40"/>
      <c r="C1027" s="40">
        <v>11</v>
      </c>
      <c r="D1027" s="62" t="s">
        <v>231</v>
      </c>
      <c r="E1027" s="5" t="s">
        <v>66</v>
      </c>
      <c r="F1027" s="50">
        <v>240</v>
      </c>
      <c r="G1027" s="42">
        <v>256</v>
      </c>
      <c r="H1027" s="42">
        <v>256</v>
      </c>
    </row>
    <row r="1028" spans="1:8" ht="31.5">
      <c r="A1028" s="3" t="s">
        <v>246</v>
      </c>
      <c r="B1028" s="40"/>
      <c r="C1028" s="40">
        <v>11</v>
      </c>
      <c r="D1028" s="62" t="s">
        <v>231</v>
      </c>
      <c r="E1028" s="5" t="s">
        <v>66</v>
      </c>
      <c r="F1028" s="50">
        <v>600</v>
      </c>
      <c r="G1028" s="42">
        <f>SUM(G1029)</f>
        <v>39118.400000000001</v>
      </c>
      <c r="H1028" s="42">
        <f>SUM(H1029)</f>
        <v>39118.400000000001</v>
      </c>
    </row>
    <row r="1029" spans="1:8" ht="15.75">
      <c r="A1029" s="17" t="s">
        <v>310</v>
      </c>
      <c r="B1029" s="40"/>
      <c r="C1029" s="40">
        <v>11</v>
      </c>
      <c r="D1029" s="62" t="s">
        <v>231</v>
      </c>
      <c r="E1029" s="5" t="s">
        <v>66</v>
      </c>
      <c r="F1029" s="50">
        <v>620</v>
      </c>
      <c r="G1029" s="42">
        <v>39118.400000000001</v>
      </c>
      <c r="H1029" s="42">
        <v>39118.400000000001</v>
      </c>
    </row>
    <row r="1030" spans="1:8" ht="15.75">
      <c r="A1030" s="13" t="s">
        <v>239</v>
      </c>
      <c r="B1030" s="40"/>
      <c r="C1030" s="40">
        <v>11</v>
      </c>
      <c r="D1030" s="62" t="s">
        <v>231</v>
      </c>
      <c r="E1030" s="5" t="s">
        <v>66</v>
      </c>
      <c r="F1030" s="47">
        <v>800</v>
      </c>
      <c r="G1030" s="42">
        <f>SUM(G1031)</f>
        <v>15.2</v>
      </c>
      <c r="H1030" s="42">
        <f>SUM(H1031)</f>
        <v>15.2</v>
      </c>
    </row>
    <row r="1031" spans="1:8" ht="15.75">
      <c r="A1031" s="14" t="s">
        <v>240</v>
      </c>
      <c r="B1031" s="40"/>
      <c r="C1031" s="40">
        <v>11</v>
      </c>
      <c r="D1031" s="62" t="s">
        <v>231</v>
      </c>
      <c r="E1031" s="5" t="s">
        <v>66</v>
      </c>
      <c r="F1031" s="47">
        <v>850</v>
      </c>
      <c r="G1031" s="51">
        <v>15.2</v>
      </c>
      <c r="H1031" s="51">
        <v>15.2</v>
      </c>
    </row>
    <row r="1032" spans="1:8" s="88" customFormat="1" ht="15.75">
      <c r="A1032" s="94" t="s">
        <v>443</v>
      </c>
      <c r="B1032" s="40"/>
      <c r="C1032" s="40">
        <v>11</v>
      </c>
      <c r="D1032" s="62" t="s">
        <v>231</v>
      </c>
      <c r="E1032" s="87" t="s">
        <v>444</v>
      </c>
      <c r="F1032" s="47"/>
      <c r="G1032" s="42">
        <f t="shared" ref="G1032:H1035" si="112">SUM(G1033)</f>
        <v>43577</v>
      </c>
      <c r="H1032" s="42">
        <f t="shared" si="112"/>
        <v>43577</v>
      </c>
    </row>
    <row r="1033" spans="1:8" s="88" customFormat="1" ht="47.25">
      <c r="A1033" s="94" t="s">
        <v>445</v>
      </c>
      <c r="B1033" s="40"/>
      <c r="C1033" s="40">
        <v>11</v>
      </c>
      <c r="D1033" s="62" t="s">
        <v>231</v>
      </c>
      <c r="E1033" s="87" t="s">
        <v>446</v>
      </c>
      <c r="F1033" s="47"/>
      <c r="G1033" s="42">
        <f t="shared" si="112"/>
        <v>43577</v>
      </c>
      <c r="H1033" s="42">
        <f t="shared" si="112"/>
        <v>43577</v>
      </c>
    </row>
    <row r="1034" spans="1:8" s="88" customFormat="1" ht="31.5">
      <c r="A1034" s="94" t="s">
        <v>160</v>
      </c>
      <c r="B1034" s="40"/>
      <c r="C1034" s="40">
        <v>11</v>
      </c>
      <c r="D1034" s="62" t="s">
        <v>231</v>
      </c>
      <c r="E1034" s="87" t="s">
        <v>447</v>
      </c>
      <c r="F1034" s="47"/>
      <c r="G1034" s="42">
        <f t="shared" si="112"/>
        <v>43577</v>
      </c>
      <c r="H1034" s="42">
        <f t="shared" si="112"/>
        <v>43577</v>
      </c>
    </row>
    <row r="1035" spans="1:8" s="88" customFormat="1" ht="31.5">
      <c r="A1035" s="3" t="s">
        <v>246</v>
      </c>
      <c r="B1035" s="40"/>
      <c r="C1035" s="40">
        <v>11</v>
      </c>
      <c r="D1035" s="62" t="s">
        <v>231</v>
      </c>
      <c r="E1035" s="87" t="s">
        <v>447</v>
      </c>
      <c r="F1035" s="47">
        <v>600</v>
      </c>
      <c r="G1035" s="42">
        <f t="shared" si="112"/>
        <v>43577</v>
      </c>
      <c r="H1035" s="42">
        <f t="shared" si="112"/>
        <v>43577</v>
      </c>
    </row>
    <row r="1036" spans="1:8" s="88" customFormat="1" ht="15.75">
      <c r="A1036" s="17" t="s">
        <v>247</v>
      </c>
      <c r="B1036" s="40"/>
      <c r="C1036" s="40">
        <v>11</v>
      </c>
      <c r="D1036" s="62" t="s">
        <v>231</v>
      </c>
      <c r="E1036" s="87" t="s">
        <v>447</v>
      </c>
      <c r="F1036" s="47">
        <v>610</v>
      </c>
      <c r="G1036" s="42">
        <v>43577</v>
      </c>
      <c r="H1036" s="42">
        <v>43577</v>
      </c>
    </row>
    <row r="1037" spans="1:8" ht="31.5">
      <c r="A1037" s="6" t="s">
        <v>341</v>
      </c>
      <c r="B1037" s="40"/>
      <c r="C1037" s="40">
        <v>11</v>
      </c>
      <c r="D1037" s="62" t="s">
        <v>231</v>
      </c>
      <c r="E1037" s="8" t="s">
        <v>35</v>
      </c>
      <c r="F1037" s="44"/>
      <c r="G1037" s="42">
        <f>SUM(G1038,G1070)</f>
        <v>5648.8</v>
      </c>
      <c r="H1037" s="42">
        <f>SUM(H1038,H1070)</f>
        <v>5648.8</v>
      </c>
    </row>
    <row r="1038" spans="1:8" ht="31.5" customHeight="1">
      <c r="A1038" s="6" t="s">
        <v>349</v>
      </c>
      <c r="B1038" s="40"/>
      <c r="C1038" s="40">
        <v>11</v>
      </c>
      <c r="D1038" s="62" t="s">
        <v>231</v>
      </c>
      <c r="E1038" s="5" t="s">
        <v>36</v>
      </c>
      <c r="F1038" s="44"/>
      <c r="G1038" s="42">
        <f>SUM(G1039,G1046,G1062,G1066)</f>
        <v>5251.3</v>
      </c>
      <c r="H1038" s="42">
        <f>SUM(H1039,H1046,H1062,H1066)</f>
        <v>5251.3</v>
      </c>
    </row>
    <row r="1039" spans="1:8" ht="64.5" customHeight="1">
      <c r="A1039" s="6" t="s">
        <v>541</v>
      </c>
      <c r="B1039" s="40"/>
      <c r="C1039" s="40">
        <v>11</v>
      </c>
      <c r="D1039" s="62" t="s">
        <v>231</v>
      </c>
      <c r="E1039" s="5" t="s">
        <v>76</v>
      </c>
      <c r="F1039" s="44"/>
      <c r="G1039" s="42">
        <f>SUM(G1040,)</f>
        <v>4272.5</v>
      </c>
      <c r="H1039" s="42">
        <f>SUM(H1040,)</f>
        <v>4272.5</v>
      </c>
    </row>
    <row r="1040" spans="1:8" ht="63">
      <c r="A1040" s="2" t="s">
        <v>378</v>
      </c>
      <c r="B1040" s="40"/>
      <c r="C1040" s="40">
        <v>11</v>
      </c>
      <c r="D1040" s="62" t="s">
        <v>231</v>
      </c>
      <c r="E1040" s="5" t="s">
        <v>81</v>
      </c>
      <c r="F1040" s="44"/>
      <c r="G1040" s="42">
        <f>SUM(G1041,G1043)</f>
        <v>4272.5</v>
      </c>
      <c r="H1040" s="42">
        <f>SUM(H1041,H1043)</f>
        <v>4272.5</v>
      </c>
    </row>
    <row r="1041" spans="1:8" ht="31.5">
      <c r="A1041" s="14" t="s">
        <v>336</v>
      </c>
      <c r="B1041" s="40"/>
      <c r="C1041" s="40">
        <v>11</v>
      </c>
      <c r="D1041" s="62" t="s">
        <v>231</v>
      </c>
      <c r="E1041" s="5" t="s">
        <v>81</v>
      </c>
      <c r="F1041" s="60" t="s">
        <v>292</v>
      </c>
      <c r="G1041" s="42">
        <f>SUM(G1042)</f>
        <v>49.2</v>
      </c>
      <c r="H1041" s="42">
        <f>SUM(H1042)</f>
        <v>49.2</v>
      </c>
    </row>
    <row r="1042" spans="1:8" ht="31.5">
      <c r="A1042" s="13" t="s">
        <v>238</v>
      </c>
      <c r="B1042" s="40"/>
      <c r="C1042" s="40">
        <v>11</v>
      </c>
      <c r="D1042" s="62" t="s">
        <v>231</v>
      </c>
      <c r="E1042" s="5" t="s">
        <v>81</v>
      </c>
      <c r="F1042" s="44">
        <v>240</v>
      </c>
      <c r="G1042" s="51">
        <v>49.2</v>
      </c>
      <c r="H1042" s="51">
        <v>49.2</v>
      </c>
    </row>
    <row r="1043" spans="1:8" ht="31.5">
      <c r="A1043" s="17" t="s">
        <v>246</v>
      </c>
      <c r="B1043" s="40"/>
      <c r="C1043" s="40">
        <v>11</v>
      </c>
      <c r="D1043" s="62" t="s">
        <v>231</v>
      </c>
      <c r="E1043" s="5" t="s">
        <v>81</v>
      </c>
      <c r="F1043" s="16">
        <v>600</v>
      </c>
      <c r="G1043" s="42">
        <f>SUM(G1044,G1045)</f>
        <v>4223.3</v>
      </c>
      <c r="H1043" s="42">
        <f>SUM(H1044,H1045)</f>
        <v>4223.3</v>
      </c>
    </row>
    <row r="1044" spans="1:8" s="88" customFormat="1" ht="15.75">
      <c r="A1044" s="17" t="s">
        <v>247</v>
      </c>
      <c r="B1044" s="40"/>
      <c r="C1044" s="40">
        <v>11</v>
      </c>
      <c r="D1044" s="62" t="s">
        <v>231</v>
      </c>
      <c r="E1044" s="87" t="s">
        <v>81</v>
      </c>
      <c r="F1044" s="16">
        <v>610</v>
      </c>
      <c r="G1044" s="42">
        <v>304.5</v>
      </c>
      <c r="H1044" s="42">
        <v>304.5</v>
      </c>
    </row>
    <row r="1045" spans="1:8" ht="15.75">
      <c r="A1045" s="17" t="s">
        <v>310</v>
      </c>
      <c r="B1045" s="40"/>
      <c r="C1045" s="40">
        <v>11</v>
      </c>
      <c r="D1045" s="62" t="s">
        <v>231</v>
      </c>
      <c r="E1045" s="5" t="s">
        <v>81</v>
      </c>
      <c r="F1045" s="50">
        <v>620</v>
      </c>
      <c r="G1045" s="42">
        <v>3918.8</v>
      </c>
      <c r="H1045" s="42">
        <v>3918.8</v>
      </c>
    </row>
    <row r="1046" spans="1:8" ht="63">
      <c r="A1046" s="1" t="s">
        <v>180</v>
      </c>
      <c r="B1046" s="40"/>
      <c r="C1046" s="40">
        <v>11</v>
      </c>
      <c r="D1046" s="62" t="s">
        <v>231</v>
      </c>
      <c r="E1046" s="5" t="s">
        <v>77</v>
      </c>
      <c r="F1046" s="50"/>
      <c r="G1046" s="42">
        <f>SUM(G1047,G1051,G1057,)</f>
        <v>683.8</v>
      </c>
      <c r="H1046" s="42">
        <f>SUM(H1047,H1051,H1057,)</f>
        <v>683.8</v>
      </c>
    </row>
    <row r="1047" spans="1:8" ht="47.25">
      <c r="A1047" s="1" t="s">
        <v>78</v>
      </c>
      <c r="B1047" s="40"/>
      <c r="C1047" s="40">
        <v>11</v>
      </c>
      <c r="D1047" s="62" t="s">
        <v>231</v>
      </c>
      <c r="E1047" s="5" t="s">
        <v>165</v>
      </c>
      <c r="F1047" s="50"/>
      <c r="G1047" s="42">
        <f>SUM(G1048)</f>
        <v>148.6</v>
      </c>
      <c r="H1047" s="42">
        <f>SUM(H1048)</f>
        <v>148.6</v>
      </c>
    </row>
    <row r="1048" spans="1:8" ht="31.5">
      <c r="A1048" s="17" t="s">
        <v>246</v>
      </c>
      <c r="B1048" s="40"/>
      <c r="C1048" s="40">
        <v>11</v>
      </c>
      <c r="D1048" s="62" t="s">
        <v>231</v>
      </c>
      <c r="E1048" s="5" t="s">
        <v>165</v>
      </c>
      <c r="F1048" s="16">
        <v>600</v>
      </c>
      <c r="G1048" s="42">
        <f>SUM(G1049,G1050)</f>
        <v>148.6</v>
      </c>
      <c r="H1048" s="42">
        <f>SUM(H1049,H1050)</f>
        <v>148.6</v>
      </c>
    </row>
    <row r="1049" spans="1:8" s="88" customFormat="1" ht="15.75">
      <c r="A1049" s="17" t="s">
        <v>247</v>
      </c>
      <c r="B1049" s="40"/>
      <c r="C1049" s="40">
        <v>11</v>
      </c>
      <c r="D1049" s="62" t="s">
        <v>231</v>
      </c>
      <c r="E1049" s="87" t="s">
        <v>165</v>
      </c>
      <c r="F1049" s="16">
        <v>610</v>
      </c>
      <c r="G1049" s="42">
        <v>27.6</v>
      </c>
      <c r="H1049" s="42">
        <v>27.6</v>
      </c>
    </row>
    <row r="1050" spans="1:8" ht="15.75">
      <c r="A1050" s="17" t="s">
        <v>310</v>
      </c>
      <c r="B1050" s="40"/>
      <c r="C1050" s="40">
        <v>11</v>
      </c>
      <c r="D1050" s="62" t="s">
        <v>231</v>
      </c>
      <c r="E1050" s="5" t="s">
        <v>165</v>
      </c>
      <c r="F1050" s="50">
        <v>620</v>
      </c>
      <c r="G1050" s="42">
        <v>121</v>
      </c>
      <c r="H1050" s="42">
        <v>121</v>
      </c>
    </row>
    <row r="1051" spans="1:8" ht="31.5">
      <c r="A1051" s="1" t="s">
        <v>79</v>
      </c>
      <c r="B1051" s="40"/>
      <c r="C1051" s="40">
        <v>11</v>
      </c>
      <c r="D1051" s="62" t="s">
        <v>231</v>
      </c>
      <c r="E1051" s="5" t="s">
        <v>83</v>
      </c>
      <c r="F1051" s="44"/>
      <c r="G1051" s="42">
        <f>SUM(G1052,G1054)</f>
        <v>339.59999999999997</v>
      </c>
      <c r="H1051" s="42">
        <f>SUM(H1052,H1054)</f>
        <v>339.59999999999997</v>
      </c>
    </row>
    <row r="1052" spans="1:8" ht="31.5">
      <c r="A1052" s="14" t="s">
        <v>336</v>
      </c>
      <c r="B1052" s="40"/>
      <c r="C1052" s="40">
        <v>11</v>
      </c>
      <c r="D1052" s="62" t="s">
        <v>231</v>
      </c>
      <c r="E1052" s="5" t="s">
        <v>83</v>
      </c>
      <c r="F1052" s="60" t="s">
        <v>292</v>
      </c>
      <c r="G1052" s="42">
        <f>SUM(G1053)</f>
        <v>24</v>
      </c>
      <c r="H1052" s="42">
        <f>SUM(H1053)</f>
        <v>24</v>
      </c>
    </row>
    <row r="1053" spans="1:8" ht="31.5">
      <c r="A1053" s="13" t="s">
        <v>238</v>
      </c>
      <c r="B1053" s="40"/>
      <c r="C1053" s="40">
        <v>11</v>
      </c>
      <c r="D1053" s="62" t="s">
        <v>231</v>
      </c>
      <c r="E1053" s="5" t="s">
        <v>83</v>
      </c>
      <c r="F1053" s="44">
        <v>240</v>
      </c>
      <c r="G1053" s="51">
        <v>24</v>
      </c>
      <c r="H1053" s="51">
        <v>24</v>
      </c>
    </row>
    <row r="1054" spans="1:8" ht="31.5">
      <c r="A1054" s="17" t="s">
        <v>246</v>
      </c>
      <c r="B1054" s="40"/>
      <c r="C1054" s="40">
        <v>11</v>
      </c>
      <c r="D1054" s="62" t="s">
        <v>231</v>
      </c>
      <c r="E1054" s="5" t="s">
        <v>83</v>
      </c>
      <c r="F1054" s="16">
        <v>600</v>
      </c>
      <c r="G1054" s="42">
        <f>SUM(G1056,G1055)</f>
        <v>315.59999999999997</v>
      </c>
      <c r="H1054" s="42">
        <f>SUM(H1056,H1055)</f>
        <v>315.59999999999997</v>
      </c>
    </row>
    <row r="1055" spans="1:8" s="88" customFormat="1" ht="15.75">
      <c r="A1055" s="17" t="s">
        <v>247</v>
      </c>
      <c r="B1055" s="40"/>
      <c r="C1055" s="40">
        <v>11</v>
      </c>
      <c r="D1055" s="62" t="s">
        <v>231</v>
      </c>
      <c r="E1055" s="87" t="s">
        <v>83</v>
      </c>
      <c r="F1055" s="16">
        <v>610</v>
      </c>
      <c r="G1055" s="42">
        <v>21.4</v>
      </c>
      <c r="H1055" s="42">
        <v>21.4</v>
      </c>
    </row>
    <row r="1056" spans="1:8" ht="15.75">
      <c r="A1056" s="17" t="s">
        <v>310</v>
      </c>
      <c r="B1056" s="40"/>
      <c r="C1056" s="40">
        <v>11</v>
      </c>
      <c r="D1056" s="62" t="s">
        <v>231</v>
      </c>
      <c r="E1056" s="5" t="s">
        <v>83</v>
      </c>
      <c r="F1056" s="50">
        <v>620</v>
      </c>
      <c r="G1056" s="42">
        <v>294.2</v>
      </c>
      <c r="H1056" s="42">
        <v>294.2</v>
      </c>
    </row>
    <row r="1057" spans="1:8" ht="36" customHeight="1">
      <c r="A1057" s="1" t="s">
        <v>380</v>
      </c>
      <c r="B1057" s="40"/>
      <c r="C1057" s="40">
        <v>11</v>
      </c>
      <c r="D1057" s="62" t="s">
        <v>231</v>
      </c>
      <c r="E1057" s="5" t="s">
        <v>84</v>
      </c>
      <c r="F1057" s="50"/>
      <c r="G1057" s="42">
        <f>SUM(G1058,G1060)</f>
        <v>195.6</v>
      </c>
      <c r="H1057" s="42">
        <f>SUM(H1058,H1060)</f>
        <v>195.6</v>
      </c>
    </row>
    <row r="1058" spans="1:8" ht="31.5">
      <c r="A1058" s="14" t="s">
        <v>336</v>
      </c>
      <c r="B1058" s="40"/>
      <c r="C1058" s="40">
        <v>11</v>
      </c>
      <c r="D1058" s="62" t="s">
        <v>231</v>
      </c>
      <c r="E1058" s="5" t="s">
        <v>84</v>
      </c>
      <c r="F1058" s="60" t="s">
        <v>292</v>
      </c>
      <c r="G1058" s="42">
        <f>SUM(G1059)</f>
        <v>87.6</v>
      </c>
      <c r="H1058" s="42">
        <f>SUM(H1059)</f>
        <v>87.6</v>
      </c>
    </row>
    <row r="1059" spans="1:8" ht="31.5">
      <c r="A1059" s="13" t="s">
        <v>238</v>
      </c>
      <c r="B1059" s="40"/>
      <c r="C1059" s="40">
        <v>11</v>
      </c>
      <c r="D1059" s="62" t="s">
        <v>231</v>
      </c>
      <c r="E1059" s="5" t="s">
        <v>84</v>
      </c>
      <c r="F1059" s="44">
        <v>240</v>
      </c>
      <c r="G1059" s="51">
        <v>87.6</v>
      </c>
      <c r="H1059" s="51">
        <v>87.6</v>
      </c>
    </row>
    <row r="1060" spans="1:8" s="88" customFormat="1" ht="31.5">
      <c r="A1060" s="17" t="s">
        <v>246</v>
      </c>
      <c r="B1060" s="40"/>
      <c r="C1060" s="40">
        <v>11</v>
      </c>
      <c r="D1060" s="62" t="s">
        <v>231</v>
      </c>
      <c r="E1060" s="87" t="s">
        <v>84</v>
      </c>
      <c r="F1060" s="44">
        <v>600</v>
      </c>
      <c r="G1060" s="42">
        <f t="shared" ref="G1060:H1060" si="113">SUM(G1061)</f>
        <v>108</v>
      </c>
      <c r="H1060" s="42">
        <f t="shared" si="113"/>
        <v>108</v>
      </c>
    </row>
    <row r="1061" spans="1:8" s="88" customFormat="1" ht="15.75">
      <c r="A1061" s="17" t="s">
        <v>310</v>
      </c>
      <c r="B1061" s="40"/>
      <c r="C1061" s="40">
        <v>11</v>
      </c>
      <c r="D1061" s="62" t="s">
        <v>231</v>
      </c>
      <c r="E1061" s="87" t="s">
        <v>84</v>
      </c>
      <c r="F1061" s="50">
        <v>620</v>
      </c>
      <c r="G1061" s="51">
        <v>108</v>
      </c>
      <c r="H1061" s="51">
        <v>108</v>
      </c>
    </row>
    <row r="1062" spans="1:8" ht="70.5" customHeight="1">
      <c r="A1062" s="1" t="s">
        <v>482</v>
      </c>
      <c r="B1062" s="40"/>
      <c r="C1062" s="40">
        <v>11</v>
      </c>
      <c r="D1062" s="62" t="s">
        <v>231</v>
      </c>
      <c r="E1062" s="5" t="s">
        <v>80</v>
      </c>
      <c r="F1062" s="44"/>
      <c r="G1062" s="42">
        <f t="shared" ref="G1062:H1064" si="114">SUM(G1063)</f>
        <v>157</v>
      </c>
      <c r="H1062" s="42">
        <f t="shared" si="114"/>
        <v>157</v>
      </c>
    </row>
    <row r="1063" spans="1:8" ht="47.25">
      <c r="A1063" s="1" t="s">
        <v>85</v>
      </c>
      <c r="B1063" s="40"/>
      <c r="C1063" s="40">
        <v>11</v>
      </c>
      <c r="D1063" s="62" t="s">
        <v>231</v>
      </c>
      <c r="E1063" s="5" t="s">
        <v>166</v>
      </c>
      <c r="F1063" s="44"/>
      <c r="G1063" s="42">
        <f t="shared" si="114"/>
        <v>157</v>
      </c>
      <c r="H1063" s="42">
        <f t="shared" si="114"/>
        <v>157</v>
      </c>
    </row>
    <row r="1064" spans="1:8" ht="31.5">
      <c r="A1064" s="14" t="s">
        <v>336</v>
      </c>
      <c r="B1064" s="40"/>
      <c r="C1064" s="40">
        <v>11</v>
      </c>
      <c r="D1064" s="62" t="s">
        <v>231</v>
      </c>
      <c r="E1064" s="5" t="s">
        <v>166</v>
      </c>
      <c r="F1064" s="60" t="s">
        <v>292</v>
      </c>
      <c r="G1064" s="42">
        <f t="shared" si="114"/>
        <v>157</v>
      </c>
      <c r="H1064" s="42">
        <f t="shared" si="114"/>
        <v>157</v>
      </c>
    </row>
    <row r="1065" spans="1:8" ht="31.5">
      <c r="A1065" s="13" t="s">
        <v>238</v>
      </c>
      <c r="B1065" s="40"/>
      <c r="C1065" s="40">
        <v>11</v>
      </c>
      <c r="D1065" s="62" t="s">
        <v>231</v>
      </c>
      <c r="E1065" s="5" t="s">
        <v>166</v>
      </c>
      <c r="F1065" s="44">
        <v>240</v>
      </c>
      <c r="G1065" s="51">
        <v>157</v>
      </c>
      <c r="H1065" s="51">
        <v>157</v>
      </c>
    </row>
    <row r="1066" spans="1:8" ht="63">
      <c r="A1066" s="6" t="s">
        <v>664</v>
      </c>
      <c r="B1066" s="40"/>
      <c r="C1066" s="40">
        <v>11</v>
      </c>
      <c r="D1066" s="62" t="s">
        <v>231</v>
      </c>
      <c r="E1066" s="5" t="s">
        <v>87</v>
      </c>
      <c r="F1066" s="44"/>
      <c r="G1066" s="42">
        <f t="shared" ref="G1066:H1068" si="115">SUM(G1067)</f>
        <v>138</v>
      </c>
      <c r="H1066" s="42">
        <f t="shared" si="115"/>
        <v>138</v>
      </c>
    </row>
    <row r="1067" spans="1:8" ht="31.5">
      <c r="A1067" s="6" t="s">
        <v>88</v>
      </c>
      <c r="B1067" s="40"/>
      <c r="C1067" s="40">
        <v>11</v>
      </c>
      <c r="D1067" s="62" t="s">
        <v>231</v>
      </c>
      <c r="E1067" s="5" t="s">
        <v>167</v>
      </c>
      <c r="F1067" s="44"/>
      <c r="G1067" s="42">
        <f t="shared" si="115"/>
        <v>138</v>
      </c>
      <c r="H1067" s="42">
        <f t="shared" si="115"/>
        <v>138</v>
      </c>
    </row>
    <row r="1068" spans="1:8" ht="31.5">
      <c r="A1068" s="14" t="s">
        <v>336</v>
      </c>
      <c r="B1068" s="40"/>
      <c r="C1068" s="40">
        <v>11</v>
      </c>
      <c r="D1068" s="62" t="s">
        <v>231</v>
      </c>
      <c r="E1068" s="5" t="s">
        <v>167</v>
      </c>
      <c r="F1068" s="60" t="s">
        <v>292</v>
      </c>
      <c r="G1068" s="42">
        <f t="shared" si="115"/>
        <v>138</v>
      </c>
      <c r="H1068" s="42">
        <f t="shared" si="115"/>
        <v>138</v>
      </c>
    </row>
    <row r="1069" spans="1:8" ht="31.5">
      <c r="A1069" s="13" t="s">
        <v>238</v>
      </c>
      <c r="B1069" s="40"/>
      <c r="C1069" s="40">
        <v>11</v>
      </c>
      <c r="D1069" s="62" t="s">
        <v>231</v>
      </c>
      <c r="E1069" s="5" t="s">
        <v>167</v>
      </c>
      <c r="F1069" s="44">
        <v>240</v>
      </c>
      <c r="G1069" s="51">
        <v>138</v>
      </c>
      <c r="H1069" s="51">
        <v>138</v>
      </c>
    </row>
    <row r="1070" spans="1:8" ht="31.5">
      <c r="A1070" s="6" t="s">
        <v>358</v>
      </c>
      <c r="B1070" s="40"/>
      <c r="C1070" s="40">
        <v>11</v>
      </c>
      <c r="D1070" s="62" t="s">
        <v>231</v>
      </c>
      <c r="E1070" s="8" t="s">
        <v>39</v>
      </c>
      <c r="F1070" s="50"/>
      <c r="G1070" s="42">
        <f>SUM(G1072)</f>
        <v>397.50000000000006</v>
      </c>
      <c r="H1070" s="42">
        <f>SUM(H1072)</f>
        <v>397.50000000000006</v>
      </c>
    </row>
    <row r="1071" spans="1:8" ht="38.25" customHeight="1">
      <c r="A1071" s="17" t="s">
        <v>466</v>
      </c>
      <c r="B1071" s="40"/>
      <c r="C1071" s="40">
        <v>11</v>
      </c>
      <c r="D1071" s="62" t="s">
        <v>231</v>
      </c>
      <c r="E1071" s="8" t="s">
        <v>467</v>
      </c>
      <c r="F1071" s="50"/>
      <c r="G1071" s="42">
        <f>SUM(G1072)</f>
        <v>397.50000000000006</v>
      </c>
      <c r="H1071" s="42">
        <f>SUM(H1072)</f>
        <v>397.50000000000006</v>
      </c>
    </row>
    <row r="1072" spans="1:8" ht="31.5">
      <c r="A1072" s="17" t="s">
        <v>468</v>
      </c>
      <c r="B1072" s="8"/>
      <c r="C1072" s="40">
        <v>11</v>
      </c>
      <c r="D1072" s="62" t="s">
        <v>231</v>
      </c>
      <c r="E1072" s="8" t="s">
        <v>469</v>
      </c>
      <c r="F1072" s="50"/>
      <c r="G1072" s="42">
        <f>SUM(G1073,G1075)</f>
        <v>397.50000000000006</v>
      </c>
      <c r="H1072" s="42">
        <f>SUM(H1073,H1075)</f>
        <v>397.50000000000006</v>
      </c>
    </row>
    <row r="1073" spans="1:8" s="88" customFormat="1" ht="31.5">
      <c r="A1073" s="94" t="s">
        <v>336</v>
      </c>
      <c r="B1073" s="40"/>
      <c r="C1073" s="40">
        <v>11</v>
      </c>
      <c r="D1073" s="62" t="s">
        <v>231</v>
      </c>
      <c r="E1073" s="8" t="s">
        <v>469</v>
      </c>
      <c r="F1073" s="60" t="s">
        <v>292</v>
      </c>
      <c r="G1073" s="42">
        <f>SUM(G1074)</f>
        <v>58.8</v>
      </c>
      <c r="H1073" s="42">
        <f>SUM(H1074)</f>
        <v>58.8</v>
      </c>
    </row>
    <row r="1074" spans="1:8" s="88" customFormat="1" ht="31.5">
      <c r="A1074" s="13" t="s">
        <v>238</v>
      </c>
      <c r="B1074" s="40"/>
      <c r="C1074" s="40">
        <v>11</v>
      </c>
      <c r="D1074" s="62" t="s">
        <v>231</v>
      </c>
      <c r="E1074" s="8" t="s">
        <v>469</v>
      </c>
      <c r="F1074" s="44">
        <v>240</v>
      </c>
      <c r="G1074" s="51">
        <v>58.8</v>
      </c>
      <c r="H1074" s="51">
        <v>58.8</v>
      </c>
    </row>
    <row r="1075" spans="1:8" s="88" customFormat="1" ht="31.5">
      <c r="A1075" s="17" t="s">
        <v>246</v>
      </c>
      <c r="B1075" s="40"/>
      <c r="C1075" s="40">
        <v>11</v>
      </c>
      <c r="D1075" s="62" t="s">
        <v>231</v>
      </c>
      <c r="E1075" s="8" t="s">
        <v>469</v>
      </c>
      <c r="F1075" s="16">
        <v>600</v>
      </c>
      <c r="G1075" s="42">
        <f>SUM(G1076,G1077)</f>
        <v>338.70000000000005</v>
      </c>
      <c r="H1075" s="42">
        <f>SUM(H1076,H1077)</f>
        <v>338.70000000000005</v>
      </c>
    </row>
    <row r="1076" spans="1:8" s="88" customFormat="1" ht="15.75">
      <c r="A1076" s="17" t="s">
        <v>247</v>
      </c>
      <c r="B1076" s="40"/>
      <c r="C1076" s="40">
        <v>11</v>
      </c>
      <c r="D1076" s="62" t="s">
        <v>231</v>
      </c>
      <c r="E1076" s="8" t="s">
        <v>469</v>
      </c>
      <c r="F1076" s="16">
        <v>610</v>
      </c>
      <c r="G1076" s="42">
        <v>165.4</v>
      </c>
      <c r="H1076" s="42">
        <v>165.4</v>
      </c>
    </row>
    <row r="1077" spans="1:8" s="88" customFormat="1" ht="15.75">
      <c r="A1077" s="17" t="s">
        <v>310</v>
      </c>
      <c r="B1077" s="40"/>
      <c r="C1077" s="40">
        <v>11</v>
      </c>
      <c r="D1077" s="62" t="s">
        <v>231</v>
      </c>
      <c r="E1077" s="8" t="s">
        <v>469</v>
      </c>
      <c r="F1077" s="50">
        <v>620</v>
      </c>
      <c r="G1077" s="42">
        <v>173.3</v>
      </c>
      <c r="H1077" s="42">
        <v>173.3</v>
      </c>
    </row>
    <row r="1078" spans="1:8" ht="15.75">
      <c r="A1078" s="14" t="s">
        <v>317</v>
      </c>
      <c r="B1078" s="47"/>
      <c r="C1078" s="47">
        <v>11</v>
      </c>
      <c r="D1078" s="62" t="s">
        <v>233</v>
      </c>
      <c r="E1078" s="24"/>
      <c r="F1078" s="47"/>
      <c r="G1078" s="42">
        <f>SUM(G1079,)</f>
        <v>4432</v>
      </c>
      <c r="H1078" s="42">
        <f>SUM(H1079,)</f>
        <v>252</v>
      </c>
    </row>
    <row r="1079" spans="1:8" ht="31.5">
      <c r="A1079" s="6" t="s">
        <v>340</v>
      </c>
      <c r="B1079" s="40"/>
      <c r="C1079" s="40">
        <v>11</v>
      </c>
      <c r="D1079" s="62" t="s">
        <v>233</v>
      </c>
      <c r="E1079" s="8" t="s">
        <v>29</v>
      </c>
      <c r="F1079" s="47"/>
      <c r="G1079" s="42">
        <f>SUM(G1080,)</f>
        <v>4432</v>
      </c>
      <c r="H1079" s="42">
        <f>SUM(H1080,)</f>
        <v>252</v>
      </c>
    </row>
    <row r="1080" spans="1:8" ht="31.5">
      <c r="A1080" s="6" t="s">
        <v>363</v>
      </c>
      <c r="B1080" s="40"/>
      <c r="C1080" s="40">
        <v>11</v>
      </c>
      <c r="D1080" s="62" t="s">
        <v>233</v>
      </c>
      <c r="E1080" s="5" t="s">
        <v>30</v>
      </c>
      <c r="F1080" s="47"/>
      <c r="G1080" s="42">
        <f>SUM(G1081)</f>
        <v>4432</v>
      </c>
      <c r="H1080" s="42">
        <f>SUM(H1081)</f>
        <v>252</v>
      </c>
    </row>
    <row r="1081" spans="1:8" ht="47.25">
      <c r="A1081" s="6" t="s">
        <v>715</v>
      </c>
      <c r="B1081" s="40"/>
      <c r="C1081" s="40">
        <v>11</v>
      </c>
      <c r="D1081" s="62" t="s">
        <v>233</v>
      </c>
      <c r="E1081" s="5" t="s">
        <v>60</v>
      </c>
      <c r="F1081" s="47"/>
      <c r="G1081" s="42">
        <f>SUM(G1082,G1087)</f>
        <v>4432</v>
      </c>
      <c r="H1081" s="42">
        <f>SUM(H1082,H1087)</f>
        <v>252</v>
      </c>
    </row>
    <row r="1082" spans="1:8" ht="30" customHeight="1">
      <c r="A1082" s="6" t="s">
        <v>174</v>
      </c>
      <c r="B1082" s="40"/>
      <c r="C1082" s="40">
        <v>11</v>
      </c>
      <c r="D1082" s="62" t="s">
        <v>233</v>
      </c>
      <c r="E1082" s="5" t="s">
        <v>63</v>
      </c>
      <c r="F1082" s="44"/>
      <c r="G1082" s="42">
        <f>SUM(G1083,G1085)</f>
        <v>3982</v>
      </c>
      <c r="H1082" s="42"/>
    </row>
    <row r="1083" spans="1:8" ht="31.5">
      <c r="A1083" s="14" t="s">
        <v>336</v>
      </c>
      <c r="B1083" s="47"/>
      <c r="C1083" s="47">
        <v>11</v>
      </c>
      <c r="D1083" s="62" t="s">
        <v>233</v>
      </c>
      <c r="E1083" s="5" t="s">
        <v>63</v>
      </c>
      <c r="F1083" s="47">
        <v>200</v>
      </c>
      <c r="G1083" s="42">
        <f>SUM(G1084)</f>
        <v>2319</v>
      </c>
      <c r="H1083" s="42"/>
    </row>
    <row r="1084" spans="1:8" ht="31.5">
      <c r="A1084" s="14" t="s">
        <v>238</v>
      </c>
      <c r="B1084" s="44"/>
      <c r="C1084" s="44">
        <v>11</v>
      </c>
      <c r="D1084" s="62" t="s">
        <v>233</v>
      </c>
      <c r="E1084" s="5" t="s">
        <v>63</v>
      </c>
      <c r="F1084" s="47">
        <v>240</v>
      </c>
      <c r="G1084" s="42">
        <v>2319</v>
      </c>
      <c r="H1084" s="42"/>
    </row>
    <row r="1085" spans="1:8" ht="31.5">
      <c r="A1085" s="17" t="s">
        <v>246</v>
      </c>
      <c r="B1085" s="40"/>
      <c r="C1085" s="40">
        <v>11</v>
      </c>
      <c r="D1085" s="62" t="s">
        <v>233</v>
      </c>
      <c r="E1085" s="5" t="s">
        <v>63</v>
      </c>
      <c r="F1085" s="16">
        <v>600</v>
      </c>
      <c r="G1085" s="42">
        <f>SUM(G1086)</f>
        <v>1663</v>
      </c>
      <c r="H1085" s="42"/>
    </row>
    <row r="1086" spans="1:8" ht="15.75">
      <c r="A1086" s="17" t="s">
        <v>310</v>
      </c>
      <c r="B1086" s="40"/>
      <c r="C1086" s="40">
        <v>11</v>
      </c>
      <c r="D1086" s="62" t="s">
        <v>233</v>
      </c>
      <c r="E1086" s="5" t="s">
        <v>63</v>
      </c>
      <c r="F1086" s="50">
        <v>620</v>
      </c>
      <c r="G1086" s="42">
        <v>1663</v>
      </c>
      <c r="H1086" s="42"/>
    </row>
    <row r="1087" spans="1:8" ht="47.25">
      <c r="A1087" s="6" t="s">
        <v>175</v>
      </c>
      <c r="B1087" s="47"/>
      <c r="C1087" s="47">
        <v>11</v>
      </c>
      <c r="D1087" s="62" t="s">
        <v>233</v>
      </c>
      <c r="E1087" s="5" t="s">
        <v>176</v>
      </c>
      <c r="F1087" s="47"/>
      <c r="G1087" s="42">
        <f>SUM(G1088,G1090)</f>
        <v>450</v>
      </c>
      <c r="H1087" s="42">
        <f>SUM(H1088,H1090)</f>
        <v>252</v>
      </c>
    </row>
    <row r="1088" spans="1:8" s="88" customFormat="1" ht="63">
      <c r="A1088" s="6" t="s">
        <v>234</v>
      </c>
      <c r="B1088" s="47"/>
      <c r="C1088" s="44">
        <v>11</v>
      </c>
      <c r="D1088" s="62" t="s">
        <v>233</v>
      </c>
      <c r="E1088" s="87" t="s">
        <v>176</v>
      </c>
      <c r="F1088" s="50">
        <v>100</v>
      </c>
      <c r="G1088" s="42">
        <f>SUM(G1089)</f>
        <v>350</v>
      </c>
      <c r="H1088" s="42">
        <f>SUM(H1089)</f>
        <v>252</v>
      </c>
    </row>
    <row r="1089" spans="1:8" s="88" customFormat="1" ht="15.75">
      <c r="A1089" s="94" t="s">
        <v>249</v>
      </c>
      <c r="B1089" s="47"/>
      <c r="C1089" s="44">
        <v>11</v>
      </c>
      <c r="D1089" s="62" t="s">
        <v>233</v>
      </c>
      <c r="E1089" s="87" t="s">
        <v>176</v>
      </c>
      <c r="F1089" s="50">
        <v>110</v>
      </c>
      <c r="G1089" s="97">
        <v>350</v>
      </c>
      <c r="H1089" s="97">
        <v>252</v>
      </c>
    </row>
    <row r="1090" spans="1:8" ht="31.5">
      <c r="A1090" s="14" t="s">
        <v>336</v>
      </c>
      <c r="B1090" s="47"/>
      <c r="C1090" s="47">
        <v>11</v>
      </c>
      <c r="D1090" s="62" t="s">
        <v>233</v>
      </c>
      <c r="E1090" s="5" t="s">
        <v>176</v>
      </c>
      <c r="F1090" s="47">
        <v>200</v>
      </c>
      <c r="G1090" s="42">
        <f>SUM(G1091)</f>
        <v>100</v>
      </c>
      <c r="H1090" s="42"/>
    </row>
    <row r="1091" spans="1:8" ht="31.5">
      <c r="A1091" s="14" t="s">
        <v>238</v>
      </c>
      <c r="B1091" s="44"/>
      <c r="C1091" s="44">
        <v>11</v>
      </c>
      <c r="D1091" s="62" t="s">
        <v>233</v>
      </c>
      <c r="E1091" s="5" t="s">
        <v>176</v>
      </c>
      <c r="F1091" s="47">
        <v>240</v>
      </c>
      <c r="G1091" s="42">
        <v>100</v>
      </c>
      <c r="H1091" s="42"/>
    </row>
    <row r="1092" spans="1:8" ht="15.75">
      <c r="A1092" s="74" t="s">
        <v>318</v>
      </c>
      <c r="B1092" s="44"/>
      <c r="C1092" s="44">
        <v>11</v>
      </c>
      <c r="D1092" s="49" t="s">
        <v>272</v>
      </c>
      <c r="E1092" s="75"/>
      <c r="F1092" s="49"/>
      <c r="G1092" s="42">
        <f>SUM(G1093,G1103)</f>
        <v>3929.3399999999997</v>
      </c>
      <c r="H1092" s="42">
        <f>SUM(H1093,H1103)</f>
        <v>3929.3399999999997</v>
      </c>
    </row>
    <row r="1093" spans="1:8" ht="31.5">
      <c r="A1093" s="6" t="s">
        <v>340</v>
      </c>
      <c r="B1093" s="40"/>
      <c r="C1093" s="40">
        <v>11</v>
      </c>
      <c r="D1093" s="49" t="s">
        <v>272</v>
      </c>
      <c r="E1093" s="8" t="s">
        <v>29</v>
      </c>
      <c r="F1093" s="47"/>
      <c r="G1093" s="42">
        <f t="shared" ref="G1093:H1095" si="116">SUM(G1094)</f>
        <v>3909.3399999999997</v>
      </c>
      <c r="H1093" s="42">
        <f t="shared" si="116"/>
        <v>3909.3399999999997</v>
      </c>
    </row>
    <row r="1094" spans="1:8" ht="15.75">
      <c r="A1094" s="6" t="s">
        <v>2</v>
      </c>
      <c r="B1094" s="40"/>
      <c r="C1094" s="40">
        <v>11</v>
      </c>
      <c r="D1094" s="62" t="s">
        <v>272</v>
      </c>
      <c r="E1094" s="5" t="s">
        <v>34</v>
      </c>
      <c r="F1094" s="49"/>
      <c r="G1094" s="42">
        <f t="shared" si="116"/>
        <v>3909.3399999999997</v>
      </c>
      <c r="H1094" s="42">
        <f t="shared" si="116"/>
        <v>3909.3399999999997</v>
      </c>
    </row>
    <row r="1095" spans="1:8" ht="63">
      <c r="A1095" s="108" t="s">
        <v>716</v>
      </c>
      <c r="B1095" s="40"/>
      <c r="C1095" s="40">
        <v>11</v>
      </c>
      <c r="D1095" s="62" t="s">
        <v>272</v>
      </c>
      <c r="E1095" s="5" t="s">
        <v>61</v>
      </c>
      <c r="F1095" s="49"/>
      <c r="G1095" s="42">
        <f t="shared" si="116"/>
        <v>3909.3399999999997</v>
      </c>
      <c r="H1095" s="42">
        <f t="shared" si="116"/>
        <v>3909.3399999999997</v>
      </c>
    </row>
    <row r="1096" spans="1:8" ht="15.75">
      <c r="A1096" s="6" t="s">
        <v>10</v>
      </c>
      <c r="B1096" s="40"/>
      <c r="C1096" s="40">
        <v>11</v>
      </c>
      <c r="D1096" s="62" t="s">
        <v>272</v>
      </c>
      <c r="E1096" s="5" t="s">
        <v>62</v>
      </c>
      <c r="F1096" s="47"/>
      <c r="G1096" s="42">
        <f>SUM(G1097,G1099,G1101)</f>
        <v>3909.3399999999997</v>
      </c>
      <c r="H1096" s="42">
        <f>SUM(H1097,H1099,H1101)</f>
        <v>3909.3399999999997</v>
      </c>
    </row>
    <row r="1097" spans="1:8" ht="63">
      <c r="A1097" s="6" t="s">
        <v>234</v>
      </c>
      <c r="B1097" s="47"/>
      <c r="C1097" s="47">
        <v>11</v>
      </c>
      <c r="D1097" s="62" t="s">
        <v>272</v>
      </c>
      <c r="E1097" s="5" t="s">
        <v>62</v>
      </c>
      <c r="F1097" s="47">
        <v>100</v>
      </c>
      <c r="G1097" s="42">
        <f>SUM(G1098)</f>
        <v>3708.74</v>
      </c>
      <c r="H1097" s="42">
        <f>SUM(H1098)</f>
        <v>3708.74</v>
      </c>
    </row>
    <row r="1098" spans="1:8" ht="31.5">
      <c r="A1098" s="15" t="s">
        <v>235</v>
      </c>
      <c r="B1098" s="47"/>
      <c r="C1098" s="47">
        <v>11</v>
      </c>
      <c r="D1098" s="62" t="s">
        <v>272</v>
      </c>
      <c r="E1098" s="5" t="s">
        <v>62</v>
      </c>
      <c r="F1098" s="47">
        <v>120</v>
      </c>
      <c r="G1098" s="51">
        <v>3708.74</v>
      </c>
      <c r="H1098" s="51">
        <v>3708.74</v>
      </c>
    </row>
    <row r="1099" spans="1:8" ht="31.5">
      <c r="A1099" s="14" t="s">
        <v>336</v>
      </c>
      <c r="B1099" s="47"/>
      <c r="C1099" s="47">
        <v>11</v>
      </c>
      <c r="D1099" s="62" t="s">
        <v>272</v>
      </c>
      <c r="E1099" s="5" t="s">
        <v>62</v>
      </c>
      <c r="F1099" s="47">
        <v>200</v>
      </c>
      <c r="G1099" s="42">
        <f>SUM(G1100)</f>
        <v>195.2</v>
      </c>
      <c r="H1099" s="42">
        <f>SUM(H1100)</f>
        <v>195.2</v>
      </c>
    </row>
    <row r="1100" spans="1:8" ht="31.5">
      <c r="A1100" s="6" t="s">
        <v>238</v>
      </c>
      <c r="B1100" s="47"/>
      <c r="C1100" s="47">
        <v>11</v>
      </c>
      <c r="D1100" s="62" t="s">
        <v>272</v>
      </c>
      <c r="E1100" s="5" t="s">
        <v>62</v>
      </c>
      <c r="F1100" s="45">
        <v>240</v>
      </c>
      <c r="G1100" s="42">
        <v>195.2</v>
      </c>
      <c r="H1100" s="42">
        <v>195.2</v>
      </c>
    </row>
    <row r="1101" spans="1:8" ht="15.75">
      <c r="A1101" s="76" t="s">
        <v>239</v>
      </c>
      <c r="B1101" s="47"/>
      <c r="C1101" s="47">
        <v>11</v>
      </c>
      <c r="D1101" s="62" t="s">
        <v>272</v>
      </c>
      <c r="E1101" s="5" t="s">
        <v>62</v>
      </c>
      <c r="F1101" s="21">
        <v>800</v>
      </c>
      <c r="G1101" s="42">
        <f>SUM(G1102)</f>
        <v>5.4</v>
      </c>
      <c r="H1101" s="42">
        <f>SUM(H1102)</f>
        <v>5.4</v>
      </c>
    </row>
    <row r="1102" spans="1:8" ht="15.75">
      <c r="A1102" s="74" t="s">
        <v>240</v>
      </c>
      <c r="B1102" s="47"/>
      <c r="C1102" s="47">
        <v>11</v>
      </c>
      <c r="D1102" s="62" t="s">
        <v>272</v>
      </c>
      <c r="E1102" s="5" t="s">
        <v>62</v>
      </c>
      <c r="F1102" s="21">
        <v>850</v>
      </c>
      <c r="G1102" s="51">
        <v>5.4</v>
      </c>
      <c r="H1102" s="51">
        <v>5.4</v>
      </c>
    </row>
    <row r="1103" spans="1:8" s="88" customFormat="1" ht="46.9" customHeight="1">
      <c r="A1103" s="6" t="s">
        <v>571</v>
      </c>
      <c r="B1103" s="44"/>
      <c r="C1103" s="47">
        <v>11</v>
      </c>
      <c r="D1103" s="62" t="s">
        <v>272</v>
      </c>
      <c r="E1103" s="8" t="s">
        <v>42</v>
      </c>
      <c r="F1103" s="21"/>
      <c r="G1103" s="42">
        <f t="shared" ref="G1103:H1107" si="117">SUM(G1104)</f>
        <v>20</v>
      </c>
      <c r="H1103" s="42">
        <f t="shared" si="117"/>
        <v>20</v>
      </c>
    </row>
    <row r="1104" spans="1:8" s="88" customFormat="1" ht="47.25">
      <c r="A1104" s="6" t="s">
        <v>575</v>
      </c>
      <c r="B1104" s="40"/>
      <c r="C1104" s="47">
        <v>11</v>
      </c>
      <c r="D1104" s="62" t="s">
        <v>272</v>
      </c>
      <c r="E1104" s="87" t="s">
        <v>44</v>
      </c>
      <c r="F1104" s="49"/>
      <c r="G1104" s="42">
        <f t="shared" si="117"/>
        <v>20</v>
      </c>
      <c r="H1104" s="42">
        <f t="shared" si="117"/>
        <v>20</v>
      </c>
    </row>
    <row r="1105" spans="1:10" s="88" customFormat="1" ht="47.25">
      <c r="A1105" s="12" t="s">
        <v>576</v>
      </c>
      <c r="B1105" s="44"/>
      <c r="C1105" s="47">
        <v>11</v>
      </c>
      <c r="D1105" s="62" t="s">
        <v>272</v>
      </c>
      <c r="E1105" s="87" t="s">
        <v>577</v>
      </c>
      <c r="F1105" s="49"/>
      <c r="G1105" s="42">
        <f t="shared" si="117"/>
        <v>20</v>
      </c>
      <c r="H1105" s="42">
        <f t="shared" si="117"/>
        <v>20</v>
      </c>
    </row>
    <row r="1106" spans="1:10" s="88" customFormat="1" ht="31.5">
      <c r="A1106" s="6" t="s">
        <v>578</v>
      </c>
      <c r="B1106" s="44"/>
      <c r="C1106" s="47">
        <v>11</v>
      </c>
      <c r="D1106" s="62" t="s">
        <v>272</v>
      </c>
      <c r="E1106" s="87" t="s">
        <v>579</v>
      </c>
      <c r="F1106" s="7"/>
      <c r="G1106" s="42">
        <f t="shared" si="117"/>
        <v>20</v>
      </c>
      <c r="H1106" s="42">
        <f t="shared" si="117"/>
        <v>20</v>
      </c>
    </row>
    <row r="1107" spans="1:10" s="88" customFormat="1" ht="31.5">
      <c r="A1107" s="14" t="s">
        <v>336</v>
      </c>
      <c r="B1107" s="44"/>
      <c r="C1107" s="47">
        <v>11</v>
      </c>
      <c r="D1107" s="62" t="s">
        <v>272</v>
      </c>
      <c r="E1107" s="87" t="s">
        <v>579</v>
      </c>
      <c r="F1107" s="47">
        <v>200</v>
      </c>
      <c r="G1107" s="42">
        <f t="shared" si="117"/>
        <v>20</v>
      </c>
      <c r="H1107" s="42">
        <f t="shared" si="117"/>
        <v>20</v>
      </c>
    </row>
    <row r="1108" spans="1:10" s="88" customFormat="1" ht="31.5">
      <c r="A1108" s="14" t="s">
        <v>238</v>
      </c>
      <c r="B1108" s="44"/>
      <c r="C1108" s="47">
        <v>11</v>
      </c>
      <c r="D1108" s="62" t="s">
        <v>272</v>
      </c>
      <c r="E1108" s="87" t="s">
        <v>579</v>
      </c>
      <c r="F1108" s="47">
        <v>240</v>
      </c>
      <c r="G1108" s="42">
        <v>20</v>
      </c>
      <c r="H1108" s="42">
        <v>20</v>
      </c>
    </row>
    <row r="1109" spans="1:10" ht="12" customHeight="1">
      <c r="A1109" s="13"/>
      <c r="B1109" s="47"/>
      <c r="C1109" s="44"/>
      <c r="D1109" s="47"/>
      <c r="E1109" s="47"/>
      <c r="F1109" s="47"/>
      <c r="G1109" s="42"/>
      <c r="H1109" s="42"/>
    </row>
    <row r="1110" spans="1:10" ht="15.75">
      <c r="A1110" s="26" t="s">
        <v>319</v>
      </c>
      <c r="B1110" s="37" t="s">
        <v>320</v>
      </c>
      <c r="C1110" s="66"/>
      <c r="D1110" s="66"/>
      <c r="E1110" s="66"/>
      <c r="F1110" s="66"/>
      <c r="G1110" s="39">
        <f>SUM(G1112,G1127)</f>
        <v>22105.72</v>
      </c>
      <c r="H1110" s="39">
        <f>SUM(H1112,H1127)</f>
        <v>22105.72</v>
      </c>
    </row>
    <row r="1111" spans="1:10" ht="12" customHeight="1">
      <c r="A1111" s="26"/>
      <c r="B1111" s="40"/>
      <c r="C1111" s="55"/>
      <c r="D1111" s="55"/>
      <c r="E1111" s="55"/>
      <c r="F1111" s="55"/>
      <c r="G1111" s="42"/>
      <c r="H1111" s="42"/>
    </row>
    <row r="1112" spans="1:10" ht="15.75">
      <c r="A1112" s="11" t="s">
        <v>230</v>
      </c>
      <c r="B1112" s="43"/>
      <c r="C1112" s="43" t="s">
        <v>231</v>
      </c>
      <c r="D1112" s="44"/>
      <c r="E1112" s="45"/>
      <c r="F1112" s="45"/>
      <c r="G1112" s="42">
        <f>SUM(G1113)</f>
        <v>21855.72</v>
      </c>
      <c r="H1112" s="42">
        <f>SUM(H1113)</f>
        <v>21855.72</v>
      </c>
    </row>
    <row r="1113" spans="1:10" ht="48.75" customHeight="1">
      <c r="A1113" s="6" t="s">
        <v>321</v>
      </c>
      <c r="B1113" s="44"/>
      <c r="C1113" s="44" t="s">
        <v>231</v>
      </c>
      <c r="D1113" s="44" t="s">
        <v>277</v>
      </c>
      <c r="E1113" s="47"/>
      <c r="F1113" s="47"/>
      <c r="G1113" s="72">
        <f>SUM(G1114)</f>
        <v>21855.72</v>
      </c>
      <c r="H1113" s="72">
        <f>SUM(H1114)</f>
        <v>21855.72</v>
      </c>
      <c r="J1113" s="77"/>
    </row>
    <row r="1114" spans="1:10" ht="47.25">
      <c r="A1114" s="6" t="s">
        <v>571</v>
      </c>
      <c r="B1114" s="44"/>
      <c r="C1114" s="44" t="s">
        <v>231</v>
      </c>
      <c r="D1114" s="44" t="s">
        <v>277</v>
      </c>
      <c r="E1114" s="8" t="s">
        <v>42</v>
      </c>
      <c r="F1114" s="47"/>
      <c r="G1114" s="51">
        <f>SUM(G1115,G1120)</f>
        <v>21855.72</v>
      </c>
      <c r="H1114" s="51">
        <f>SUM(H1115,H1120)</f>
        <v>21855.72</v>
      </c>
    </row>
    <row r="1115" spans="1:10" s="88" customFormat="1" ht="47.25">
      <c r="A1115" s="6" t="s">
        <v>575</v>
      </c>
      <c r="B1115" s="40"/>
      <c r="C1115" s="40" t="s">
        <v>231</v>
      </c>
      <c r="D1115" s="40" t="s">
        <v>277</v>
      </c>
      <c r="E1115" s="87" t="s">
        <v>44</v>
      </c>
      <c r="F1115" s="49"/>
      <c r="G1115" s="42">
        <f t="shared" ref="G1115:H1118" si="118">SUM(G1116)</f>
        <v>15</v>
      </c>
      <c r="H1115" s="42">
        <f t="shared" si="118"/>
        <v>15</v>
      </c>
    </row>
    <row r="1116" spans="1:10" s="88" customFormat="1" ht="47.25">
      <c r="A1116" s="12" t="s">
        <v>576</v>
      </c>
      <c r="B1116" s="44"/>
      <c r="C1116" s="40" t="s">
        <v>231</v>
      </c>
      <c r="D1116" s="40" t="s">
        <v>277</v>
      </c>
      <c r="E1116" s="87" t="s">
        <v>577</v>
      </c>
      <c r="F1116" s="49"/>
      <c r="G1116" s="42">
        <f t="shared" si="118"/>
        <v>15</v>
      </c>
      <c r="H1116" s="42">
        <f t="shared" si="118"/>
        <v>15</v>
      </c>
    </row>
    <row r="1117" spans="1:10" s="88" customFormat="1" ht="31.5">
      <c r="A1117" s="6" t="s">
        <v>578</v>
      </c>
      <c r="B1117" s="44"/>
      <c r="C1117" s="40" t="s">
        <v>231</v>
      </c>
      <c r="D1117" s="40" t="s">
        <v>277</v>
      </c>
      <c r="E1117" s="87" t="s">
        <v>579</v>
      </c>
      <c r="F1117" s="7"/>
      <c r="G1117" s="42">
        <f t="shared" si="118"/>
        <v>15</v>
      </c>
      <c r="H1117" s="42">
        <f t="shared" si="118"/>
        <v>15</v>
      </c>
    </row>
    <row r="1118" spans="1:10" s="88" customFormat="1" ht="31.5">
      <c r="A1118" s="94" t="s">
        <v>336</v>
      </c>
      <c r="B1118" s="40"/>
      <c r="C1118" s="40" t="s">
        <v>231</v>
      </c>
      <c r="D1118" s="40" t="s">
        <v>277</v>
      </c>
      <c r="E1118" s="87" t="s">
        <v>579</v>
      </c>
      <c r="F1118" s="47">
        <v>200</v>
      </c>
      <c r="G1118" s="42">
        <f t="shared" si="118"/>
        <v>15</v>
      </c>
      <c r="H1118" s="42">
        <f t="shared" si="118"/>
        <v>15</v>
      </c>
    </row>
    <row r="1119" spans="1:10" s="88" customFormat="1" ht="31.5">
      <c r="A1119" s="94" t="s">
        <v>238</v>
      </c>
      <c r="B1119" s="40"/>
      <c r="C1119" s="40" t="s">
        <v>231</v>
      </c>
      <c r="D1119" s="40" t="s">
        <v>277</v>
      </c>
      <c r="E1119" s="87" t="s">
        <v>579</v>
      </c>
      <c r="F1119" s="47">
        <v>240</v>
      </c>
      <c r="G1119" s="42">
        <v>15</v>
      </c>
      <c r="H1119" s="42">
        <v>15</v>
      </c>
    </row>
    <row r="1120" spans="1:10" ht="15.75">
      <c r="A1120" s="6" t="s">
        <v>572</v>
      </c>
      <c r="B1120" s="44"/>
      <c r="C1120" s="44" t="s">
        <v>231</v>
      </c>
      <c r="D1120" s="44" t="s">
        <v>277</v>
      </c>
      <c r="E1120" s="87" t="s">
        <v>46</v>
      </c>
      <c r="F1120" s="47"/>
      <c r="G1120" s="51">
        <f>SUM(G1121)</f>
        <v>21840.720000000001</v>
      </c>
      <c r="H1120" s="51">
        <f>SUM(H1121)</f>
        <v>21840.720000000001</v>
      </c>
    </row>
    <row r="1121" spans="1:8" ht="51" customHeight="1">
      <c r="A1121" s="6" t="s">
        <v>573</v>
      </c>
      <c r="B1121" s="44"/>
      <c r="C1121" s="44" t="s">
        <v>231</v>
      </c>
      <c r="D1121" s="44" t="s">
        <v>277</v>
      </c>
      <c r="E1121" s="87" t="s">
        <v>96</v>
      </c>
      <c r="F1121" s="47"/>
      <c r="G1121" s="51">
        <f>SUM(G1122)</f>
        <v>21840.720000000001</v>
      </c>
      <c r="H1121" s="51">
        <f>SUM(H1122)</f>
        <v>21840.720000000001</v>
      </c>
    </row>
    <row r="1122" spans="1:8" ht="15.75">
      <c r="A1122" s="6" t="s">
        <v>10</v>
      </c>
      <c r="B1122" s="44"/>
      <c r="C1122" s="44" t="s">
        <v>231</v>
      </c>
      <c r="D1122" s="44" t="s">
        <v>277</v>
      </c>
      <c r="E1122" s="87" t="s">
        <v>574</v>
      </c>
      <c r="F1122" s="7"/>
      <c r="G1122" s="51">
        <f>SUM(G1123,G1125,)</f>
        <v>21840.720000000001</v>
      </c>
      <c r="H1122" s="51">
        <f>SUM(H1123,H1125,)</f>
        <v>21840.720000000001</v>
      </c>
    </row>
    <row r="1123" spans="1:8" ht="63">
      <c r="A1123" s="14" t="s">
        <v>234</v>
      </c>
      <c r="B1123" s="40"/>
      <c r="C1123" s="40" t="s">
        <v>231</v>
      </c>
      <c r="D1123" s="40" t="s">
        <v>277</v>
      </c>
      <c r="E1123" s="87" t="s">
        <v>574</v>
      </c>
      <c r="F1123" s="47">
        <v>100</v>
      </c>
      <c r="G1123" s="51">
        <f>SUM(G1124)</f>
        <v>18646.080000000002</v>
      </c>
      <c r="H1123" s="51">
        <f>SUM(H1124)</f>
        <v>18646.080000000002</v>
      </c>
    </row>
    <row r="1124" spans="1:8" ht="31.5">
      <c r="A1124" s="14" t="s">
        <v>235</v>
      </c>
      <c r="B1124" s="40"/>
      <c r="C1124" s="40" t="s">
        <v>231</v>
      </c>
      <c r="D1124" s="40" t="s">
        <v>277</v>
      </c>
      <c r="E1124" s="87" t="s">
        <v>574</v>
      </c>
      <c r="F1124" s="47">
        <v>120</v>
      </c>
      <c r="G1124" s="72">
        <v>18646.080000000002</v>
      </c>
      <c r="H1124" s="72">
        <v>18646.080000000002</v>
      </c>
    </row>
    <row r="1125" spans="1:8" ht="31.5">
      <c r="A1125" s="14" t="s">
        <v>336</v>
      </c>
      <c r="B1125" s="40"/>
      <c r="C1125" s="40" t="s">
        <v>231</v>
      </c>
      <c r="D1125" s="40" t="s">
        <v>277</v>
      </c>
      <c r="E1125" s="87" t="s">
        <v>574</v>
      </c>
      <c r="F1125" s="47">
        <v>200</v>
      </c>
      <c r="G1125" s="51">
        <f>SUM(G1126)</f>
        <v>3194.64</v>
      </c>
      <c r="H1125" s="51">
        <f>SUM(H1126)</f>
        <v>3194.64</v>
      </c>
    </row>
    <row r="1126" spans="1:8" ht="31.5">
      <c r="A1126" s="14" t="s">
        <v>238</v>
      </c>
      <c r="B1126" s="40"/>
      <c r="C1126" s="40" t="s">
        <v>231</v>
      </c>
      <c r="D1126" s="40" t="s">
        <v>277</v>
      </c>
      <c r="E1126" s="87" t="s">
        <v>574</v>
      </c>
      <c r="F1126" s="47">
        <v>240</v>
      </c>
      <c r="G1126" s="72">
        <v>3194.64</v>
      </c>
      <c r="H1126" s="72">
        <v>3194.64</v>
      </c>
    </row>
    <row r="1127" spans="1:8" s="88" customFormat="1" ht="15.75">
      <c r="A1127" s="6" t="s">
        <v>265</v>
      </c>
      <c r="B1127" s="44"/>
      <c r="C1127" s="44" t="s">
        <v>237</v>
      </c>
      <c r="D1127" s="44"/>
      <c r="E1127" s="45"/>
      <c r="F1127" s="45"/>
      <c r="G1127" s="42">
        <f>SUM(G1128)</f>
        <v>250</v>
      </c>
      <c r="H1127" s="42">
        <f>SUM(H1128)</f>
        <v>250</v>
      </c>
    </row>
    <row r="1128" spans="1:8" s="88" customFormat="1" ht="15.75">
      <c r="A1128" s="94" t="s">
        <v>348</v>
      </c>
      <c r="B1128" s="44"/>
      <c r="C1128" s="44" t="s">
        <v>237</v>
      </c>
      <c r="D1128" s="44">
        <v>10</v>
      </c>
      <c r="E1128" s="87"/>
      <c r="F1128" s="47"/>
      <c r="G1128" s="42">
        <f>SUM(G1129)</f>
        <v>250</v>
      </c>
      <c r="H1128" s="42">
        <f>SUM(H1129)</f>
        <v>250</v>
      </c>
    </row>
    <row r="1129" spans="1:8" s="88" customFormat="1" ht="31.5">
      <c r="A1129" s="6" t="s">
        <v>517</v>
      </c>
      <c r="B1129" s="44"/>
      <c r="C1129" s="44" t="s">
        <v>237</v>
      </c>
      <c r="D1129" s="44">
        <v>10</v>
      </c>
      <c r="E1129" s="8" t="s">
        <v>216</v>
      </c>
      <c r="F1129" s="47"/>
      <c r="G1129" s="42">
        <f>SUM(G1130,)</f>
        <v>250</v>
      </c>
      <c r="H1129" s="42">
        <f>SUM(H1130,)</f>
        <v>250</v>
      </c>
    </row>
    <row r="1130" spans="1:8" s="88" customFormat="1" ht="63">
      <c r="A1130" s="6" t="s">
        <v>518</v>
      </c>
      <c r="B1130" s="44"/>
      <c r="C1130" s="44" t="s">
        <v>237</v>
      </c>
      <c r="D1130" s="44">
        <v>10</v>
      </c>
      <c r="E1130" s="87" t="s">
        <v>519</v>
      </c>
      <c r="F1130" s="47"/>
      <c r="G1130" s="42">
        <f t="shared" ref="G1130:H1133" si="119">SUM(G1131)</f>
        <v>250</v>
      </c>
      <c r="H1130" s="42">
        <f t="shared" si="119"/>
        <v>250</v>
      </c>
    </row>
    <row r="1131" spans="1:8" s="88" customFormat="1" ht="63">
      <c r="A1131" s="1" t="s">
        <v>707</v>
      </c>
      <c r="B1131" s="93"/>
      <c r="C1131" s="44" t="s">
        <v>237</v>
      </c>
      <c r="D1131" s="44">
        <v>10</v>
      </c>
      <c r="E1131" s="87" t="s">
        <v>520</v>
      </c>
      <c r="F1131" s="47"/>
      <c r="G1131" s="42">
        <f t="shared" si="119"/>
        <v>250</v>
      </c>
      <c r="H1131" s="42">
        <f t="shared" si="119"/>
        <v>250</v>
      </c>
    </row>
    <row r="1132" spans="1:8" s="88" customFormat="1" ht="31.5">
      <c r="A1132" s="1" t="s">
        <v>187</v>
      </c>
      <c r="B1132" s="44"/>
      <c r="C1132" s="44" t="s">
        <v>237</v>
      </c>
      <c r="D1132" s="44">
        <v>10</v>
      </c>
      <c r="E1132" s="87" t="s">
        <v>521</v>
      </c>
      <c r="F1132" s="47"/>
      <c r="G1132" s="42">
        <f t="shared" si="119"/>
        <v>250</v>
      </c>
      <c r="H1132" s="42">
        <f t="shared" si="119"/>
        <v>250</v>
      </c>
    </row>
    <row r="1133" spans="1:8" s="88" customFormat="1" ht="31.5">
      <c r="A1133" s="94" t="s">
        <v>336</v>
      </c>
      <c r="B1133" s="44"/>
      <c r="C1133" s="44" t="s">
        <v>237</v>
      </c>
      <c r="D1133" s="44">
        <v>10</v>
      </c>
      <c r="E1133" s="87" t="s">
        <v>521</v>
      </c>
      <c r="F1133" s="47">
        <v>200</v>
      </c>
      <c r="G1133" s="42">
        <f t="shared" si="119"/>
        <v>250</v>
      </c>
      <c r="H1133" s="42">
        <f t="shared" si="119"/>
        <v>250</v>
      </c>
    </row>
    <row r="1134" spans="1:8" s="88" customFormat="1" ht="31.5">
      <c r="A1134" s="94" t="s">
        <v>238</v>
      </c>
      <c r="B1134" s="44"/>
      <c r="C1134" s="44" t="s">
        <v>237</v>
      </c>
      <c r="D1134" s="44">
        <v>10</v>
      </c>
      <c r="E1134" s="87" t="s">
        <v>521</v>
      </c>
      <c r="F1134" s="47">
        <v>240</v>
      </c>
      <c r="G1134" s="97">
        <v>250</v>
      </c>
      <c r="H1134" s="97">
        <v>250</v>
      </c>
    </row>
    <row r="1135" spans="1:8" ht="15.75">
      <c r="A1135" s="14"/>
      <c r="B1135" s="47"/>
      <c r="C1135" s="47"/>
      <c r="D1135" s="47"/>
      <c r="E1135" s="7"/>
      <c r="F1135" s="47"/>
      <c r="G1135" s="42"/>
      <c r="H1135" s="42"/>
    </row>
    <row r="1136" spans="1:8" ht="15.75">
      <c r="A1136" s="9" t="s">
        <v>322</v>
      </c>
      <c r="B1136" s="37" t="s">
        <v>323</v>
      </c>
      <c r="C1136" s="37"/>
      <c r="D1136" s="37"/>
      <c r="E1136" s="78"/>
      <c r="F1136" s="78"/>
      <c r="G1136" s="79">
        <f>SUM(G1138,G1146)</f>
        <v>5526.55</v>
      </c>
      <c r="H1136" s="79">
        <f>SUM(H1138,H1146)</f>
        <v>5526.55</v>
      </c>
    </row>
    <row r="1137" spans="1:10" ht="15.75">
      <c r="A1137" s="9" t="s">
        <v>324</v>
      </c>
      <c r="B1137" s="40"/>
      <c r="C1137" s="40"/>
      <c r="D1137" s="40"/>
      <c r="E1137" s="47"/>
      <c r="F1137" s="47"/>
      <c r="G1137" s="51"/>
      <c r="H1137" s="51"/>
    </row>
    <row r="1138" spans="1:10" ht="15.75">
      <c r="A1138" s="11" t="s">
        <v>230</v>
      </c>
      <c r="B1138" s="43"/>
      <c r="C1138" s="43" t="s">
        <v>231</v>
      </c>
      <c r="D1138" s="44"/>
      <c r="E1138" s="45"/>
      <c r="F1138" s="45"/>
      <c r="G1138" s="42">
        <f>SUM(G1139,)</f>
        <v>5368.05</v>
      </c>
      <c r="H1138" s="42">
        <f>SUM(H1139,)</f>
        <v>5368.05</v>
      </c>
    </row>
    <row r="1139" spans="1:10" ht="48.75" customHeight="1">
      <c r="A1139" s="6" t="s">
        <v>321</v>
      </c>
      <c r="B1139" s="44"/>
      <c r="C1139" s="44" t="s">
        <v>231</v>
      </c>
      <c r="D1139" s="44" t="s">
        <v>277</v>
      </c>
      <c r="E1139" s="47"/>
      <c r="F1139" s="47"/>
      <c r="G1139" s="72">
        <f>SUM(G1140)</f>
        <v>5368.05</v>
      </c>
      <c r="H1139" s="72">
        <f>SUM(H1140)</f>
        <v>5368.05</v>
      </c>
      <c r="J1139" s="77"/>
    </row>
    <row r="1140" spans="1:10" ht="31.5">
      <c r="A1140" s="14" t="s">
        <v>118</v>
      </c>
      <c r="B1140" s="40"/>
      <c r="C1140" s="40" t="s">
        <v>231</v>
      </c>
      <c r="D1140" s="40" t="s">
        <v>277</v>
      </c>
      <c r="E1140" s="8" t="s">
        <v>119</v>
      </c>
      <c r="F1140" s="7"/>
      <c r="G1140" s="51">
        <f>SUM(G1141)</f>
        <v>5368.05</v>
      </c>
      <c r="H1140" s="51">
        <f>SUM(H1141)</f>
        <v>5368.05</v>
      </c>
    </row>
    <row r="1141" spans="1:10" ht="15.75">
      <c r="A1141" s="13" t="s">
        <v>303</v>
      </c>
      <c r="B1141" s="40"/>
      <c r="C1141" s="40" t="s">
        <v>231</v>
      </c>
      <c r="D1141" s="40" t="s">
        <v>277</v>
      </c>
      <c r="E1141" s="8" t="s">
        <v>304</v>
      </c>
      <c r="F1141" s="7"/>
      <c r="G1141" s="51">
        <f>SUM(G1142,G1144)</f>
        <v>5368.05</v>
      </c>
      <c r="H1141" s="51">
        <f>SUM(H1142,H1144)</f>
        <v>5368.05</v>
      </c>
    </row>
    <row r="1142" spans="1:10" ht="63">
      <c r="A1142" s="14" t="s">
        <v>234</v>
      </c>
      <c r="B1142" s="40"/>
      <c r="C1142" s="40" t="s">
        <v>231</v>
      </c>
      <c r="D1142" s="40" t="s">
        <v>277</v>
      </c>
      <c r="E1142" s="8" t="s">
        <v>304</v>
      </c>
      <c r="F1142" s="47">
        <v>100</v>
      </c>
      <c r="G1142" s="51">
        <f>SUM(G1143)</f>
        <v>5116.75</v>
      </c>
      <c r="H1142" s="51">
        <f>SUM(H1143)</f>
        <v>5116.75</v>
      </c>
    </row>
    <row r="1143" spans="1:10" ht="31.5">
      <c r="A1143" s="14" t="s">
        <v>235</v>
      </c>
      <c r="B1143" s="40"/>
      <c r="C1143" s="40" t="s">
        <v>231</v>
      </c>
      <c r="D1143" s="40" t="s">
        <v>277</v>
      </c>
      <c r="E1143" s="8" t="s">
        <v>304</v>
      </c>
      <c r="F1143" s="47">
        <v>120</v>
      </c>
      <c r="G1143" s="72">
        <v>5116.75</v>
      </c>
      <c r="H1143" s="72">
        <v>5116.75</v>
      </c>
    </row>
    <row r="1144" spans="1:10" ht="31.5">
      <c r="A1144" s="14" t="s">
        <v>336</v>
      </c>
      <c r="B1144" s="40"/>
      <c r="C1144" s="40" t="s">
        <v>231</v>
      </c>
      <c r="D1144" s="40" t="s">
        <v>277</v>
      </c>
      <c r="E1144" s="8" t="s">
        <v>304</v>
      </c>
      <c r="F1144" s="47">
        <v>200</v>
      </c>
      <c r="G1144" s="51">
        <f>SUM(G1145)</f>
        <v>251.3</v>
      </c>
      <c r="H1144" s="51">
        <f>SUM(H1145)</f>
        <v>251.3</v>
      </c>
    </row>
    <row r="1145" spans="1:10" ht="31.5">
      <c r="A1145" s="14" t="s">
        <v>238</v>
      </c>
      <c r="B1145" s="40"/>
      <c r="C1145" s="40" t="s">
        <v>231</v>
      </c>
      <c r="D1145" s="40" t="s">
        <v>277</v>
      </c>
      <c r="E1145" s="8" t="s">
        <v>304</v>
      </c>
      <c r="F1145" s="47">
        <v>240</v>
      </c>
      <c r="G1145" s="72">
        <v>251.3</v>
      </c>
      <c r="H1145" s="72">
        <v>251.3</v>
      </c>
    </row>
    <row r="1146" spans="1:10" s="73" customFormat="1" ht="15.75">
      <c r="A1146" s="6" t="s">
        <v>287</v>
      </c>
      <c r="B1146" s="47"/>
      <c r="C1146" s="47">
        <v>10</v>
      </c>
      <c r="D1146" s="54"/>
      <c r="E1146" s="7"/>
      <c r="F1146" s="49"/>
      <c r="G1146" s="42">
        <f t="shared" ref="G1146:H1150" si="120">SUM(G1147)</f>
        <v>158.5</v>
      </c>
      <c r="H1146" s="42">
        <f t="shared" si="120"/>
        <v>158.5</v>
      </c>
    </row>
    <row r="1147" spans="1:10" ht="15.75">
      <c r="A1147" s="6" t="s">
        <v>288</v>
      </c>
      <c r="B1147" s="47"/>
      <c r="C1147" s="47">
        <v>10</v>
      </c>
      <c r="D1147" s="62" t="s">
        <v>231</v>
      </c>
      <c r="E1147" s="7"/>
      <c r="F1147" s="49"/>
      <c r="G1147" s="42">
        <f t="shared" si="120"/>
        <v>158.5</v>
      </c>
      <c r="H1147" s="42">
        <f t="shared" si="120"/>
        <v>158.5</v>
      </c>
    </row>
    <row r="1148" spans="1:10" ht="36" customHeight="1">
      <c r="A1148" s="19" t="s">
        <v>250</v>
      </c>
      <c r="B1148" s="54"/>
      <c r="C1148" s="54">
        <v>10</v>
      </c>
      <c r="D1148" s="54" t="s">
        <v>231</v>
      </c>
      <c r="E1148" s="8" t="s">
        <v>251</v>
      </c>
      <c r="F1148" s="47"/>
      <c r="G1148" s="42">
        <f t="shared" si="120"/>
        <v>158.5</v>
      </c>
      <c r="H1148" s="42">
        <f t="shared" si="120"/>
        <v>158.5</v>
      </c>
    </row>
    <row r="1149" spans="1:10" ht="31.5">
      <c r="A1149" s="6" t="s">
        <v>183</v>
      </c>
      <c r="B1149" s="47"/>
      <c r="C1149" s="47">
        <v>10</v>
      </c>
      <c r="D1149" s="47" t="s">
        <v>231</v>
      </c>
      <c r="E1149" s="8" t="s">
        <v>325</v>
      </c>
      <c r="F1149" s="47"/>
      <c r="G1149" s="42">
        <f t="shared" si="120"/>
        <v>158.5</v>
      </c>
      <c r="H1149" s="42">
        <f t="shared" si="120"/>
        <v>158.5</v>
      </c>
    </row>
    <row r="1150" spans="1:10" ht="15.75">
      <c r="A1150" s="12" t="s">
        <v>289</v>
      </c>
      <c r="B1150" s="47"/>
      <c r="C1150" s="47">
        <v>10</v>
      </c>
      <c r="D1150" s="47" t="s">
        <v>231</v>
      </c>
      <c r="E1150" s="8" t="s">
        <v>325</v>
      </c>
      <c r="F1150" s="47">
        <v>300</v>
      </c>
      <c r="G1150" s="42">
        <f t="shared" si="120"/>
        <v>158.5</v>
      </c>
      <c r="H1150" s="42">
        <f t="shared" si="120"/>
        <v>158.5</v>
      </c>
    </row>
    <row r="1151" spans="1:10" ht="31.5">
      <c r="A1151" s="12" t="s">
        <v>693</v>
      </c>
      <c r="B1151" s="47"/>
      <c r="C1151" s="47">
        <v>10</v>
      </c>
      <c r="D1151" s="47" t="s">
        <v>231</v>
      </c>
      <c r="E1151" s="8" t="s">
        <v>325</v>
      </c>
      <c r="F1151" s="47">
        <v>320</v>
      </c>
      <c r="G1151" s="72">
        <v>158.5</v>
      </c>
      <c r="H1151" s="72">
        <v>158.5</v>
      </c>
    </row>
    <row r="1152" spans="1:10" ht="18" customHeight="1">
      <c r="A1152" s="14"/>
      <c r="B1152" s="40"/>
      <c r="C1152" s="40"/>
      <c r="D1152" s="40"/>
      <c r="E1152" s="7"/>
      <c r="F1152" s="47"/>
      <c r="G1152" s="51"/>
      <c r="H1152" s="51"/>
    </row>
    <row r="1153" spans="1:9" ht="20.25" customHeight="1">
      <c r="A1153" s="9" t="s">
        <v>326</v>
      </c>
      <c r="B1153" s="37" t="s">
        <v>327</v>
      </c>
      <c r="C1153" s="37"/>
      <c r="D1153" s="37"/>
      <c r="E1153" s="80"/>
      <c r="F1153" s="78"/>
      <c r="G1153" s="79">
        <f>SUM(G1155)</f>
        <v>1959.5900000000001</v>
      </c>
      <c r="H1153" s="79">
        <f>SUM(H1155)</f>
        <v>1959.5900000000001</v>
      </c>
    </row>
    <row r="1154" spans="1:9" ht="17.25" customHeight="1">
      <c r="A1154" s="6"/>
      <c r="B1154" s="40"/>
      <c r="C1154" s="40"/>
      <c r="D1154" s="40"/>
      <c r="E1154" s="7"/>
      <c r="F1154" s="47"/>
      <c r="G1154" s="51"/>
      <c r="H1154" s="51"/>
    </row>
    <row r="1155" spans="1:9" ht="15.75">
      <c r="A1155" s="11" t="s">
        <v>230</v>
      </c>
      <c r="B1155" s="43"/>
      <c r="C1155" s="43" t="s">
        <v>231</v>
      </c>
      <c r="D1155" s="44"/>
      <c r="E1155" s="45"/>
      <c r="F1155" s="45"/>
      <c r="G1155" s="42">
        <f>SUM(G1156)</f>
        <v>1959.5900000000001</v>
      </c>
      <c r="H1155" s="42">
        <f>SUM(H1156)</f>
        <v>1959.5900000000001</v>
      </c>
    </row>
    <row r="1156" spans="1:9" ht="15.75">
      <c r="A1156" s="25" t="s">
        <v>328</v>
      </c>
      <c r="B1156" s="40"/>
      <c r="C1156" s="40" t="s">
        <v>231</v>
      </c>
      <c r="D1156" s="40" t="s">
        <v>280</v>
      </c>
      <c r="E1156" s="47"/>
      <c r="F1156" s="47"/>
      <c r="G1156" s="42">
        <f>SUM(G1157,)</f>
        <v>1959.5900000000001</v>
      </c>
      <c r="H1156" s="42">
        <f>SUM(H1157,)</f>
        <v>1959.5900000000001</v>
      </c>
    </row>
    <row r="1157" spans="1:9" s="88" customFormat="1" ht="31.5">
      <c r="A1157" s="108" t="s">
        <v>118</v>
      </c>
      <c r="B1157" s="40"/>
      <c r="C1157" s="40" t="s">
        <v>231</v>
      </c>
      <c r="D1157" s="40" t="s">
        <v>280</v>
      </c>
      <c r="E1157" s="8" t="s">
        <v>119</v>
      </c>
      <c r="F1157" s="7"/>
      <c r="G1157" s="42">
        <f>SUM(G1158,G1161)</f>
        <v>1959.5900000000001</v>
      </c>
      <c r="H1157" s="42">
        <f>SUM(H1158,H1161)</f>
        <v>1959.5900000000001</v>
      </c>
    </row>
    <row r="1158" spans="1:9" s="88" customFormat="1" ht="15.75">
      <c r="A1158" s="118" t="s">
        <v>303</v>
      </c>
      <c r="B1158" s="40"/>
      <c r="C1158" s="40" t="s">
        <v>231</v>
      </c>
      <c r="D1158" s="40" t="s">
        <v>280</v>
      </c>
      <c r="E1158" s="8" t="s">
        <v>304</v>
      </c>
      <c r="F1158" s="7"/>
      <c r="G1158" s="51">
        <f>SUM(G1159)</f>
        <v>57.2</v>
      </c>
      <c r="H1158" s="51">
        <f>SUM(H1159)</f>
        <v>57.2</v>
      </c>
    </row>
    <row r="1159" spans="1:9" s="88" customFormat="1" ht="31.5">
      <c r="A1159" s="108" t="s">
        <v>336</v>
      </c>
      <c r="B1159" s="40"/>
      <c r="C1159" s="40" t="s">
        <v>231</v>
      </c>
      <c r="D1159" s="40" t="s">
        <v>280</v>
      </c>
      <c r="E1159" s="8" t="s">
        <v>304</v>
      </c>
      <c r="F1159" s="47">
        <v>200</v>
      </c>
      <c r="G1159" s="51">
        <f>SUM(G1160)</f>
        <v>57.2</v>
      </c>
      <c r="H1159" s="51">
        <f>SUM(H1160)</f>
        <v>57.2</v>
      </c>
    </row>
    <row r="1160" spans="1:9" s="88" customFormat="1" ht="31.5">
      <c r="A1160" s="108" t="s">
        <v>238</v>
      </c>
      <c r="B1160" s="40"/>
      <c r="C1160" s="40" t="s">
        <v>231</v>
      </c>
      <c r="D1160" s="40" t="s">
        <v>280</v>
      </c>
      <c r="E1160" s="8" t="s">
        <v>304</v>
      </c>
      <c r="F1160" s="47">
        <v>240</v>
      </c>
      <c r="G1160" s="72">
        <v>57.2</v>
      </c>
      <c r="H1160" s="72">
        <v>57.2</v>
      </c>
    </row>
    <row r="1161" spans="1:9" s="88" customFormat="1" ht="15.75">
      <c r="A1161" s="108" t="s">
        <v>329</v>
      </c>
      <c r="B1161" s="40"/>
      <c r="C1161" s="40" t="s">
        <v>231</v>
      </c>
      <c r="D1161" s="40" t="s">
        <v>280</v>
      </c>
      <c r="E1161" s="8" t="s">
        <v>330</v>
      </c>
      <c r="F1161" s="47"/>
      <c r="G1161" s="42">
        <f>SUM(G1162)</f>
        <v>1902.39</v>
      </c>
      <c r="H1161" s="42">
        <f>SUM(H1162)</f>
        <v>1902.39</v>
      </c>
    </row>
    <row r="1162" spans="1:9" s="88" customFormat="1" ht="63">
      <c r="A1162" s="116" t="s">
        <v>234</v>
      </c>
      <c r="B1162" s="95"/>
      <c r="C1162" s="95" t="s">
        <v>231</v>
      </c>
      <c r="D1162" s="95" t="s">
        <v>280</v>
      </c>
      <c r="E1162" s="96" t="s">
        <v>330</v>
      </c>
      <c r="F1162" s="53">
        <v>100</v>
      </c>
      <c r="G1162" s="97">
        <f>SUM(G1163)</f>
        <v>1902.39</v>
      </c>
      <c r="H1162" s="97">
        <f>SUM(H1163)</f>
        <v>1902.39</v>
      </c>
    </row>
    <row r="1163" spans="1:9" s="88" customFormat="1" ht="31.5">
      <c r="A1163" s="108" t="s">
        <v>235</v>
      </c>
      <c r="B1163" s="40"/>
      <c r="C1163" s="40" t="s">
        <v>231</v>
      </c>
      <c r="D1163" s="40" t="s">
        <v>280</v>
      </c>
      <c r="E1163" s="8" t="s">
        <v>330</v>
      </c>
      <c r="F1163" s="47">
        <v>120</v>
      </c>
      <c r="G1163" s="51">
        <v>1902.39</v>
      </c>
      <c r="H1163" s="51">
        <v>1902.39</v>
      </c>
    </row>
    <row r="1164" spans="1:9" ht="15.75" customHeight="1">
      <c r="A1164" s="6"/>
      <c r="B1164" s="40"/>
      <c r="C1164" s="40"/>
      <c r="D1164" s="40"/>
      <c r="E1164" s="47"/>
      <c r="F1164" s="47"/>
      <c r="G1164" s="51"/>
      <c r="H1164" s="51"/>
    </row>
    <row r="1165" spans="1:9" ht="15.75">
      <c r="A1165" s="81" t="s">
        <v>331</v>
      </c>
      <c r="B1165" s="82"/>
      <c r="C1165" s="82"/>
      <c r="D1165" s="82"/>
      <c r="E1165" s="82"/>
      <c r="F1165" s="83"/>
      <c r="G1165" s="103">
        <f>SUM(G12,G534,G554,G610,G863,G1001,G1110,G1136,G1153)</f>
        <v>2615616.0799999996</v>
      </c>
      <c r="H1165" s="103">
        <f>SUM(H12,H534,H554,H610,H863,H1001,H1110,H1136,H1153)</f>
        <v>2767236.6799999997</v>
      </c>
      <c r="I1165" s="88"/>
    </row>
    <row r="1166" spans="1:9" ht="22.5" customHeight="1">
      <c r="A1166" s="84"/>
      <c r="B1166" s="55"/>
      <c r="C1166" s="55"/>
      <c r="D1166" s="55"/>
      <c r="E1166" s="55"/>
      <c r="F1166" s="55"/>
      <c r="G1166" s="102"/>
    </row>
    <row r="1167" spans="1:9" ht="15.75">
      <c r="A1167" s="84"/>
      <c r="B1167" s="55"/>
      <c r="C1167" s="55"/>
      <c r="D1167" s="55"/>
      <c r="E1167" s="55"/>
      <c r="F1167" s="55"/>
      <c r="G1167" s="55"/>
    </row>
    <row r="1168" spans="1:9" ht="12.75">
      <c r="A1168" s="55"/>
      <c r="B1168" s="55"/>
      <c r="C1168" s="55"/>
      <c r="D1168" s="55"/>
      <c r="E1168" s="55"/>
      <c r="F1168" s="55"/>
      <c r="G1168" s="55"/>
    </row>
    <row r="1169" spans="2:7" ht="12.75">
      <c r="B1169" s="55"/>
      <c r="C1169" s="55"/>
      <c r="D1169" s="55"/>
      <c r="E1169" s="55"/>
      <c r="F1169" s="55"/>
      <c r="G1169" s="55"/>
    </row>
    <row r="1170" spans="2:7" ht="12.75">
      <c r="B1170" s="55"/>
      <c r="C1170" s="55"/>
      <c r="D1170" s="55"/>
      <c r="E1170" s="55"/>
      <c r="F1170" s="55"/>
      <c r="G1170" s="55"/>
    </row>
  </sheetData>
  <mergeCells count="6">
    <mergeCell ref="A6:H6"/>
    <mergeCell ref="D5:F5"/>
    <mergeCell ref="D1:G1"/>
    <mergeCell ref="D2:G2"/>
    <mergeCell ref="D3:G3"/>
    <mergeCell ref="D4:G4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ведомств.структура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borista</cp:lastModifiedBy>
  <cp:lastPrinted>2018-11-02T09:29:51Z</cp:lastPrinted>
  <dcterms:created xsi:type="dcterms:W3CDTF">2013-01-23T11:33:24Z</dcterms:created>
  <dcterms:modified xsi:type="dcterms:W3CDTF">2018-11-02T09:29:53Z</dcterms:modified>
</cp:coreProperties>
</file>