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разделы" sheetId="3" r:id="rId1"/>
  </sheets>
  <calcPr calcId="125725"/>
</workbook>
</file>

<file path=xl/calcChain.xml><?xml version="1.0" encoding="utf-8"?>
<calcChain xmlns="http://schemas.openxmlformats.org/spreadsheetml/2006/main">
  <c r="F369" i="3"/>
  <c r="G371"/>
  <c r="F371"/>
  <c r="F368" s="1"/>
  <c r="G559" l="1"/>
  <c r="G558" s="1"/>
  <c r="G347"/>
  <c r="F347"/>
  <c r="G346"/>
  <c r="G345" s="1"/>
  <c r="G344" s="1"/>
  <c r="F346"/>
  <c r="F345" s="1"/>
  <c r="F344" s="1"/>
  <c r="G340" l="1"/>
  <c r="G339" s="1"/>
  <c r="G338" s="1"/>
  <c r="G337" s="1"/>
  <c r="G336" s="1"/>
  <c r="F340"/>
  <c r="F339" s="1"/>
  <c r="F338" s="1"/>
  <c r="F337" s="1"/>
  <c r="F336" s="1"/>
  <c r="G581" l="1"/>
  <c r="G580" s="1"/>
  <c r="F581"/>
  <c r="F580" s="1"/>
  <c r="F495"/>
  <c r="F494" s="1"/>
  <c r="G473" l="1"/>
  <c r="G472" s="1"/>
  <c r="G471" s="1"/>
  <c r="F473"/>
  <c r="F472" s="1"/>
  <c r="F471" s="1"/>
  <c r="G468"/>
  <c r="G467" s="1"/>
  <c r="F468"/>
  <c r="F467" s="1"/>
  <c r="G462"/>
  <c r="G461" s="1"/>
  <c r="F462"/>
  <c r="F461" s="1"/>
  <c r="G458"/>
  <c r="G457" s="1"/>
  <c r="G456" s="1"/>
  <c r="F458"/>
  <c r="F457" s="1"/>
  <c r="G453"/>
  <c r="G452" s="1"/>
  <c r="G451" s="1"/>
  <c r="F453"/>
  <c r="F452" s="1"/>
  <c r="F451" s="1"/>
  <c r="F456" l="1"/>
  <c r="F450" s="1"/>
  <c r="G450"/>
  <c r="G409"/>
  <c r="G408" s="1"/>
  <c r="F409"/>
  <c r="F408" s="1"/>
  <c r="G61" l="1"/>
  <c r="F61"/>
  <c r="G645" l="1"/>
  <c r="F645"/>
  <c r="G643"/>
  <c r="F643"/>
  <c r="G578" l="1"/>
  <c r="G577" s="1"/>
  <c r="G576" s="1"/>
  <c r="F578"/>
  <c r="F577" s="1"/>
  <c r="F576" l="1"/>
  <c r="F571" s="1"/>
  <c r="G412"/>
  <c r="G411" s="1"/>
  <c r="G403"/>
  <c r="G402" s="1"/>
  <c r="G300"/>
  <c r="G299" s="1"/>
  <c r="F300"/>
  <c r="F299" s="1"/>
  <c r="G567" l="1"/>
  <c r="G566" s="1"/>
  <c r="G563"/>
  <c r="G562" s="1"/>
  <c r="G553" s="1"/>
  <c r="F563"/>
  <c r="F562" s="1"/>
  <c r="F555"/>
  <c r="F554" s="1"/>
  <c r="F553" l="1"/>
  <c r="G552"/>
  <c r="G551" s="1"/>
  <c r="F552"/>
  <c r="F551" s="1"/>
  <c r="F94" l="1"/>
  <c r="F93" s="1"/>
  <c r="F92" s="1"/>
  <c r="F91" s="1"/>
  <c r="F90" s="1"/>
  <c r="G430"/>
  <c r="F430"/>
  <c r="G286"/>
  <c r="F286"/>
  <c r="G51"/>
  <c r="F51"/>
  <c r="G755"/>
  <c r="F755"/>
  <c r="G727" l="1"/>
  <c r="G726" s="1"/>
  <c r="G725" s="1"/>
  <c r="G724" s="1"/>
  <c r="G723" s="1"/>
  <c r="F727"/>
  <c r="F726" s="1"/>
  <c r="F725" s="1"/>
  <c r="F724" s="1"/>
  <c r="F723" s="1"/>
  <c r="G245" l="1"/>
  <c r="G244" s="1"/>
  <c r="F245"/>
  <c r="F244" s="1"/>
  <c r="F736" l="1"/>
  <c r="G260" l="1"/>
  <c r="F260"/>
  <c r="G574" l="1"/>
  <c r="G573" s="1"/>
  <c r="G572" s="1"/>
  <c r="G571" s="1"/>
  <c r="G676" l="1"/>
  <c r="F676"/>
  <c r="G861" l="1"/>
  <c r="G860" s="1"/>
  <c r="G859" s="1"/>
  <c r="G858" s="1"/>
  <c r="G857" s="1"/>
  <c r="G856" s="1"/>
  <c r="G855" s="1"/>
  <c r="G852"/>
  <c r="G851" s="1"/>
  <c r="G850" s="1"/>
  <c r="G849" s="1"/>
  <c r="G848" s="1"/>
  <c r="G847" s="1"/>
  <c r="G846" s="1"/>
  <c r="G843"/>
  <c r="G842" s="1"/>
  <c r="G841" s="1"/>
  <c r="G840" s="1"/>
  <c r="G839" s="1"/>
  <c r="G837"/>
  <c r="G835"/>
  <c r="G833"/>
  <c r="G826"/>
  <c r="G825" s="1"/>
  <c r="G824" s="1"/>
  <c r="G823" s="1"/>
  <c r="G822" s="1"/>
  <c r="G821" s="1"/>
  <c r="G819"/>
  <c r="G818" s="1"/>
  <c r="G817" s="1"/>
  <c r="G816" s="1"/>
  <c r="G815" s="1"/>
  <c r="G812"/>
  <c r="G810"/>
  <c r="G805"/>
  <c r="G804" s="1"/>
  <c r="G803" s="1"/>
  <c r="G801"/>
  <c r="G800" s="1"/>
  <c r="G799" s="1"/>
  <c r="G796"/>
  <c r="G794"/>
  <c r="G788"/>
  <c r="G787" s="1"/>
  <c r="G786" s="1"/>
  <c r="G785" s="1"/>
  <c r="G783"/>
  <c r="G781"/>
  <c r="G779"/>
  <c r="G777"/>
  <c r="G768"/>
  <c r="G766"/>
  <c r="G762"/>
  <c r="G761" s="1"/>
  <c r="G752"/>
  <c r="G745"/>
  <c r="G744" s="1"/>
  <c r="G743" s="1"/>
  <c r="G741"/>
  <c r="G740" s="1"/>
  <c r="G739" s="1"/>
  <c r="G736"/>
  <c r="G733"/>
  <c r="G720"/>
  <c r="G719" s="1"/>
  <c r="G718" s="1"/>
  <c r="G717" s="1"/>
  <c r="G716" s="1"/>
  <c r="G715" s="1"/>
  <c r="G711"/>
  <c r="G710" s="1"/>
  <c r="G709" s="1"/>
  <c r="G708" s="1"/>
  <c r="G707" s="1"/>
  <c r="G705"/>
  <c r="G703"/>
  <c r="G701"/>
  <c r="G693"/>
  <c r="G692" s="1"/>
  <c r="G691" s="1"/>
  <c r="G690" s="1"/>
  <c r="G687"/>
  <c r="G686" s="1"/>
  <c r="G685" s="1"/>
  <c r="G684" s="1"/>
  <c r="G681"/>
  <c r="G680" s="1"/>
  <c r="G679" s="1"/>
  <c r="G678" s="1"/>
  <c r="G674"/>
  <c r="G669"/>
  <c r="G668" s="1"/>
  <c r="G666"/>
  <c r="G665" s="1"/>
  <c r="G661"/>
  <c r="G660" s="1"/>
  <c r="G659" s="1"/>
  <c r="G658" s="1"/>
  <c r="G652"/>
  <c r="G651" s="1"/>
  <c r="G650" s="1"/>
  <c r="G649" s="1"/>
  <c r="G648" s="1"/>
  <c r="G641"/>
  <c r="G635"/>
  <c r="G634" s="1"/>
  <c r="G632"/>
  <c r="G630"/>
  <c r="G623"/>
  <c r="G622" s="1"/>
  <c r="G620"/>
  <c r="G619" s="1"/>
  <c r="G614"/>
  <c r="G613" s="1"/>
  <c r="G612" s="1"/>
  <c r="G611" s="1"/>
  <c r="G609"/>
  <c r="G608" s="1"/>
  <c r="G607" s="1"/>
  <c r="G606" s="1"/>
  <c r="G601"/>
  <c r="G600" s="1"/>
  <c r="G599" s="1"/>
  <c r="G598" s="1"/>
  <c r="G595"/>
  <c r="G594" s="1"/>
  <c r="G593" s="1"/>
  <c r="G592" s="1"/>
  <c r="G588"/>
  <c r="G587" s="1"/>
  <c r="G586" s="1"/>
  <c r="G585" s="1"/>
  <c r="G548"/>
  <c r="G547" s="1"/>
  <c r="G546" s="1"/>
  <c r="G545" s="1"/>
  <c r="G543"/>
  <c r="G542" s="1"/>
  <c r="G541" s="1"/>
  <c r="G540" s="1"/>
  <c r="G537"/>
  <c r="G536" s="1"/>
  <c r="G535" s="1"/>
  <c r="G533"/>
  <c r="G532" s="1"/>
  <c r="G531" s="1"/>
  <c r="G528"/>
  <c r="G527" s="1"/>
  <c r="G526" s="1"/>
  <c r="G517"/>
  <c r="G516" s="1"/>
  <c r="G515" s="1"/>
  <c r="G512"/>
  <c r="G511" s="1"/>
  <c r="G506"/>
  <c r="G505" s="1"/>
  <c r="G502"/>
  <c r="G501" s="1"/>
  <c r="G492"/>
  <c r="G491" s="1"/>
  <c r="G485"/>
  <c r="G484" s="1"/>
  <c r="G483" s="1"/>
  <c r="G482" s="1"/>
  <c r="G479"/>
  <c r="G478" s="1"/>
  <c r="G477" s="1"/>
  <c r="G476" s="1"/>
  <c r="G444"/>
  <c r="G443" s="1"/>
  <c r="G442" s="1"/>
  <c r="G440"/>
  <c r="G439" s="1"/>
  <c r="G438" s="1"/>
  <c r="G427"/>
  <c r="G420"/>
  <c r="G419" s="1"/>
  <c r="G417"/>
  <c r="G416" s="1"/>
  <c r="G400"/>
  <c r="G399" s="1"/>
  <c r="G393"/>
  <c r="G392" s="1"/>
  <c r="G391" s="1"/>
  <c r="G390" s="1"/>
  <c r="G389" s="1"/>
  <c r="G388" s="1"/>
  <c r="G386"/>
  <c r="G385" s="1"/>
  <c r="G384" s="1"/>
  <c r="G383" s="1"/>
  <c r="G382" s="1"/>
  <c r="G380"/>
  <c r="G379" s="1"/>
  <c r="G377"/>
  <c r="G376" s="1"/>
  <c r="G369"/>
  <c r="G360"/>
  <c r="G359" s="1"/>
  <c r="G358" s="1"/>
  <c r="G357" s="1"/>
  <c r="G356" s="1"/>
  <c r="G354"/>
  <c r="G352"/>
  <c r="G333"/>
  <c r="G332" s="1"/>
  <c r="G331" s="1"/>
  <c r="G329"/>
  <c r="G328" s="1"/>
  <c r="G327" s="1"/>
  <c r="G325"/>
  <c r="G324" s="1"/>
  <c r="G323" s="1"/>
  <c r="G318"/>
  <c r="G316"/>
  <c r="G314"/>
  <c r="G309"/>
  <c r="G308" s="1"/>
  <c r="G306"/>
  <c r="G305" s="1"/>
  <c r="G303"/>
  <c r="G302" s="1"/>
  <c r="G294"/>
  <c r="G293" s="1"/>
  <c r="G292" s="1"/>
  <c r="G291" s="1"/>
  <c r="G290" s="1"/>
  <c r="G283"/>
  <c r="G274"/>
  <c r="G273" s="1"/>
  <c r="G272" s="1"/>
  <c r="G271" s="1"/>
  <c r="G269"/>
  <c r="G268" s="1"/>
  <c r="G267" s="1"/>
  <c r="G266" s="1"/>
  <c r="G264"/>
  <c r="G263" s="1"/>
  <c r="G262" s="1"/>
  <c r="G258"/>
  <c r="G253"/>
  <c r="G252" s="1"/>
  <c r="G251" s="1"/>
  <c r="G249"/>
  <c r="G248" s="1"/>
  <c r="G247" s="1"/>
  <c r="G242"/>
  <c r="G241" s="1"/>
  <c r="G240" s="1"/>
  <c r="G235"/>
  <c r="G234" s="1"/>
  <c r="G233" s="1"/>
  <c r="G232" s="1"/>
  <c r="G230"/>
  <c r="G229" s="1"/>
  <c r="G228" s="1"/>
  <c r="G226"/>
  <c r="G225" s="1"/>
  <c r="G224" s="1"/>
  <c r="G221"/>
  <c r="G219"/>
  <c r="G209"/>
  <c r="G208" s="1"/>
  <c r="G207" s="1"/>
  <c r="G200"/>
  <c r="G199" s="1"/>
  <c r="G198" s="1"/>
  <c r="G197" s="1"/>
  <c r="G196" s="1"/>
  <c r="G193"/>
  <c r="G192" s="1"/>
  <c r="G191" s="1"/>
  <c r="G190" s="1"/>
  <c r="G189" s="1"/>
  <c r="G187"/>
  <c r="G185"/>
  <c r="G183"/>
  <c r="G180"/>
  <c r="G178"/>
  <c r="G176"/>
  <c r="G172"/>
  <c r="G171" s="1"/>
  <c r="G169"/>
  <c r="G167"/>
  <c r="G165"/>
  <c r="G160"/>
  <c r="G159" s="1"/>
  <c r="G158" s="1"/>
  <c r="G157" s="1"/>
  <c r="G155"/>
  <c r="G154" s="1"/>
  <c r="G153" s="1"/>
  <c r="G152" s="1"/>
  <c r="G149"/>
  <c r="G148" s="1"/>
  <c r="G147" s="1"/>
  <c r="G146" s="1"/>
  <c r="G144"/>
  <c r="G143" s="1"/>
  <c r="G142" s="1"/>
  <c r="G141" s="1"/>
  <c r="G137"/>
  <c r="G136" s="1"/>
  <c r="G135" s="1"/>
  <c r="G134" s="1"/>
  <c r="G133" s="1"/>
  <c r="G130"/>
  <c r="G129" s="1"/>
  <c r="G128" s="1"/>
  <c r="G127" s="1"/>
  <c r="G125"/>
  <c r="G123"/>
  <c r="G118"/>
  <c r="G116"/>
  <c r="G113"/>
  <c r="G112" s="1"/>
  <c r="G109"/>
  <c r="G107"/>
  <c r="G102"/>
  <c r="G101" s="1"/>
  <c r="G100" s="1"/>
  <c r="G99" s="1"/>
  <c r="G94"/>
  <c r="G93" s="1"/>
  <c r="G88"/>
  <c r="G87" s="1"/>
  <c r="G86" s="1"/>
  <c r="G84"/>
  <c r="G83" s="1"/>
  <c r="G82" s="1"/>
  <c r="G77"/>
  <c r="G75"/>
  <c r="G73"/>
  <c r="G68"/>
  <c r="G67" s="1"/>
  <c r="G66" s="1"/>
  <c r="G65" s="1"/>
  <c r="G58"/>
  <c r="G48"/>
  <c r="G41"/>
  <c r="G40" s="1"/>
  <c r="G34"/>
  <c r="G32"/>
  <c r="G29"/>
  <c r="G28" s="1"/>
  <c r="G25"/>
  <c r="G24" s="1"/>
  <c r="G23" s="1"/>
  <c r="G22" s="1"/>
  <c r="G21" s="1"/>
  <c r="G18"/>
  <c r="G17" s="1"/>
  <c r="G16" s="1"/>
  <c r="G15" s="1"/>
  <c r="G14" s="1"/>
  <c r="G13" s="1"/>
  <c r="G368" l="1"/>
  <c r="G367" s="1"/>
  <c r="G366" s="1"/>
  <c r="G365" s="1"/>
  <c r="G322"/>
  <c r="G490"/>
  <c r="G489" s="1"/>
  <c r="G488" s="1"/>
  <c r="G398"/>
  <c r="G397" s="1"/>
  <c r="G298"/>
  <c r="G297" s="1"/>
  <c r="G206"/>
  <c r="G205" s="1"/>
  <c r="G204" s="1"/>
  <c r="G203" s="1"/>
  <c r="G832"/>
  <c r="G831" s="1"/>
  <c r="G830" s="1"/>
  <c r="G829" s="1"/>
  <c r="G828" s="1"/>
  <c r="G257"/>
  <c r="G256" s="1"/>
  <c r="G255" s="1"/>
  <c r="G218"/>
  <c r="G217" s="1"/>
  <c r="G216" s="1"/>
  <c r="G683"/>
  <c r="G182"/>
  <c r="G92"/>
  <c r="G91" s="1"/>
  <c r="G90" s="1"/>
  <c r="G570"/>
  <c r="G765"/>
  <c r="G760" s="1"/>
  <c r="G759" s="1"/>
  <c r="G758" s="1"/>
  <c r="G732"/>
  <c r="G731" s="1"/>
  <c r="G730" s="1"/>
  <c r="G729" s="1"/>
  <c r="G722" s="1"/>
  <c r="G72"/>
  <c r="G71" s="1"/>
  <c r="G70" s="1"/>
  <c r="G64" s="1"/>
  <c r="G122"/>
  <c r="G121" s="1"/>
  <c r="G120" s="1"/>
  <c r="G115"/>
  <c r="G111" s="1"/>
  <c r="G375"/>
  <c r="G374" s="1"/>
  <c r="G373" s="1"/>
  <c r="G793"/>
  <c r="G792" s="1"/>
  <c r="G791" s="1"/>
  <c r="G57"/>
  <c r="G56" s="1"/>
  <c r="G55" s="1"/>
  <c r="G54" s="1"/>
  <c r="G426"/>
  <c r="G425" s="1"/>
  <c r="G424" s="1"/>
  <c r="G423" s="1"/>
  <c r="G422" s="1"/>
  <c r="G751"/>
  <c r="G750" s="1"/>
  <c r="G749" s="1"/>
  <c r="G748" s="1"/>
  <c r="G584"/>
  <c r="G106"/>
  <c r="G105" s="1"/>
  <c r="G104" s="1"/>
  <c r="G98" s="1"/>
  <c r="G282"/>
  <c r="G281" s="1"/>
  <c r="G280" s="1"/>
  <c r="G279" s="1"/>
  <c r="G278" s="1"/>
  <c r="G313"/>
  <c r="G312" s="1"/>
  <c r="G311" s="1"/>
  <c r="G629"/>
  <c r="G628" s="1"/>
  <c r="G627" s="1"/>
  <c r="G626" s="1"/>
  <c r="G140"/>
  <c r="G618"/>
  <c r="G617" s="1"/>
  <c r="G616" s="1"/>
  <c r="G31"/>
  <c r="G27" s="1"/>
  <c r="G20" s="1"/>
  <c r="G525"/>
  <c r="G524" s="1"/>
  <c r="G664"/>
  <c r="G663" s="1"/>
  <c r="G239"/>
  <c r="G449"/>
  <c r="G500"/>
  <c r="G499" s="1"/>
  <c r="G498" s="1"/>
  <c r="G175"/>
  <c r="G351"/>
  <c r="G350" s="1"/>
  <c r="G349" s="1"/>
  <c r="G343" s="1"/>
  <c r="G776"/>
  <c r="G775" s="1"/>
  <c r="G774" s="1"/>
  <c r="G773" s="1"/>
  <c r="G321"/>
  <c r="G320" s="1"/>
  <c r="G640"/>
  <c r="G639" s="1"/>
  <c r="G638" s="1"/>
  <c r="G637" s="1"/>
  <c r="G809"/>
  <c r="G808" s="1"/>
  <c r="G223"/>
  <c r="G39"/>
  <c r="G38" s="1"/>
  <c r="G37" s="1"/>
  <c r="G47"/>
  <c r="G46" s="1"/>
  <c r="G45" s="1"/>
  <c r="G44" s="1"/>
  <c r="G164"/>
  <c r="G673"/>
  <c r="G672" s="1"/>
  <c r="G671" s="1"/>
  <c r="G700"/>
  <c r="G699" s="1"/>
  <c r="G698" s="1"/>
  <c r="G697" s="1"/>
  <c r="G696" s="1"/>
  <c r="G81"/>
  <c r="G80" s="1"/>
  <c r="G415"/>
  <c r="G414" s="1"/>
  <c r="G436"/>
  <c r="G435" s="1"/>
  <c r="G434" s="1"/>
  <c r="G605"/>
  <c r="G591"/>
  <c r="G475"/>
  <c r="F632"/>
  <c r="G364" l="1"/>
  <c r="G497"/>
  <c r="G335"/>
  <c r="G448"/>
  <c r="G657"/>
  <c r="G656" s="1"/>
  <c r="G655" s="1"/>
  <c r="G215"/>
  <c r="G214" s="1"/>
  <c r="G625"/>
  <c r="G396"/>
  <c r="G296"/>
  <c r="G289" s="1"/>
  <c r="G747"/>
  <c r="G714" s="1"/>
  <c r="G97"/>
  <c r="G807"/>
  <c r="G790" s="1"/>
  <c r="G772" s="1"/>
  <c r="G771" s="1"/>
  <c r="G583"/>
  <c r="G604"/>
  <c r="G36"/>
  <c r="G238"/>
  <c r="G237" s="1"/>
  <c r="G163"/>
  <c r="G162" s="1"/>
  <c r="G151" s="1"/>
  <c r="G132" s="1"/>
  <c r="F109"/>
  <c r="G277" l="1"/>
  <c r="G395"/>
  <c r="G363" s="1"/>
  <c r="G213"/>
  <c r="G12"/>
  <c r="G447"/>
  <c r="G864" l="1"/>
  <c r="F125"/>
  <c r="F34" l="1"/>
  <c r="F118" l="1"/>
  <c r="F116"/>
  <c r="F768" l="1"/>
  <c r="F352"/>
  <c r="F242"/>
  <c r="F241" s="1"/>
  <c r="F240" s="1"/>
  <c r="F221"/>
  <c r="F187"/>
  <c r="F185"/>
  <c r="F178"/>
  <c r="F77"/>
  <c r="F75"/>
  <c r="F169" l="1"/>
  <c r="F167"/>
  <c r="F377" l="1"/>
  <c r="F376" s="1"/>
  <c r="F837" l="1"/>
  <c r="F835"/>
  <c r="F812"/>
  <c r="F796"/>
  <c r="F783"/>
  <c r="F781"/>
  <c r="F779"/>
  <c r="F705"/>
  <c r="F703"/>
  <c r="F294"/>
  <c r="F293" s="1"/>
  <c r="F292" s="1"/>
  <c r="F291" s="1"/>
  <c r="F290" s="1"/>
  <c r="F318" l="1"/>
  <c r="F316"/>
  <c r="F314"/>
  <c r="F309"/>
  <c r="F308" s="1"/>
  <c r="F306"/>
  <c r="F305" s="1"/>
  <c r="F303"/>
  <c r="F302" s="1"/>
  <c r="F427"/>
  <c r="F420"/>
  <c r="F419" s="1"/>
  <c r="F417"/>
  <c r="F416" s="1"/>
  <c r="F406"/>
  <c r="F405" s="1"/>
  <c r="F398" s="1"/>
  <c r="F393"/>
  <c r="F392" s="1"/>
  <c r="F391" s="1"/>
  <c r="F390" s="1"/>
  <c r="F389" s="1"/>
  <c r="F388" s="1"/>
  <c r="F386"/>
  <c r="F385" s="1"/>
  <c r="F384" s="1"/>
  <c r="F383" s="1"/>
  <c r="F382" s="1"/>
  <c r="F367"/>
  <c r="F366" s="1"/>
  <c r="F365" s="1"/>
  <c r="F298" l="1"/>
  <c r="F297" s="1"/>
  <c r="F313"/>
  <c r="F312" s="1"/>
  <c r="F311" s="1"/>
  <c r="F397"/>
  <c r="F426"/>
  <c r="F425" s="1"/>
  <c r="F424" s="1"/>
  <c r="F423" s="1"/>
  <c r="F422" s="1"/>
  <c r="F415"/>
  <c r="F414" s="1"/>
  <c r="F380"/>
  <c r="F379" s="1"/>
  <c r="F396" l="1"/>
  <c r="F395" s="1"/>
  <c r="F375"/>
  <c r="F374" s="1"/>
  <c r="F373" s="1"/>
  <c r="F364" s="1"/>
  <c r="F296"/>
  <c r="F289" s="1"/>
  <c r="F570"/>
  <c r="F492"/>
  <c r="F491" s="1"/>
  <c r="F843"/>
  <c r="F842" s="1"/>
  <c r="F841" s="1"/>
  <c r="F840" s="1"/>
  <c r="F839" s="1"/>
  <c r="F810"/>
  <c r="F805"/>
  <c r="F804" s="1"/>
  <c r="F803" s="1"/>
  <c r="F801"/>
  <c r="F800" s="1"/>
  <c r="F799" s="1"/>
  <c r="F794"/>
  <c r="F793" s="1"/>
  <c r="F792" s="1"/>
  <c r="F788"/>
  <c r="F787" s="1"/>
  <c r="F786" s="1"/>
  <c r="F785" s="1"/>
  <c r="F777"/>
  <c r="F766"/>
  <c r="F752"/>
  <c r="F733"/>
  <c r="F741"/>
  <c r="F740" s="1"/>
  <c r="F739" s="1"/>
  <c r="F745"/>
  <c r="F744" s="1"/>
  <c r="F743" s="1"/>
  <c r="F711"/>
  <c r="F710" s="1"/>
  <c r="F709" s="1"/>
  <c r="F708" s="1"/>
  <c r="F707" s="1"/>
  <c r="F693"/>
  <c r="F692" s="1"/>
  <c r="F691" s="1"/>
  <c r="F690" s="1"/>
  <c r="F687"/>
  <c r="F686" s="1"/>
  <c r="F685" s="1"/>
  <c r="F684" s="1"/>
  <c r="F681"/>
  <c r="F680" s="1"/>
  <c r="F679" s="1"/>
  <c r="F678" s="1"/>
  <c r="F674"/>
  <c r="F669"/>
  <c r="F668" s="1"/>
  <c r="F666"/>
  <c r="F665" s="1"/>
  <c r="F661"/>
  <c r="F660" s="1"/>
  <c r="F659" s="1"/>
  <c r="F658" s="1"/>
  <c r="F641"/>
  <c r="F652"/>
  <c r="F651" s="1"/>
  <c r="F650" s="1"/>
  <c r="F649" s="1"/>
  <c r="F648" s="1"/>
  <c r="F635"/>
  <c r="F634" s="1"/>
  <c r="F630"/>
  <c r="F614"/>
  <c r="F613" s="1"/>
  <c r="F612" s="1"/>
  <c r="F611" s="1"/>
  <c r="F609"/>
  <c r="F608" s="1"/>
  <c r="F607" s="1"/>
  <c r="F606" s="1"/>
  <c r="F601"/>
  <c r="F600" s="1"/>
  <c r="F599" s="1"/>
  <c r="F598" s="1"/>
  <c r="F595"/>
  <c r="F594" s="1"/>
  <c r="F593" s="1"/>
  <c r="F592" s="1"/>
  <c r="F588"/>
  <c r="F587" s="1"/>
  <c r="F586" s="1"/>
  <c r="F585" s="1"/>
  <c r="F490" l="1"/>
  <c r="F489" s="1"/>
  <c r="F488" s="1"/>
  <c r="F363"/>
  <c r="F791"/>
  <c r="F809"/>
  <c r="F808" s="1"/>
  <c r="F776"/>
  <c r="F775" s="1"/>
  <c r="F774" s="1"/>
  <c r="F773" s="1"/>
  <c r="F751"/>
  <c r="F750" s="1"/>
  <c r="F749" s="1"/>
  <c r="F748" s="1"/>
  <c r="F732"/>
  <c r="F731" s="1"/>
  <c r="F730" s="1"/>
  <c r="F683"/>
  <c r="F673"/>
  <c r="F672" s="1"/>
  <c r="F671" s="1"/>
  <c r="F664"/>
  <c r="F663" s="1"/>
  <c r="F640"/>
  <c r="F639" s="1"/>
  <c r="F638" s="1"/>
  <c r="F637" s="1"/>
  <c r="F591"/>
  <c r="F629"/>
  <c r="F628" s="1"/>
  <c r="F605"/>
  <c r="F584"/>
  <c r="F517"/>
  <c r="F516" s="1"/>
  <c r="F515" s="1"/>
  <c r="F512"/>
  <c r="F511" s="1"/>
  <c r="F506"/>
  <c r="F505" s="1"/>
  <c r="F502"/>
  <c r="F501" s="1"/>
  <c r="F583" l="1"/>
  <c r="F807"/>
  <c r="F790" s="1"/>
  <c r="F657"/>
  <c r="F656" s="1"/>
  <c r="F627"/>
  <c r="F626" s="1"/>
  <c r="F625" s="1"/>
  <c r="F500"/>
  <c r="F499" s="1"/>
  <c r="F498" s="1"/>
  <c r="F449"/>
  <c r="F253"/>
  <c r="F252" s="1"/>
  <c r="F251" s="1"/>
  <c r="F230"/>
  <c r="F229" s="1"/>
  <c r="F228" s="1"/>
  <c r="F226"/>
  <c r="F225" s="1"/>
  <c r="F224" s="1"/>
  <c r="F235"/>
  <c r="F234" s="1"/>
  <c r="F233" s="1"/>
  <c r="F232" s="1"/>
  <c r="F193"/>
  <c r="F192" s="1"/>
  <c r="F191" s="1"/>
  <c r="F190" s="1"/>
  <c r="F189" s="1"/>
  <c r="F137"/>
  <c r="F136" s="1"/>
  <c r="F135" s="1"/>
  <c r="F134" s="1"/>
  <c r="F133" s="1"/>
  <c r="F176"/>
  <c r="F172"/>
  <c r="F171" s="1"/>
  <c r="F165"/>
  <c r="F160"/>
  <c r="F159" s="1"/>
  <c r="F158" s="1"/>
  <c r="F157" s="1"/>
  <c r="F155"/>
  <c r="F154" s="1"/>
  <c r="F153" s="1"/>
  <c r="F152" s="1"/>
  <c r="F183"/>
  <c r="F182" s="1"/>
  <c r="F123"/>
  <c r="F88"/>
  <c r="F87" s="1"/>
  <c r="F86" s="1"/>
  <c r="F84"/>
  <c r="F83" s="1"/>
  <c r="F82" s="1"/>
  <c r="F58"/>
  <c r="F48"/>
  <c r="F29"/>
  <c r="F28" s="1"/>
  <c r="F18"/>
  <c r="F17" s="1"/>
  <c r="F16" s="1"/>
  <c r="F15" s="1"/>
  <c r="F14" s="1"/>
  <c r="F13" s="1"/>
  <c r="F81" l="1"/>
  <c r="F80" s="1"/>
  <c r="F223"/>
  <c r="F175"/>
  <c r="F164"/>
  <c r="F57"/>
  <c r="F56" s="1"/>
  <c r="F55" s="1"/>
  <c r="F54" s="1"/>
  <c r="F47"/>
  <c r="F46" s="1"/>
  <c r="F45" s="1"/>
  <c r="F44" s="1"/>
  <c r="F163" l="1"/>
  <c r="F162" s="1"/>
  <c r="F151" s="1"/>
  <c r="F819" l="1"/>
  <c r="F818" s="1"/>
  <c r="F817" s="1"/>
  <c r="F816" s="1"/>
  <c r="F815" s="1"/>
  <c r="F772" s="1"/>
  <c r="F325" l="1"/>
  <c r="F324" s="1"/>
  <c r="F323" s="1"/>
  <c r="F333"/>
  <c r="F332" s="1"/>
  <c r="F331" s="1"/>
  <c r="F322" l="1"/>
  <c r="F826"/>
  <c r="F825" s="1"/>
  <c r="F122" l="1"/>
  <c r="F121" s="1"/>
  <c r="F120" s="1"/>
  <c r="F73" l="1"/>
  <c r="F219" l="1"/>
  <c r="F218" l="1"/>
  <c r="F833"/>
  <c r="F824" l="1"/>
  <c r="F823" s="1"/>
  <c r="F822" s="1"/>
  <c r="F821" s="1"/>
  <c r="F701" l="1"/>
  <c r="F249" l="1"/>
  <c r="F248" s="1"/>
  <c r="F247" s="1"/>
  <c r="F861" l="1"/>
  <c r="F860" s="1"/>
  <c r="F859" s="1"/>
  <c r="F858" s="1"/>
  <c r="F857" s="1"/>
  <c r="F856" s="1"/>
  <c r="F855" s="1"/>
  <c r="F852"/>
  <c r="F851" l="1"/>
  <c r="F850" s="1"/>
  <c r="F849" s="1"/>
  <c r="F848" s="1"/>
  <c r="F847" s="1"/>
  <c r="F846" s="1"/>
  <c r="F700"/>
  <c r="F699" s="1"/>
  <c r="F698" s="1"/>
  <c r="F697" s="1"/>
  <c r="F696" s="1"/>
  <c r="F655" s="1"/>
  <c r="F623"/>
  <c r="F622" s="1"/>
  <c r="F620"/>
  <c r="F619" s="1"/>
  <c r="F543"/>
  <c r="F542" s="1"/>
  <c r="F541" s="1"/>
  <c r="F540" s="1"/>
  <c r="F533"/>
  <c r="F532" s="1"/>
  <c r="F531" s="1"/>
  <c r="F115"/>
  <c r="F113"/>
  <c r="F112" s="1"/>
  <c r="F107"/>
  <c r="F106" s="1"/>
  <c r="F102"/>
  <c r="F101" s="1"/>
  <c r="F100" s="1"/>
  <c r="F99" s="1"/>
  <c r="F32"/>
  <c r="F25"/>
  <c r="F24" s="1"/>
  <c r="F23" s="1"/>
  <c r="F22" s="1"/>
  <c r="F21" s="1"/>
  <c r="F618" l="1"/>
  <c r="F617" s="1"/>
  <c r="F616" s="1"/>
  <c r="F604" s="1"/>
  <c r="F111"/>
  <c r="F105"/>
  <c r="F104" s="1"/>
  <c r="F98" s="1"/>
  <c r="F537"/>
  <c r="F536" s="1"/>
  <c r="F535" s="1"/>
  <c r="F528"/>
  <c r="F527" s="1"/>
  <c r="F526" s="1"/>
  <c r="F548"/>
  <c r="F547" s="1"/>
  <c r="F546" s="1"/>
  <c r="F545" s="1"/>
  <c r="F485"/>
  <c r="F484" s="1"/>
  <c r="F483" s="1"/>
  <c r="F482" s="1"/>
  <c r="F479"/>
  <c r="F478" s="1"/>
  <c r="F477" s="1"/>
  <c r="F476" s="1"/>
  <c r="F31"/>
  <c r="F68"/>
  <c r="F67" s="1"/>
  <c r="F66" s="1"/>
  <c r="F65" s="1"/>
  <c r="F475" l="1"/>
  <c r="F448" s="1"/>
  <c r="F525"/>
  <c r="F27"/>
  <c r="F20" s="1"/>
  <c r="F97"/>
  <c r="F524" l="1"/>
  <c r="F497" s="1"/>
  <c r="F444"/>
  <c r="F443" s="1"/>
  <c r="F442" s="1"/>
  <c r="F440"/>
  <c r="F439" s="1"/>
  <c r="F438" s="1"/>
  <c r="F447" l="1"/>
  <c r="F436"/>
  <c r="F765" l="1"/>
  <c r="F762"/>
  <c r="F761" s="1"/>
  <c r="F760" l="1"/>
  <c r="F759" s="1"/>
  <c r="F758" s="1"/>
  <c r="F747" s="1"/>
  <c r="F41"/>
  <c r="F40" l="1"/>
  <c r="F39" s="1"/>
  <c r="F38" s="1"/>
  <c r="F37" s="1"/>
  <c r="F144"/>
  <c r="F143" s="1"/>
  <c r="F142" s="1"/>
  <c r="F141" s="1"/>
  <c r="F283" l="1"/>
  <c r="F282" s="1"/>
  <c r="F281" s="1"/>
  <c r="F280" s="1"/>
  <c r="F279" s="1"/>
  <c r="F278" s="1"/>
  <c r="F269" l="1"/>
  <c r="F268" s="1"/>
  <c r="F267" s="1"/>
  <c r="F274"/>
  <c r="F273" s="1"/>
  <c r="F272" s="1"/>
  <c r="F271" s="1"/>
  <c r="F149"/>
  <c r="F148" s="1"/>
  <c r="F147" s="1"/>
  <c r="F146" s="1"/>
  <c r="F140" s="1"/>
  <c r="F266" l="1"/>
  <c r="F217" l="1"/>
  <c r="F321" l="1"/>
  <c r="F320" l="1"/>
  <c r="F130"/>
  <c r="F129" s="1"/>
  <c r="F128" s="1"/>
  <c r="F127" s="1"/>
  <c r="F720"/>
  <c r="F719" s="1"/>
  <c r="F718" s="1"/>
  <c r="F717" s="1"/>
  <c r="F716" s="1"/>
  <c r="F715" s="1"/>
  <c r="F360"/>
  <c r="F359" s="1"/>
  <c r="F358" s="1"/>
  <c r="F357" s="1"/>
  <c r="F356" s="1"/>
  <c r="F354"/>
  <c r="F264"/>
  <c r="F263" s="1"/>
  <c r="F262" s="1"/>
  <c r="F258"/>
  <c r="F209"/>
  <c r="F208" s="1"/>
  <c r="F257" l="1"/>
  <c r="F256" s="1"/>
  <c r="F255" s="1"/>
  <c r="F351"/>
  <c r="F350" s="1"/>
  <c r="F349" s="1"/>
  <c r="F343" s="1"/>
  <c r="F239"/>
  <c r="F729"/>
  <c r="F207"/>
  <c r="F206" s="1"/>
  <c r="F205" s="1"/>
  <c r="F204" s="1"/>
  <c r="F435"/>
  <c r="F832"/>
  <c r="F831" s="1"/>
  <c r="F830" s="1"/>
  <c r="F829" s="1"/>
  <c r="F828" s="1"/>
  <c r="F771" s="1"/>
  <c r="F216"/>
  <c r="F215" s="1"/>
  <c r="F72"/>
  <c r="F71" s="1"/>
  <c r="F335" l="1"/>
  <c r="F277" s="1"/>
  <c r="F722"/>
  <c r="F714" s="1"/>
  <c r="F434"/>
  <c r="F238"/>
  <c r="F237" s="1"/>
  <c r="F200"/>
  <c r="F199" s="1"/>
  <c r="F198" s="1"/>
  <c r="F197" s="1"/>
  <c r="F196" s="1"/>
  <c r="F132" s="1"/>
  <c r="F203"/>
  <c r="F70"/>
  <c r="F64" s="1"/>
  <c r="F36" s="1"/>
  <c r="F214"/>
  <c r="F12" l="1"/>
  <c r="F213"/>
  <c r="F864" l="1"/>
</calcChain>
</file>

<file path=xl/sharedStrings.xml><?xml version="1.0" encoding="utf-8"?>
<sst xmlns="http://schemas.openxmlformats.org/spreadsheetml/2006/main" count="3064" uniqueCount="567">
  <si>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</si>
  <si>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</si>
  <si>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</si>
  <si>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</si>
  <si>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</si>
  <si>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</si>
  <si>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</si>
  <si>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</si>
  <si>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</si>
  <si>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</si>
  <si>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</si>
  <si>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</si>
  <si>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</si>
  <si>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</si>
  <si>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</si>
  <si>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</si>
  <si>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</si>
  <si>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</si>
  <si>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</si>
  <si>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</si>
  <si>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</si>
  <si>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</si>
  <si>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</si>
  <si>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</si>
  <si>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</si>
  <si>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</si>
  <si>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</si>
  <si>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</si>
  <si>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</si>
  <si>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02 4 01 00000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</si>
  <si>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</si>
  <si>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</si>
  <si>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</si>
  <si>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</si>
  <si>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</si>
  <si>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</si>
  <si>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</si>
  <si>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</si>
  <si>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</si>
  <si>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</si>
  <si>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</si>
  <si>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</si>
  <si>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</si>
  <si>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</si>
  <si>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</si>
  <si>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</si>
  <si>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</si>
  <si>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</si>
  <si>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</si>
  <si>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</si>
  <si>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</si>
  <si>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</si>
  <si>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</si>
  <si>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</si>
  <si>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</si>
  <si>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</si>
  <si>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</si>
  <si>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</si>
  <si>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</si>
  <si>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</si>
  <si>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</si>
  <si>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</si>
  <si>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</si>
  <si>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</si>
  <si>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</si>
  <si>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</si>
  <si>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</si>
  <si>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</si>
  <si>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</si>
  <si>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</si>
  <si>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</si>
  <si>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</si>
  <si>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</si>
  <si>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</si>
  <si>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</si>
  <si>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</si>
  <si>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</si>
  <si>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</si>
  <si>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</si>
  <si>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</si>
  <si>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</si>
  <si>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</si>
  <si>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</si>
  <si>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</si>
  <si>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</si>
  <si>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</si>
  <si>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</si>
  <si>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</si>
  <si>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</si>
  <si>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</si>
  <si>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</si>
  <si>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</si>
  <si>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</si>
  <si>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</si>
  <si>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</si>
  <si>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</si>
  <si>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</si>
  <si>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</si>
  <si>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</si>
  <si>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</si>
  <si>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</si>
  <si>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</si>
  <si>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</si>
  <si>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</si>
  <si>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</si>
  <si>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</si>
  <si>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</si>
  <si>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</si>
  <si>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</si>
  <si>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</si>
  <si>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</si>
  <si>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</si>
  <si>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</si>
  <si>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</si>
  <si>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</si>
  <si>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</si>
  <si>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</si>
  <si>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</si>
  <si>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</si>
  <si>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</si>
  <si>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</si>
  <si>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</si>
  <si>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</si>
  <si>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</si>
  <si>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</si>
  <si>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</si>
  <si>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</si>
  <si>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</si>
  <si>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</si>
  <si>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</si>
  <si>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</si>
  <si>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</si>
  <si>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</si>
  <si>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</si>
  <si>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</si>
  <si>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</si>
  <si>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</si>
  <si>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</si>
  <si>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</si>
  <si>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</si>
  <si>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</si>
  <si>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</si>
  <si>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</si>
  <si>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</si>
  <si>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</si>
  <si>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</si>
  <si>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</si>
  <si>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</si>
  <si>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</si>
  <si>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</si>
  <si>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</si>
  <si>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</si>
  <si>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</si>
  <si>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</si>
  <si>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</si>
  <si>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</si>
  <si>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</si>
  <si>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</si>
  <si>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</si>
  <si>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</si>
  <si>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</si>
  <si>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</si>
  <si>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</si>
  <si>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</si>
  <si>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</si>
  <si>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</si>
  <si>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</si>
  <si>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</si>
  <si>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</si>
  <si>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</si>
  <si>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</si>
  <si>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</si>
  <si>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</si>
  <si>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</si>
  <si>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</si>
  <si>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</si>
  <si>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</si>
  <si>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</si>
  <si>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</si>
  <si>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</si>
  <si>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</si>
  <si>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</si>
  <si>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</si>
  <si>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</si>
  <si>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</si>
  <si>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</si>
  <si>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</si>
  <si>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</si>
  <si>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</si>
  <si>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</si>
  <si>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</si>
  <si>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</si>
  <si>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</si>
  <si>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</si>
  <si>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</si>
  <si>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</si>
  <si>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</si>
  <si>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</si>
  <si>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</si>
  <si>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</si>
  <si>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</si>
  <si>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</si>
  <si>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</si>
  <si>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</si>
  <si>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</si>
  <si>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</si>
  <si>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</si>
  <si>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</si>
  <si>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</si>
  <si>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</si>
  <si>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</si>
  <si>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</si>
  <si>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</si>
  <si>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</si>
  <si>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</si>
  <si>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</si>
  <si>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</si>
  <si>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</si>
  <si>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</si>
  <si>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</si>
  <si>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</si>
  <si>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</si>
  <si>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</si>
  <si>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</si>
  <si>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</si>
  <si>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</si>
  <si>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</si>
  <si>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</si>
  <si>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</si>
  <si>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</si>
  <si>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</si>
  <si>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</si>
  <si>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</si>
  <si>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</si>
  <si>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</si>
  <si>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</si>
  <si>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</si>
  <si>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</si>
  <si>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</si>
  <si>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</si>
  <si>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</si>
  <si>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</si>
  <si>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</si>
  <si>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</si>
  <si>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</si>
  <si>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</si>
  <si>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</si>
  <si>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</si>
  <si>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</si>
  <si>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</si>
  <si>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</si>
  <si>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</si>
  <si>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</si>
  <si>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</si>
  <si>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</si>
  <si>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</si>
  <si>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</si>
  <si>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</si>
  <si>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</si>
  <si>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</si>
  <si>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</si>
  <si>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</si>
  <si>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</si>
  <si>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</si>
  <si>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</si>
  <si>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</si>
  <si>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</si>
  <si>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</si>
  <si>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</si>
  <si>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</si>
  <si>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</si>
  <si>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</si>
  <si>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</si>
  <si>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</si>
  <si>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</si>
  <si>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</si>
  <si>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</si>
  <si>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</si>
  <si>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</si>
  <si>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</si>
  <si>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</si>
  <si>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</si>
  <si>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</si>
  <si>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</si>
  <si>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</si>
  <si>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</si>
  <si>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</si>
  <si>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</si>
  <si>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</si>
  <si>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</si>
  <si>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</si>
  <si>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</si>
  <si>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</si>
  <si>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</si>
  <si>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</si>
  <si>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</si>
  <si>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</si>
  <si>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</si>
  <si>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</si>
  <si>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</si>
  <si>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</si>
  <si>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</si>
  <si>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</si>
  <si>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</si>
  <si>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</si>
  <si>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</si>
  <si>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</si>
  <si>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</si>
  <si>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</si>
  <si>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</si>
  <si>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</si>
  <si>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</si>
  <si>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</si>
  <si>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</si>
  <si>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</si>
  <si>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</si>
  <si>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</si>
  <si>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</si>
  <si>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</si>
  <si>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</si>
  <si>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</si>
  <si>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</si>
  <si>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Основное мероприятие "Создание безбарьерной среды на объектах социальной, инженерной и транспортной инфраструктуры"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</si>
  <si>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</si>
  <si>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</si>
  <si>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</si>
  <si>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</si>
  <si>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</si>
  <si>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</si>
  <si>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</si>
  <si>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</si>
  <si>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</si>
  <si>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</si>
  <si>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</si>
  <si>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</si>
  <si>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</si>
  <si>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</si>
  <si>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</si>
  <si>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</si>
  <si>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</si>
  <si>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</si>
  <si>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</si>
  <si>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</si>
  <si>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</si>
  <si>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</si>
  <si>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Подпрограмма "Развитие профессионального искусства, гастрольно-концертной деятельности и кинематографии"</t>
  </si>
  <si>
    <t>Основное мероприятие "Обеспечение функций театрально-концертных учреждений, муниципальных учреждений культуры"</t>
  </si>
  <si>
    <t>Мероприятия в сфере культуры</t>
  </si>
  <si>
    <t>02 4 01 00500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</si>
  <si>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</si>
  <si>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</si>
  <si>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</si>
  <si>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</si>
  <si>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</si>
  <si>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</si>
  <si>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</si>
  <si>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</si>
  <si>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</si>
  <si>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</si>
  <si>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</si>
  <si>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</si>
  <si>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</si>
  <si>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</si>
  <si>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</si>
  <si>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</si>
  <si>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</si>
  <si>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</si>
  <si>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</si>
  <si>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</si>
  <si>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</si>
  <si>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</si>
  <si>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</si>
  <si>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</si>
  <si>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</si>
  <si>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</si>
  <si>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02 5 A1 00000</t>
  </si>
  <si>
    <t>Расходы на обеспечение деятельности (оказание услуг) муниципальных учреждений - культурно-досуговые учреждения</t>
  </si>
  <si>
    <t>02 5 A1 06110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</si>
  <si>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</si>
  <si>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</si>
  <si>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</si>
  <si>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</si>
  <si>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</si>
  <si>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</si>
  <si>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</si>
  <si>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</si>
  <si>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</si>
  <si>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</si>
  <si>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</si>
  <si>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</si>
  <si>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</si>
  <si>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</si>
  <si>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</si>
  <si>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</si>
  <si>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</si>
  <si>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</si>
  <si>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</si>
  <si>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</si>
  <si>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</si>
  <si>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</si>
  <si>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</si>
  <si>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</si>
  <si>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</si>
  <si>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</si>
  <si>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</si>
  <si>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</si>
  <si>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</si>
  <si>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</si>
  <si>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</si>
  <si>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</si>
  <si>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</si>
  <si>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</si>
  <si>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</si>
  <si>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</si>
  <si>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</si>
  <si>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</si>
  <si>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</si>
  <si>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</si>
  <si>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</si>
  <si>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</si>
  <si>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</si>
  <si>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</si>
  <si>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</si>
  <si>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</si>
  <si>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</si>
  <si>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</si>
  <si>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</si>
  <si>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</si>
  <si>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</si>
  <si>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</si>
  <si>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</si>
  <si>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</si>
  <si>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</si>
  <si>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</si>
  <si>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</si>
  <si>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</si>
  <si>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</si>
  <si>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</si>
  <si>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</si>
  <si>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</si>
  <si>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</si>
  <si>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</si>
  <si>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</si>
  <si>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</si>
  <si>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</si>
  <si>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</si>
  <si>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</si>
  <si>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</si>
  <si>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</si>
  <si>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</si>
  <si>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</si>
  <si>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</si>
  <si>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</si>
  <si>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</si>
  <si>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</si>
  <si>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</si>
  <si>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</si>
  <si>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</si>
  <si>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</si>
  <si>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</si>
  <si>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</si>
  <si>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</si>
  <si>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</si>
  <si>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</si>
  <si>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</si>
  <si>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>Создание новых и (или) благоустройство существующих парков культуры и отдыха</t>
  </si>
  <si>
    <t>17 1 F2 S0070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</si>
  <si>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</si>
  <si>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</si>
  <si>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</si>
  <si>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</si>
  <si>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</si>
  <si>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</si>
  <si>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</si>
  <si>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</si>
  <si>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</si>
  <si>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</si>
  <si>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</si>
  <si>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</si>
  <si>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</si>
  <si>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</si>
  <si>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</si>
  <si>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местного бюджета</t>
  </si>
  <si>
    <t>04 2 02 71560</t>
  </si>
  <si>
    <t>Исполнение судебных актов</t>
  </si>
  <si>
    <t>08 1 01 00300</t>
  </si>
  <si>
    <t>к Решению Совета депутатов</t>
  </si>
  <si>
    <t>от _________  № _________</t>
  </si>
  <si>
    <t xml:space="preserve"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</si>
  <si>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</si>
  <si>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</si>
  <si>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17 1 F2 70890</t>
  </si>
  <si>
    <t>Благоустройство общественных территорий за счет средств местного бюджета</t>
  </si>
  <si>
    <t>городского округа Реутов</t>
  </si>
  <si>
    <t>Приложение № 5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</si>
  <si>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</si>
  <si>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</si>
  <si>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</si>
  <si>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</si>
  <si>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</si>
  <si>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</si>
  <si>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</si>
  <si>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</si>
  <si>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</si>
  <si>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04 1 19 00000</t>
  </si>
  <si>
    <t>Дополнительные меры социальной поддержки и социальной помощи гражданам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</si>
  <si>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</si>
  <si>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</si>
  <si>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</si>
  <si>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</si>
  <si>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</si>
  <si>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</si>
  <si>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</si>
  <si>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15 2 Е4 S2780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</si>
  <si>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</si>
  <si>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</si>
  <si>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</si>
  <si>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17 1 F2 S0890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</si>
  <si>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</si>
  <si>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</si>
  <si>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</si>
  <si>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18 3 01 S4440</t>
  </si>
  <si>
    <t>Проектирование и строительство дошкольных образовательных организаций</t>
  </si>
  <si>
    <t>Федеральный проект "Современная школа"</t>
  </si>
  <si>
    <t>18 3 Е1 00000</t>
  </si>
  <si>
    <t>Капитальные вложения в объекты общего образования</t>
  </si>
  <si>
    <t>18 3 Е1 S4260</t>
  </si>
  <si>
    <t>Федеральный проект "Спорт - норма жизни"</t>
  </si>
  <si>
    <t>18 5 P5 00000</t>
  </si>
  <si>
    <t>Капитальные вложения в муниципальные объекты физической культуры и спорта</t>
  </si>
  <si>
    <t>18 5 P5 S4220</t>
  </si>
  <si>
    <t>17 1 F2 S1360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</si>
  <si>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</si>
  <si>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</si>
  <si>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</si>
  <si>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</si>
  <si>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</si>
  <si>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</si>
  <si>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</si>
  <si>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</si>
  <si>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</si>
  <si>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</si>
  <si>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</si>
  <si>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</si>
  <si>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</si>
  <si>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</si>
  <si>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Проектирование и строительство дошкольных образовательных организаций за счет средств местного бюджета</t>
  </si>
  <si>
    <t>18 3 01 74440</t>
  </si>
  <si>
    <t>Капитальные вложения в объекты общего образования за счет средств местного бюджета</t>
  </si>
  <si>
    <t>18 3 Е1 74260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</si>
  <si>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</si>
  <si>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</si>
  <si>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</si>
  <si>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</si>
  <si>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15 2 Е4 S1690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</si>
  <si>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</si>
  <si>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</si>
  <si>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</si>
  <si>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</si>
  <si>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</si>
  <si>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 xml:space="preserve">Благоустройство общественных территорий 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</si>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</sst>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0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6" fillId="0" borderId="0" xfId="0" quotePrefix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6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8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2" fontId="1" fillId="0" borderId="0" xfId="0" quotePrefix="1" applyNumberFormat="1" applyFont="1" applyBorder="1" applyAlignment="1">
      <alignment horizontal="right"/>
    </xf>
    <xf numFmtId="0" fontId="18" fillId="0" borderId="0" xfId="0" applyFont="1"/>
    <xf numFmtId="49" fontId="1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3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/>
    <xf numFmtId="0" fontId="2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67"/>
  <sheetViews>
    <sheetView tabSelected="1" workbookViewId="0">
      <selection activeCell="A6" sqref="A6:G6"/>
    </sheetView>
  </sheetViews>
  <sheetFormatPr defaultRowHeight="12"/>
  <cols>
    <col min="1" max="1" width="71.85546875" customWidth="1"/>
    <col min="2" max="2" width="5.42578125" customWidth="1"/>
    <col min="3" max="3" width="6.140625" customWidth="1"/>
    <col min="4" max="4" width="14.7109375" customWidth="1"/>
    <col min="5" max="5" width="5.7109375" customWidth="1"/>
    <col min="6" max="6" width="14.5703125" customWidth="1"/>
    <col min="7" max="7" width="14.42578125" style="98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7" s="48" customFormat="1" ht="12.75">
      <c r="C1" s="123"/>
      <c r="D1" s="124"/>
      <c r="E1" s="124"/>
      <c r="F1" s="138" t="s">
        <v>494</v>
      </c>
      <c r="G1" s="139"/>
    </row>
    <row r="2" spans="1:7" s="48" customFormat="1" ht="12.75">
      <c r="C2" s="125"/>
      <c r="D2" s="126"/>
      <c r="E2" s="126"/>
      <c r="F2" s="138" t="s">
        <v>486</v>
      </c>
      <c r="G2" s="139"/>
    </row>
    <row r="3" spans="1:7" s="48" customFormat="1" ht="12.75">
      <c r="C3" s="123"/>
      <c r="D3" s="126"/>
      <c r="E3" s="126"/>
      <c r="F3" s="138" t="s">
        <v>493</v>
      </c>
      <c r="G3" s="139"/>
    </row>
    <row r="4" spans="1:7" s="48" customFormat="1" ht="12.75">
      <c r="C4" s="122"/>
      <c r="D4" s="126"/>
      <c r="E4" s="126"/>
      <c r="F4" s="138" t="s">
        <v>487</v>
      </c>
      <c r="G4" s="139"/>
    </row>
    <row r="5" spans="1:7" ht="12.75">
      <c r="C5" s="134"/>
      <c r="D5" s="135"/>
      <c r="E5" s="135"/>
      <c r="F5" s="11"/>
      <c r="G5" s="121"/>
    </row>
    <row r="6" spans="1:7" ht="66" customHeight="1">
      <c r="A6" s="136" t="s">
        <v>488</v>
      </c>
      <c r="B6" s="136"/>
      <c r="C6" s="136"/>
      <c r="D6" s="137"/>
      <c r="E6" s="137"/>
      <c r="F6" s="137"/>
      <c r="G6" s="135"/>
    </row>
    <row r="7" spans="1:7" ht="15.75">
      <c r="A7" s="12"/>
      <c r="B7" s="13"/>
      <c r="C7" s="13"/>
    </row>
    <row r="8" spans="1:7" ht="15.75">
      <c r="A8" s="14"/>
      <c r="F8" s="15"/>
      <c r="G8" s="15" t="s">
        <v>40</v>
      </c>
    </row>
    <row r="9" spans="1:7" ht="36.75" customHeight="1">
      <c r="A9" s="52" t="s">
        <v>130</v>
      </c>
      <c r="B9" s="52" t="s">
        <v>41</v>
      </c>
      <c r="C9" s="52" t="s">
        <v>42</v>
      </c>
      <c r="D9" s="52" t="s">
        <v>43</v>
      </c>
      <c r="E9" s="52" t="s">
        <v>44</v>
      </c>
      <c r="F9" s="52">
        <v>2021</v>
      </c>
      <c r="G9" s="52">
        <v>2022</v>
      </c>
    </row>
    <row r="10" spans="1:7" ht="12" customHeight="1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</row>
    <row r="11" spans="1:7" ht="10.9" customHeight="1">
      <c r="A11" s="17"/>
      <c r="B11" s="18"/>
      <c r="C11" s="18"/>
      <c r="D11" s="18"/>
      <c r="E11" s="18"/>
      <c r="F11" s="18"/>
      <c r="G11" s="18"/>
    </row>
    <row r="12" spans="1:7" ht="15.75">
      <c r="A12" s="83" t="s">
        <v>45</v>
      </c>
      <c r="B12" s="53" t="s">
        <v>46</v>
      </c>
      <c r="C12" s="54"/>
      <c r="D12" s="44"/>
      <c r="E12" s="44"/>
      <c r="F12" s="55">
        <f>SUM(F13,F20,F36,F97,F120,F127,F132)</f>
        <v>381267.19</v>
      </c>
      <c r="G12" s="55">
        <f>SUM(G13,G20,G36,G97,G120,G127,G132)</f>
        <v>425223.19</v>
      </c>
    </row>
    <row r="13" spans="1:7" ht="31.5">
      <c r="A13" s="67" t="s">
        <v>47</v>
      </c>
      <c r="B13" s="19" t="s">
        <v>46</v>
      </c>
      <c r="C13" s="19" t="s">
        <v>48</v>
      </c>
      <c r="D13" s="24"/>
      <c r="E13" s="24"/>
      <c r="F13" s="79">
        <f t="shared" ref="F13:G17" si="0">SUM(F14)</f>
        <v>2321.21</v>
      </c>
      <c r="G13" s="107">
        <f t="shared" si="0"/>
        <v>2321.21</v>
      </c>
    </row>
    <row r="14" spans="1:7" s="48" customFormat="1" ht="31.5">
      <c r="A14" s="67" t="s">
        <v>141</v>
      </c>
      <c r="B14" s="78" t="s">
        <v>46</v>
      </c>
      <c r="C14" s="78" t="s">
        <v>48</v>
      </c>
      <c r="D14" s="4" t="s">
        <v>33</v>
      </c>
      <c r="E14" s="24"/>
      <c r="F14" s="79">
        <f t="shared" si="0"/>
        <v>2321.21</v>
      </c>
      <c r="G14" s="107">
        <f t="shared" si="0"/>
        <v>2321.21</v>
      </c>
    </row>
    <row r="15" spans="1:7" ht="15.75">
      <c r="A15" s="67" t="s">
        <v>129</v>
      </c>
      <c r="B15" s="22" t="s">
        <v>46</v>
      </c>
      <c r="C15" s="22" t="s">
        <v>48</v>
      </c>
      <c r="D15" s="4" t="s">
        <v>142</v>
      </c>
      <c r="E15" s="23"/>
      <c r="F15" s="79">
        <f t="shared" si="0"/>
        <v>2321.21</v>
      </c>
      <c r="G15" s="107">
        <f t="shared" si="0"/>
        <v>2321.21</v>
      </c>
    </row>
    <row r="16" spans="1:7" ht="31.5">
      <c r="A16" s="67" t="s">
        <v>143</v>
      </c>
      <c r="B16" s="22" t="s">
        <v>46</v>
      </c>
      <c r="C16" s="22" t="s">
        <v>48</v>
      </c>
      <c r="D16" s="4" t="s">
        <v>144</v>
      </c>
      <c r="E16" s="23"/>
      <c r="F16" s="79">
        <f t="shared" si="0"/>
        <v>2321.21</v>
      </c>
      <c r="G16" s="107">
        <f t="shared" si="0"/>
        <v>2321.21</v>
      </c>
    </row>
    <row r="17" spans="1:7" ht="15.75">
      <c r="A17" s="67" t="s">
        <v>6</v>
      </c>
      <c r="B17" s="22" t="s">
        <v>46</v>
      </c>
      <c r="C17" s="22" t="s">
        <v>48</v>
      </c>
      <c r="D17" s="4" t="s">
        <v>145</v>
      </c>
      <c r="E17" s="3"/>
      <c r="F17" s="79">
        <f t="shared" si="0"/>
        <v>2321.21</v>
      </c>
      <c r="G17" s="107">
        <f t="shared" si="0"/>
        <v>2321.21</v>
      </c>
    </row>
    <row r="18" spans="1:7" s="48" customFormat="1" ht="63">
      <c r="A18" s="67" t="s">
        <v>146</v>
      </c>
      <c r="B18" s="22" t="s">
        <v>46</v>
      </c>
      <c r="C18" s="22" t="s">
        <v>48</v>
      </c>
      <c r="D18" s="4" t="s">
        <v>145</v>
      </c>
      <c r="E18" s="80">
        <v>100</v>
      </c>
      <c r="F18" s="79">
        <f>SUM(F19)</f>
        <v>2321.21</v>
      </c>
      <c r="G18" s="107">
        <f>SUM(G19)</f>
        <v>2321.21</v>
      </c>
    </row>
    <row r="19" spans="1:7" ht="31.5">
      <c r="A19" s="77" t="s">
        <v>50</v>
      </c>
      <c r="B19" s="22" t="s">
        <v>46</v>
      </c>
      <c r="C19" s="22" t="s">
        <v>48</v>
      </c>
      <c r="D19" s="4" t="s">
        <v>145</v>
      </c>
      <c r="E19" s="25">
        <v>120</v>
      </c>
      <c r="F19" s="26">
        <v>2321.21</v>
      </c>
      <c r="G19" s="26">
        <v>2321.21</v>
      </c>
    </row>
    <row r="20" spans="1:7" s="48" customFormat="1" ht="47.25">
      <c r="A20" s="76" t="s">
        <v>100</v>
      </c>
      <c r="B20" s="22" t="s">
        <v>46</v>
      </c>
      <c r="C20" s="22" t="s">
        <v>68</v>
      </c>
      <c r="D20" s="23"/>
      <c r="E20" s="23"/>
      <c r="F20" s="21">
        <f>SUM(F21,F27)</f>
        <v>2879.7</v>
      </c>
      <c r="G20" s="107">
        <f>SUM(G21,G27)</f>
        <v>2879.7</v>
      </c>
    </row>
    <row r="21" spans="1:7" s="48" customFormat="1" ht="31.5">
      <c r="A21" s="67" t="s">
        <v>141</v>
      </c>
      <c r="B21" s="22" t="s">
        <v>46</v>
      </c>
      <c r="C21" s="22" t="s">
        <v>68</v>
      </c>
      <c r="D21" s="4" t="s">
        <v>33</v>
      </c>
      <c r="E21" s="23"/>
      <c r="F21" s="21">
        <f t="shared" ref="F21:G25" si="1">SUM(F22)</f>
        <v>50</v>
      </c>
      <c r="G21" s="107">
        <f t="shared" si="1"/>
        <v>50</v>
      </c>
    </row>
    <row r="22" spans="1:7" s="48" customFormat="1" ht="31.5">
      <c r="A22" s="67" t="s">
        <v>147</v>
      </c>
      <c r="B22" s="22" t="s">
        <v>46</v>
      </c>
      <c r="C22" s="22" t="s">
        <v>68</v>
      </c>
      <c r="D22" s="4" t="s">
        <v>36</v>
      </c>
      <c r="E22" s="27"/>
      <c r="F22" s="21">
        <f t="shared" si="1"/>
        <v>50</v>
      </c>
      <c r="G22" s="107">
        <f t="shared" si="1"/>
        <v>50</v>
      </c>
    </row>
    <row r="23" spans="1:7" s="48" customFormat="1" ht="31.5">
      <c r="A23" s="73" t="s">
        <v>148</v>
      </c>
      <c r="B23" s="22" t="s">
        <v>46</v>
      </c>
      <c r="C23" s="22" t="s">
        <v>68</v>
      </c>
      <c r="D23" s="4" t="s">
        <v>37</v>
      </c>
      <c r="E23" s="27"/>
      <c r="F23" s="21">
        <f t="shared" si="1"/>
        <v>50</v>
      </c>
      <c r="G23" s="107">
        <f t="shared" si="1"/>
        <v>50</v>
      </c>
    </row>
    <row r="24" spans="1:7" s="48" customFormat="1" ht="110.25">
      <c r="A24" s="67" t="s">
        <v>149</v>
      </c>
      <c r="B24" s="22" t="s">
        <v>46</v>
      </c>
      <c r="C24" s="22" t="s">
        <v>68</v>
      </c>
      <c r="D24" s="4" t="s">
        <v>150</v>
      </c>
      <c r="E24" s="3"/>
      <c r="F24" s="21">
        <f t="shared" si="1"/>
        <v>50</v>
      </c>
      <c r="G24" s="107">
        <f t="shared" si="1"/>
        <v>50</v>
      </c>
    </row>
    <row r="25" spans="1:7" s="48" customFormat="1" ht="31.5">
      <c r="A25" s="77" t="s">
        <v>115</v>
      </c>
      <c r="B25" s="22" t="s">
        <v>46</v>
      </c>
      <c r="C25" s="22" t="s">
        <v>68</v>
      </c>
      <c r="D25" s="4" t="s">
        <v>150</v>
      </c>
      <c r="E25" s="25">
        <v>200</v>
      </c>
      <c r="F25" s="21">
        <f t="shared" si="1"/>
        <v>50</v>
      </c>
      <c r="G25" s="107">
        <f t="shared" si="1"/>
        <v>50</v>
      </c>
    </row>
    <row r="26" spans="1:7" s="48" customFormat="1" ht="31.5">
      <c r="A26" s="77" t="s">
        <v>53</v>
      </c>
      <c r="B26" s="22" t="s">
        <v>46</v>
      </c>
      <c r="C26" s="22" t="s">
        <v>68</v>
      </c>
      <c r="D26" s="4" t="s">
        <v>150</v>
      </c>
      <c r="E26" s="25">
        <v>240</v>
      </c>
      <c r="F26" s="21">
        <v>50</v>
      </c>
      <c r="G26" s="107">
        <v>50</v>
      </c>
    </row>
    <row r="27" spans="1:7" s="48" customFormat="1" ht="31.5">
      <c r="A27" s="77" t="s">
        <v>31</v>
      </c>
      <c r="B27" s="22" t="s">
        <v>46</v>
      </c>
      <c r="C27" s="22" t="s">
        <v>68</v>
      </c>
      <c r="D27" s="4" t="s">
        <v>32</v>
      </c>
      <c r="E27" s="3"/>
      <c r="F27" s="21">
        <f>SUM(F28,F31,)</f>
        <v>2829.7</v>
      </c>
      <c r="G27" s="107">
        <f>SUM(G28,G31,)</f>
        <v>2829.7</v>
      </c>
    </row>
    <row r="28" spans="1:7" s="48" customFormat="1" ht="15.75">
      <c r="A28" s="77" t="s">
        <v>151</v>
      </c>
      <c r="B28" s="22" t="s">
        <v>46</v>
      </c>
      <c r="C28" s="22" t="s">
        <v>68</v>
      </c>
      <c r="D28" s="4" t="s">
        <v>152</v>
      </c>
      <c r="E28" s="80"/>
      <c r="F28" s="79">
        <f>SUM(F29)</f>
        <v>1907.5</v>
      </c>
      <c r="G28" s="107">
        <f>SUM(G29)</f>
        <v>1907.5</v>
      </c>
    </row>
    <row r="29" spans="1:7" s="48" customFormat="1" ht="66" customHeight="1">
      <c r="A29" s="77" t="s">
        <v>49</v>
      </c>
      <c r="B29" s="22" t="s">
        <v>46</v>
      </c>
      <c r="C29" s="22" t="s">
        <v>68</v>
      </c>
      <c r="D29" s="4" t="s">
        <v>152</v>
      </c>
      <c r="E29" s="80">
        <v>100</v>
      </c>
      <c r="F29" s="79">
        <f>SUM(F30)</f>
        <v>1907.5</v>
      </c>
      <c r="G29" s="107">
        <f>SUM(G30)</f>
        <v>1907.5</v>
      </c>
    </row>
    <row r="30" spans="1:7" s="48" customFormat="1" ht="31.5">
      <c r="A30" s="77" t="s">
        <v>50</v>
      </c>
      <c r="B30" s="22" t="s">
        <v>46</v>
      </c>
      <c r="C30" s="22" t="s">
        <v>68</v>
      </c>
      <c r="D30" s="4" t="s">
        <v>152</v>
      </c>
      <c r="E30" s="80">
        <v>120</v>
      </c>
      <c r="F30" s="107">
        <v>1907.5</v>
      </c>
      <c r="G30" s="107">
        <v>1907.5</v>
      </c>
    </row>
    <row r="31" spans="1:7" s="48" customFormat="1" ht="31.5">
      <c r="A31" s="76" t="s">
        <v>153</v>
      </c>
      <c r="B31" s="22" t="s">
        <v>46</v>
      </c>
      <c r="C31" s="22" t="s">
        <v>68</v>
      </c>
      <c r="D31" s="4" t="s">
        <v>154</v>
      </c>
      <c r="E31" s="3"/>
      <c r="F31" s="21">
        <f>SUM(F32,F34)</f>
        <v>922.2</v>
      </c>
      <c r="G31" s="107">
        <f>SUM(G32,G34)</f>
        <v>922.2</v>
      </c>
    </row>
    <row r="32" spans="1:7" s="48" customFormat="1" ht="31.5">
      <c r="A32" s="77" t="s">
        <v>115</v>
      </c>
      <c r="B32" s="22" t="s">
        <v>46</v>
      </c>
      <c r="C32" s="22" t="s">
        <v>68</v>
      </c>
      <c r="D32" s="4" t="s">
        <v>154</v>
      </c>
      <c r="E32" s="25">
        <v>200</v>
      </c>
      <c r="F32" s="21">
        <f>SUM(F33)</f>
        <v>921.2</v>
      </c>
      <c r="G32" s="107">
        <f>SUM(G33)</f>
        <v>921.2</v>
      </c>
    </row>
    <row r="33" spans="1:7" s="48" customFormat="1" ht="31.5">
      <c r="A33" s="77" t="s">
        <v>53</v>
      </c>
      <c r="B33" s="22" t="s">
        <v>46</v>
      </c>
      <c r="C33" s="22" t="s">
        <v>68</v>
      </c>
      <c r="D33" s="4" t="s">
        <v>154</v>
      </c>
      <c r="E33" s="25">
        <v>240</v>
      </c>
      <c r="F33" s="107">
        <v>921.2</v>
      </c>
      <c r="G33" s="107">
        <v>921.2</v>
      </c>
    </row>
    <row r="34" spans="1:7" s="48" customFormat="1" ht="15.75">
      <c r="A34" s="77" t="s">
        <v>54</v>
      </c>
      <c r="B34" s="22" t="s">
        <v>46</v>
      </c>
      <c r="C34" s="22" t="s">
        <v>68</v>
      </c>
      <c r="D34" s="4" t="s">
        <v>154</v>
      </c>
      <c r="E34" s="25">
        <v>800</v>
      </c>
      <c r="F34" s="107">
        <f>SUM(F35)</f>
        <v>1</v>
      </c>
      <c r="G34" s="107">
        <f>SUM(G35)</f>
        <v>1</v>
      </c>
    </row>
    <row r="35" spans="1:7" s="48" customFormat="1" ht="15.75">
      <c r="A35" s="77" t="s">
        <v>55</v>
      </c>
      <c r="B35" s="22" t="s">
        <v>46</v>
      </c>
      <c r="C35" s="22" t="s">
        <v>68</v>
      </c>
      <c r="D35" s="4" t="s">
        <v>154</v>
      </c>
      <c r="E35" s="25">
        <v>850</v>
      </c>
      <c r="F35" s="107">
        <v>1</v>
      </c>
      <c r="G35" s="107">
        <v>1</v>
      </c>
    </row>
    <row r="36" spans="1:7" ht="47.25">
      <c r="A36" s="76" t="s">
        <v>51</v>
      </c>
      <c r="B36" s="22" t="s">
        <v>46</v>
      </c>
      <c r="C36" s="22" t="s">
        <v>52</v>
      </c>
      <c r="D36" s="23"/>
      <c r="E36" s="23"/>
      <c r="F36" s="21">
        <f>SUM(F37,F44,F54,F64,F80,F90)</f>
        <v>140235.63</v>
      </c>
      <c r="G36" s="107">
        <f>SUM(G37,G44,G54,G64,G80,G90)</f>
        <v>171840.63</v>
      </c>
    </row>
    <row r="37" spans="1:7" s="48" customFormat="1" ht="15.75">
      <c r="A37" s="67" t="s">
        <v>155</v>
      </c>
      <c r="B37" s="22" t="s">
        <v>46</v>
      </c>
      <c r="C37" s="22" t="s">
        <v>52</v>
      </c>
      <c r="D37" s="4" t="s">
        <v>11</v>
      </c>
      <c r="E37" s="23"/>
      <c r="F37" s="107">
        <f t="shared" ref="F37:G39" si="2">SUM(F38)</f>
        <v>2460</v>
      </c>
      <c r="G37" s="107">
        <f t="shared" si="2"/>
        <v>2465</v>
      </c>
    </row>
    <row r="38" spans="1:7" s="48" customFormat="1" ht="15.75">
      <c r="A38" s="68" t="s">
        <v>156</v>
      </c>
      <c r="B38" s="22" t="s">
        <v>46</v>
      </c>
      <c r="C38" s="22" t="s">
        <v>52</v>
      </c>
      <c r="D38" s="4" t="s">
        <v>157</v>
      </c>
      <c r="E38" s="28"/>
      <c r="F38" s="107">
        <f t="shared" si="2"/>
        <v>2460</v>
      </c>
      <c r="G38" s="107">
        <f t="shared" si="2"/>
        <v>2465</v>
      </c>
    </row>
    <row r="39" spans="1:7" s="48" customFormat="1" ht="63">
      <c r="A39" s="67" t="s">
        <v>158</v>
      </c>
      <c r="B39" s="22" t="s">
        <v>46</v>
      </c>
      <c r="C39" s="22" t="s">
        <v>52</v>
      </c>
      <c r="D39" s="4" t="s">
        <v>159</v>
      </c>
      <c r="E39" s="23"/>
      <c r="F39" s="107">
        <f t="shared" si="2"/>
        <v>2460</v>
      </c>
      <c r="G39" s="107">
        <f t="shared" si="2"/>
        <v>2465</v>
      </c>
    </row>
    <row r="40" spans="1:7" s="48" customFormat="1" ht="63">
      <c r="A40" s="84" t="s">
        <v>160</v>
      </c>
      <c r="B40" s="22" t="s">
        <v>46</v>
      </c>
      <c r="C40" s="22" t="s">
        <v>52</v>
      </c>
      <c r="D40" s="4" t="s">
        <v>161</v>
      </c>
      <c r="E40" s="25"/>
      <c r="F40" s="107">
        <f>SUM(F41,)</f>
        <v>2460</v>
      </c>
      <c r="G40" s="107">
        <f>SUM(G41,)</f>
        <v>2465</v>
      </c>
    </row>
    <row r="41" spans="1:7" s="48" customFormat="1" ht="67.5" customHeight="1">
      <c r="A41" s="77" t="s">
        <v>49</v>
      </c>
      <c r="B41" s="22" t="s">
        <v>46</v>
      </c>
      <c r="C41" s="22" t="s">
        <v>52</v>
      </c>
      <c r="D41" s="4" t="s">
        <v>161</v>
      </c>
      <c r="E41" s="25">
        <v>100</v>
      </c>
      <c r="F41" s="107">
        <f>SUM(F42)</f>
        <v>2460</v>
      </c>
      <c r="G41" s="107">
        <f>SUM(G42)</f>
        <v>2465</v>
      </c>
    </row>
    <row r="42" spans="1:7" s="48" customFormat="1" ht="31.5">
      <c r="A42" s="77" t="s">
        <v>50</v>
      </c>
      <c r="B42" s="22" t="s">
        <v>46</v>
      </c>
      <c r="C42" s="22" t="s">
        <v>52</v>
      </c>
      <c r="D42" s="4" t="s">
        <v>161</v>
      </c>
      <c r="E42" s="25">
        <v>120</v>
      </c>
      <c r="F42" s="107">
        <v>2460</v>
      </c>
      <c r="G42" s="107">
        <v>2465</v>
      </c>
    </row>
    <row r="43" spans="1:7" s="48" customFormat="1" ht="15.75">
      <c r="A43" s="67" t="s">
        <v>57</v>
      </c>
      <c r="B43" s="22" t="s">
        <v>46</v>
      </c>
      <c r="C43" s="22" t="s">
        <v>52</v>
      </c>
      <c r="D43" s="4" t="s">
        <v>161</v>
      </c>
      <c r="E43" s="25">
        <v>120</v>
      </c>
      <c r="F43" s="107">
        <v>2460</v>
      </c>
      <c r="G43" s="107">
        <v>2465</v>
      </c>
    </row>
    <row r="44" spans="1:7" s="48" customFormat="1" ht="15.75">
      <c r="A44" s="67" t="s">
        <v>162</v>
      </c>
      <c r="B44" s="22" t="s">
        <v>46</v>
      </c>
      <c r="C44" s="22" t="s">
        <v>52</v>
      </c>
      <c r="D44" s="4" t="s">
        <v>16</v>
      </c>
      <c r="E44" s="80"/>
      <c r="F44" s="79">
        <f t="shared" ref="F44:G46" si="3">SUM(F45)</f>
        <v>4334</v>
      </c>
      <c r="G44" s="107">
        <f t="shared" si="3"/>
        <v>4334</v>
      </c>
    </row>
    <row r="45" spans="1:7" s="48" customFormat="1" ht="15.75">
      <c r="A45" s="67" t="s">
        <v>4</v>
      </c>
      <c r="B45" s="22" t="s">
        <v>46</v>
      </c>
      <c r="C45" s="22" t="s">
        <v>52</v>
      </c>
      <c r="D45" s="4" t="s">
        <v>18</v>
      </c>
      <c r="E45" s="80"/>
      <c r="F45" s="79">
        <f t="shared" si="3"/>
        <v>4334</v>
      </c>
      <c r="G45" s="107">
        <f t="shared" si="3"/>
        <v>4334</v>
      </c>
    </row>
    <row r="46" spans="1:7" s="48" customFormat="1" ht="63">
      <c r="A46" s="74" t="s">
        <v>163</v>
      </c>
      <c r="B46" s="22" t="s">
        <v>46</v>
      </c>
      <c r="C46" s="22" t="s">
        <v>52</v>
      </c>
      <c r="D46" s="4" t="s">
        <v>118</v>
      </c>
      <c r="E46" s="80"/>
      <c r="F46" s="79">
        <f t="shared" si="3"/>
        <v>4334</v>
      </c>
      <c r="G46" s="107">
        <f t="shared" si="3"/>
        <v>4334</v>
      </c>
    </row>
    <row r="47" spans="1:7" s="48" customFormat="1" ht="63">
      <c r="A47" s="84" t="s">
        <v>128</v>
      </c>
      <c r="B47" s="22" t="s">
        <v>46</v>
      </c>
      <c r="C47" s="22" t="s">
        <v>52</v>
      </c>
      <c r="D47" s="4" t="s">
        <v>164</v>
      </c>
      <c r="E47" s="80"/>
      <c r="F47" s="79">
        <f>SUM(F48,F51)</f>
        <v>4334</v>
      </c>
      <c r="G47" s="107">
        <f>SUM(G48,G51)</f>
        <v>4334</v>
      </c>
    </row>
    <row r="48" spans="1:7" s="48" customFormat="1" ht="66" customHeight="1">
      <c r="A48" s="77" t="s">
        <v>49</v>
      </c>
      <c r="B48" s="22" t="s">
        <v>46</v>
      </c>
      <c r="C48" s="22" t="s">
        <v>52</v>
      </c>
      <c r="D48" s="4" t="s">
        <v>164</v>
      </c>
      <c r="E48" s="80">
        <v>100</v>
      </c>
      <c r="F48" s="107">
        <f>SUM(F49)</f>
        <v>3716.7</v>
      </c>
      <c r="G48" s="107">
        <f>SUM(G49)</f>
        <v>3716.7</v>
      </c>
    </row>
    <row r="49" spans="1:7" s="48" customFormat="1" ht="31.5">
      <c r="A49" s="77" t="s">
        <v>50</v>
      </c>
      <c r="B49" s="22" t="s">
        <v>46</v>
      </c>
      <c r="C49" s="22" t="s">
        <v>52</v>
      </c>
      <c r="D49" s="4" t="s">
        <v>164</v>
      </c>
      <c r="E49" s="80">
        <v>120</v>
      </c>
      <c r="F49" s="107">
        <v>3716.7</v>
      </c>
      <c r="G49" s="107">
        <v>3716.7</v>
      </c>
    </row>
    <row r="50" spans="1:7" s="48" customFormat="1" ht="15.75">
      <c r="A50" s="67" t="s">
        <v>57</v>
      </c>
      <c r="B50" s="22" t="s">
        <v>46</v>
      </c>
      <c r="C50" s="22" t="s">
        <v>52</v>
      </c>
      <c r="D50" s="4" t="s">
        <v>164</v>
      </c>
      <c r="E50" s="80">
        <v>120</v>
      </c>
      <c r="F50" s="107">
        <v>3716.7</v>
      </c>
      <c r="G50" s="107">
        <v>3716.7</v>
      </c>
    </row>
    <row r="51" spans="1:7" s="48" customFormat="1" ht="31.5">
      <c r="A51" s="77" t="s">
        <v>115</v>
      </c>
      <c r="B51" s="22" t="s">
        <v>46</v>
      </c>
      <c r="C51" s="22" t="s">
        <v>52</v>
      </c>
      <c r="D51" s="4" t="s">
        <v>164</v>
      </c>
      <c r="E51" s="80">
        <v>200</v>
      </c>
      <c r="F51" s="107">
        <f>SUM(F52)</f>
        <v>617.29999999999995</v>
      </c>
      <c r="G51" s="107">
        <f>SUM(G52)</f>
        <v>617.29999999999995</v>
      </c>
    </row>
    <row r="52" spans="1:7" s="48" customFormat="1" ht="31.5">
      <c r="A52" s="77" t="s">
        <v>53</v>
      </c>
      <c r="B52" s="22" t="s">
        <v>46</v>
      </c>
      <c r="C52" s="22" t="s">
        <v>52</v>
      </c>
      <c r="D52" s="4" t="s">
        <v>164</v>
      </c>
      <c r="E52" s="80">
        <v>240</v>
      </c>
      <c r="F52" s="29">
        <v>617.29999999999995</v>
      </c>
      <c r="G52" s="29">
        <v>617.29999999999995</v>
      </c>
    </row>
    <row r="53" spans="1:7" s="48" customFormat="1" ht="15.75">
      <c r="A53" s="67" t="s">
        <v>57</v>
      </c>
      <c r="B53" s="22" t="s">
        <v>46</v>
      </c>
      <c r="C53" s="22" t="s">
        <v>52</v>
      </c>
      <c r="D53" s="4" t="s">
        <v>164</v>
      </c>
      <c r="E53" s="80">
        <v>240</v>
      </c>
      <c r="F53" s="29">
        <v>617.29999999999995</v>
      </c>
      <c r="G53" s="29">
        <v>617.29999999999995</v>
      </c>
    </row>
    <row r="54" spans="1:7" s="48" customFormat="1" ht="15.75">
      <c r="A54" s="67" t="s">
        <v>165</v>
      </c>
      <c r="B54" s="22" t="s">
        <v>46</v>
      </c>
      <c r="C54" s="22" t="s">
        <v>52</v>
      </c>
      <c r="D54" s="4" t="s">
        <v>19</v>
      </c>
      <c r="E54" s="28"/>
      <c r="F54" s="79">
        <f t="shared" ref="F54:G56" si="4">SUM(F55)</f>
        <v>3197</v>
      </c>
      <c r="G54" s="107">
        <f t="shared" si="4"/>
        <v>3197</v>
      </c>
    </row>
    <row r="55" spans="1:7" s="48" customFormat="1" ht="15.75">
      <c r="A55" s="67" t="s">
        <v>166</v>
      </c>
      <c r="B55" s="22" t="s">
        <v>46</v>
      </c>
      <c r="C55" s="22" t="s">
        <v>52</v>
      </c>
      <c r="D55" s="4" t="s">
        <v>167</v>
      </c>
      <c r="E55" s="80"/>
      <c r="F55" s="29">
        <f t="shared" si="4"/>
        <v>3197</v>
      </c>
      <c r="G55" s="29">
        <f t="shared" si="4"/>
        <v>3197</v>
      </c>
    </row>
    <row r="56" spans="1:7" s="48" customFormat="1" ht="63">
      <c r="A56" s="67" t="s">
        <v>168</v>
      </c>
      <c r="B56" s="22" t="s">
        <v>46</v>
      </c>
      <c r="C56" s="22" t="s">
        <v>52</v>
      </c>
      <c r="D56" s="4" t="s">
        <v>169</v>
      </c>
      <c r="E56" s="80"/>
      <c r="F56" s="29">
        <f t="shared" si="4"/>
        <v>3197</v>
      </c>
      <c r="G56" s="29">
        <f t="shared" si="4"/>
        <v>3197</v>
      </c>
    </row>
    <row r="57" spans="1:7" s="48" customFormat="1" ht="31.5">
      <c r="A57" s="73" t="s">
        <v>7</v>
      </c>
      <c r="B57" s="22" t="s">
        <v>46</v>
      </c>
      <c r="C57" s="22" t="s">
        <v>52</v>
      </c>
      <c r="D57" s="4" t="s">
        <v>170</v>
      </c>
      <c r="E57" s="80"/>
      <c r="F57" s="79">
        <f>SUM(F58,F61)</f>
        <v>3197</v>
      </c>
      <c r="G57" s="107">
        <f>SUM(G58,G61)</f>
        <v>3197</v>
      </c>
    </row>
    <row r="58" spans="1:7" s="48" customFormat="1" ht="66" customHeight="1">
      <c r="A58" s="77" t="s">
        <v>49</v>
      </c>
      <c r="B58" s="22" t="s">
        <v>46</v>
      </c>
      <c r="C58" s="22" t="s">
        <v>52</v>
      </c>
      <c r="D58" s="4" t="s">
        <v>170</v>
      </c>
      <c r="E58" s="80">
        <v>100</v>
      </c>
      <c r="F58" s="29">
        <f>SUM(F59)</f>
        <v>2560.1999999999998</v>
      </c>
      <c r="G58" s="29">
        <f>SUM(G59)</f>
        <v>2560.1999999999998</v>
      </c>
    </row>
    <row r="59" spans="1:7" s="48" customFormat="1" ht="31.5">
      <c r="A59" s="77" t="s">
        <v>50</v>
      </c>
      <c r="B59" s="22" t="s">
        <v>46</v>
      </c>
      <c r="C59" s="22" t="s">
        <v>52</v>
      </c>
      <c r="D59" s="4" t="s">
        <v>170</v>
      </c>
      <c r="E59" s="80">
        <v>120</v>
      </c>
      <c r="F59" s="29">
        <v>2560.1999999999998</v>
      </c>
      <c r="G59" s="29">
        <v>2560.1999999999998</v>
      </c>
    </row>
    <row r="60" spans="1:7" s="48" customFormat="1" ht="15.75">
      <c r="A60" s="67" t="s">
        <v>57</v>
      </c>
      <c r="B60" s="22" t="s">
        <v>46</v>
      </c>
      <c r="C60" s="22" t="s">
        <v>52</v>
      </c>
      <c r="D60" s="4" t="s">
        <v>170</v>
      </c>
      <c r="E60" s="80">
        <v>120</v>
      </c>
      <c r="F60" s="29">
        <v>2560.1999999999998</v>
      </c>
      <c r="G60" s="29">
        <v>2560.1999999999998</v>
      </c>
    </row>
    <row r="61" spans="1:7" s="48" customFormat="1" ht="31.5">
      <c r="A61" s="77" t="s">
        <v>115</v>
      </c>
      <c r="B61" s="22" t="s">
        <v>46</v>
      </c>
      <c r="C61" s="22" t="s">
        <v>52</v>
      </c>
      <c r="D61" s="4" t="s">
        <v>170</v>
      </c>
      <c r="E61" s="80">
        <v>200</v>
      </c>
      <c r="F61" s="29">
        <f>SUM(F62)</f>
        <v>636.79999999999995</v>
      </c>
      <c r="G61" s="29">
        <f>SUM(G62)</f>
        <v>636.79999999999995</v>
      </c>
    </row>
    <row r="62" spans="1:7" s="48" customFormat="1" ht="31.5">
      <c r="A62" s="77" t="s">
        <v>53</v>
      </c>
      <c r="B62" s="22" t="s">
        <v>46</v>
      </c>
      <c r="C62" s="22" t="s">
        <v>52</v>
      </c>
      <c r="D62" s="4" t="s">
        <v>170</v>
      </c>
      <c r="E62" s="80">
        <v>240</v>
      </c>
      <c r="F62" s="29">
        <v>636.79999999999995</v>
      </c>
      <c r="G62" s="29">
        <v>636.79999999999995</v>
      </c>
    </row>
    <row r="63" spans="1:7" s="48" customFormat="1" ht="15.75">
      <c r="A63" s="67" t="s">
        <v>57</v>
      </c>
      <c r="B63" s="22" t="s">
        <v>46</v>
      </c>
      <c r="C63" s="22" t="s">
        <v>52</v>
      </c>
      <c r="D63" s="4" t="s">
        <v>170</v>
      </c>
      <c r="E63" s="80">
        <v>240</v>
      </c>
      <c r="F63" s="29">
        <v>636.79999999999995</v>
      </c>
      <c r="G63" s="29">
        <v>636.79999999999995</v>
      </c>
    </row>
    <row r="64" spans="1:7" ht="31.5">
      <c r="A64" s="67" t="s">
        <v>141</v>
      </c>
      <c r="B64" s="22" t="s">
        <v>46</v>
      </c>
      <c r="C64" s="22" t="s">
        <v>52</v>
      </c>
      <c r="D64" s="4" t="s">
        <v>33</v>
      </c>
      <c r="E64" s="23"/>
      <c r="F64" s="21">
        <f>SUM(F65,F70)</f>
        <v>123936.22</v>
      </c>
      <c r="G64" s="107">
        <f>SUM(G65,G70)</f>
        <v>139336.22</v>
      </c>
    </row>
    <row r="65" spans="1:7" s="48" customFormat="1" ht="31.5">
      <c r="A65" s="67" t="s">
        <v>147</v>
      </c>
      <c r="B65" s="22" t="s">
        <v>46</v>
      </c>
      <c r="C65" s="22" t="s">
        <v>52</v>
      </c>
      <c r="D65" s="4" t="s">
        <v>36</v>
      </c>
      <c r="E65" s="27"/>
      <c r="F65" s="21">
        <f t="shared" ref="F65:G68" si="5">SUM(F66)</f>
        <v>100</v>
      </c>
      <c r="G65" s="107">
        <f t="shared" si="5"/>
        <v>100</v>
      </c>
    </row>
    <row r="66" spans="1:7" s="48" customFormat="1" ht="31.5">
      <c r="A66" s="73" t="s">
        <v>148</v>
      </c>
      <c r="B66" s="22" t="s">
        <v>46</v>
      </c>
      <c r="C66" s="22" t="s">
        <v>52</v>
      </c>
      <c r="D66" s="4" t="s">
        <v>37</v>
      </c>
      <c r="E66" s="27"/>
      <c r="F66" s="21">
        <f t="shared" si="5"/>
        <v>100</v>
      </c>
      <c r="G66" s="107">
        <f t="shared" si="5"/>
        <v>100</v>
      </c>
    </row>
    <row r="67" spans="1:7" s="48" customFormat="1" ht="110.25">
      <c r="A67" s="67" t="s">
        <v>149</v>
      </c>
      <c r="B67" s="22" t="s">
        <v>46</v>
      </c>
      <c r="C67" s="22" t="s">
        <v>52</v>
      </c>
      <c r="D67" s="4" t="s">
        <v>150</v>
      </c>
      <c r="E67" s="3"/>
      <c r="F67" s="21">
        <f t="shared" si="5"/>
        <v>100</v>
      </c>
      <c r="G67" s="107">
        <f t="shared" si="5"/>
        <v>100</v>
      </c>
    </row>
    <row r="68" spans="1:7" s="48" customFormat="1" ht="31.5">
      <c r="A68" s="77" t="s">
        <v>115</v>
      </c>
      <c r="B68" s="22" t="s">
        <v>46</v>
      </c>
      <c r="C68" s="22" t="s">
        <v>52</v>
      </c>
      <c r="D68" s="4" t="s">
        <v>150</v>
      </c>
      <c r="E68" s="25">
        <v>200</v>
      </c>
      <c r="F68" s="21">
        <f t="shared" si="5"/>
        <v>100</v>
      </c>
      <c r="G68" s="107">
        <f t="shared" si="5"/>
        <v>100</v>
      </c>
    </row>
    <row r="69" spans="1:7" s="48" customFormat="1" ht="31.5">
      <c r="A69" s="77" t="s">
        <v>53</v>
      </c>
      <c r="B69" s="22" t="s">
        <v>46</v>
      </c>
      <c r="C69" s="22" t="s">
        <v>52</v>
      </c>
      <c r="D69" s="4" t="s">
        <v>150</v>
      </c>
      <c r="E69" s="25">
        <v>240</v>
      </c>
      <c r="F69" s="107">
        <v>100</v>
      </c>
      <c r="G69" s="107">
        <v>100</v>
      </c>
    </row>
    <row r="70" spans="1:7" ht="15.75">
      <c r="A70" s="67" t="s">
        <v>129</v>
      </c>
      <c r="B70" s="22" t="s">
        <v>46</v>
      </c>
      <c r="C70" s="22" t="s">
        <v>52</v>
      </c>
      <c r="D70" s="4" t="s">
        <v>142</v>
      </c>
      <c r="E70" s="23"/>
      <c r="F70" s="21">
        <f>SUM(F71)</f>
        <v>123836.22</v>
      </c>
      <c r="G70" s="107">
        <f>SUM(G71)</f>
        <v>139236.22</v>
      </c>
    </row>
    <row r="71" spans="1:7" ht="31.5">
      <c r="A71" s="67" t="s">
        <v>143</v>
      </c>
      <c r="B71" s="22" t="s">
        <v>46</v>
      </c>
      <c r="C71" s="22" t="s">
        <v>52</v>
      </c>
      <c r="D71" s="4" t="s">
        <v>144</v>
      </c>
      <c r="E71" s="23"/>
      <c r="F71" s="21">
        <f>SUM(F72,)</f>
        <v>123836.22</v>
      </c>
      <c r="G71" s="107">
        <f>SUM(G72,)</f>
        <v>139236.22</v>
      </c>
    </row>
    <row r="72" spans="1:7" ht="15.75">
      <c r="A72" s="67" t="s">
        <v>6</v>
      </c>
      <c r="B72" s="22" t="s">
        <v>46</v>
      </c>
      <c r="C72" s="22" t="s">
        <v>52</v>
      </c>
      <c r="D72" s="4" t="s">
        <v>145</v>
      </c>
      <c r="E72" s="3"/>
      <c r="F72" s="21">
        <f>SUM(F73,F75,F77)</f>
        <v>123836.22</v>
      </c>
      <c r="G72" s="107">
        <f>SUM(G73,G75,G77)</f>
        <v>139236.22</v>
      </c>
    </row>
    <row r="73" spans="1:7" ht="66.75" customHeight="1">
      <c r="A73" s="67" t="s">
        <v>146</v>
      </c>
      <c r="B73" s="22" t="s">
        <v>46</v>
      </c>
      <c r="C73" s="22" t="s">
        <v>52</v>
      </c>
      <c r="D73" s="4" t="s">
        <v>145</v>
      </c>
      <c r="E73" s="25">
        <v>100</v>
      </c>
      <c r="F73" s="21">
        <f>SUM(F74)</f>
        <v>113640.08</v>
      </c>
      <c r="G73" s="107">
        <f>SUM(G74)</f>
        <v>113640.08</v>
      </c>
    </row>
    <row r="74" spans="1:7" ht="31.5">
      <c r="A74" s="77" t="s">
        <v>50</v>
      </c>
      <c r="B74" s="22" t="s">
        <v>46</v>
      </c>
      <c r="C74" s="22" t="s">
        <v>52</v>
      </c>
      <c r="D74" s="4" t="s">
        <v>145</v>
      </c>
      <c r="E74" s="25">
        <v>120</v>
      </c>
      <c r="F74" s="107">
        <v>113640.08</v>
      </c>
      <c r="G74" s="107">
        <v>113640.08</v>
      </c>
    </row>
    <row r="75" spans="1:7" ht="31.5">
      <c r="A75" s="77" t="s">
        <v>115</v>
      </c>
      <c r="B75" s="22" t="s">
        <v>46</v>
      </c>
      <c r="C75" s="22" t="s">
        <v>52</v>
      </c>
      <c r="D75" s="4" t="s">
        <v>145</v>
      </c>
      <c r="E75" s="25">
        <v>200</v>
      </c>
      <c r="F75" s="107">
        <f>SUM(F76)</f>
        <v>9516.14</v>
      </c>
      <c r="G75" s="107">
        <f>SUM(G76)</f>
        <v>23346.14</v>
      </c>
    </row>
    <row r="76" spans="1:7" ht="31.5">
      <c r="A76" s="77" t="s">
        <v>53</v>
      </c>
      <c r="B76" s="22" t="s">
        <v>46</v>
      </c>
      <c r="C76" s="22" t="s">
        <v>52</v>
      </c>
      <c r="D76" s="4" t="s">
        <v>145</v>
      </c>
      <c r="E76" s="25">
        <v>240</v>
      </c>
      <c r="F76" s="50">
        <v>9516.14</v>
      </c>
      <c r="G76" s="50">
        <v>23346.14</v>
      </c>
    </row>
    <row r="77" spans="1:7" ht="15.75">
      <c r="A77" s="77" t="s">
        <v>54</v>
      </c>
      <c r="B77" s="22" t="s">
        <v>46</v>
      </c>
      <c r="C77" s="22" t="s">
        <v>52</v>
      </c>
      <c r="D77" s="4" t="s">
        <v>145</v>
      </c>
      <c r="E77" s="25">
        <v>800</v>
      </c>
      <c r="F77" s="107">
        <f>SUM(F78,F79)</f>
        <v>680</v>
      </c>
      <c r="G77" s="107">
        <f>SUM(G78,G79)</f>
        <v>2250</v>
      </c>
    </row>
    <row r="78" spans="1:7" s="98" customFormat="1" ht="15.75">
      <c r="A78" s="115" t="s">
        <v>484</v>
      </c>
      <c r="B78" s="108" t="s">
        <v>46</v>
      </c>
      <c r="C78" s="108" t="s">
        <v>52</v>
      </c>
      <c r="D78" s="102" t="s">
        <v>145</v>
      </c>
      <c r="E78" s="111">
        <v>830</v>
      </c>
      <c r="F78" s="107">
        <v>30</v>
      </c>
      <c r="G78" s="107">
        <v>30</v>
      </c>
    </row>
    <row r="79" spans="1:7" ht="15.75">
      <c r="A79" s="77" t="s">
        <v>55</v>
      </c>
      <c r="B79" s="22" t="s">
        <v>46</v>
      </c>
      <c r="C79" s="22" t="s">
        <v>52</v>
      </c>
      <c r="D79" s="4" t="s">
        <v>145</v>
      </c>
      <c r="E79" s="25">
        <v>850</v>
      </c>
      <c r="F79" s="50">
        <v>650</v>
      </c>
      <c r="G79" s="50">
        <v>2220</v>
      </c>
    </row>
    <row r="80" spans="1:7" s="48" customFormat="1" ht="47.25">
      <c r="A80" s="67" t="s">
        <v>171</v>
      </c>
      <c r="B80" s="22" t="s">
        <v>46</v>
      </c>
      <c r="C80" s="22" t="s">
        <v>52</v>
      </c>
      <c r="D80" s="4" t="s">
        <v>39</v>
      </c>
      <c r="E80" s="80"/>
      <c r="F80" s="79">
        <f>SUM(F81)</f>
        <v>5834.41</v>
      </c>
      <c r="G80" s="107">
        <f>SUM(G81)</f>
        <v>22034.41</v>
      </c>
    </row>
    <row r="81" spans="1:7" s="48" customFormat="1" ht="47.25">
      <c r="A81" s="67" t="s">
        <v>172</v>
      </c>
      <c r="B81" s="22" t="s">
        <v>46</v>
      </c>
      <c r="C81" s="22" t="s">
        <v>52</v>
      </c>
      <c r="D81" s="4" t="s">
        <v>173</v>
      </c>
      <c r="E81" s="80"/>
      <c r="F81" s="79">
        <f>SUM(F82,F86)</f>
        <v>5834.41</v>
      </c>
      <c r="G81" s="107">
        <f>SUM(G82,G86)</f>
        <v>22034.41</v>
      </c>
    </row>
    <row r="82" spans="1:7" s="48" customFormat="1" ht="47.25">
      <c r="A82" s="67" t="s">
        <v>174</v>
      </c>
      <c r="B82" s="22" t="s">
        <v>46</v>
      </c>
      <c r="C82" s="22" t="s">
        <v>52</v>
      </c>
      <c r="D82" s="75" t="s">
        <v>175</v>
      </c>
      <c r="E82" s="80"/>
      <c r="F82" s="79">
        <f t="shared" ref="F82:G84" si="6">SUM(F83)</f>
        <v>4271.3999999999996</v>
      </c>
      <c r="G82" s="107">
        <f t="shared" si="6"/>
        <v>20471.400000000001</v>
      </c>
    </row>
    <row r="83" spans="1:7" s="48" customFormat="1" ht="126">
      <c r="A83" s="71" t="s">
        <v>176</v>
      </c>
      <c r="B83" s="80" t="s">
        <v>46</v>
      </c>
      <c r="C83" s="22" t="s">
        <v>52</v>
      </c>
      <c r="D83" s="4" t="s">
        <v>177</v>
      </c>
      <c r="E83" s="28"/>
      <c r="F83" s="79">
        <f t="shared" si="6"/>
        <v>4271.3999999999996</v>
      </c>
      <c r="G83" s="107">
        <f t="shared" si="6"/>
        <v>20471.400000000001</v>
      </c>
    </row>
    <row r="84" spans="1:7" s="48" customFormat="1" ht="31.5">
      <c r="A84" s="77" t="s">
        <v>115</v>
      </c>
      <c r="B84" s="80" t="s">
        <v>46</v>
      </c>
      <c r="C84" s="22" t="s">
        <v>52</v>
      </c>
      <c r="D84" s="4" t="s">
        <v>177</v>
      </c>
      <c r="E84" s="80">
        <v>200</v>
      </c>
      <c r="F84" s="79">
        <f t="shared" si="6"/>
        <v>4271.3999999999996</v>
      </c>
      <c r="G84" s="107">
        <f t="shared" si="6"/>
        <v>20471.400000000001</v>
      </c>
    </row>
    <row r="85" spans="1:7" s="48" customFormat="1" ht="31.5">
      <c r="A85" s="77" t="s">
        <v>53</v>
      </c>
      <c r="B85" s="80" t="s">
        <v>46</v>
      </c>
      <c r="C85" s="22" t="s">
        <v>52</v>
      </c>
      <c r="D85" s="4" t="s">
        <v>177</v>
      </c>
      <c r="E85" s="80">
        <v>240</v>
      </c>
      <c r="F85" s="107">
        <v>4271.3999999999996</v>
      </c>
      <c r="G85" s="107">
        <v>20471.400000000001</v>
      </c>
    </row>
    <row r="86" spans="1:7" s="48" customFormat="1" ht="31.5">
      <c r="A86" s="77" t="s">
        <v>178</v>
      </c>
      <c r="B86" s="22" t="s">
        <v>46</v>
      </c>
      <c r="C86" s="22" t="s">
        <v>52</v>
      </c>
      <c r="D86" s="75" t="s">
        <v>179</v>
      </c>
      <c r="E86" s="80"/>
      <c r="F86" s="79">
        <f t="shared" ref="F86:G88" si="7">SUM(F87)</f>
        <v>1563.01</v>
      </c>
      <c r="G86" s="107">
        <f t="shared" si="7"/>
        <v>1563.01</v>
      </c>
    </row>
    <row r="87" spans="1:7" s="48" customFormat="1" ht="63">
      <c r="A87" s="71" t="s">
        <v>180</v>
      </c>
      <c r="B87" s="22" t="s">
        <v>46</v>
      </c>
      <c r="C87" s="22" t="s">
        <v>52</v>
      </c>
      <c r="D87" s="4" t="s">
        <v>181</v>
      </c>
      <c r="E87" s="80"/>
      <c r="F87" s="79">
        <f t="shared" si="7"/>
        <v>1563.01</v>
      </c>
      <c r="G87" s="107">
        <f t="shared" si="7"/>
        <v>1563.01</v>
      </c>
    </row>
    <row r="88" spans="1:7" s="48" customFormat="1" ht="31.5">
      <c r="A88" s="77" t="s">
        <v>115</v>
      </c>
      <c r="B88" s="22" t="s">
        <v>46</v>
      </c>
      <c r="C88" s="22" t="s">
        <v>52</v>
      </c>
      <c r="D88" s="4" t="s">
        <v>181</v>
      </c>
      <c r="E88" s="80">
        <v>200</v>
      </c>
      <c r="F88" s="79">
        <f t="shared" si="7"/>
        <v>1563.01</v>
      </c>
      <c r="G88" s="107">
        <f t="shared" si="7"/>
        <v>1563.01</v>
      </c>
    </row>
    <row r="89" spans="1:7" s="48" customFormat="1" ht="31.5">
      <c r="A89" s="77" t="s">
        <v>53</v>
      </c>
      <c r="B89" s="22" t="s">
        <v>46</v>
      </c>
      <c r="C89" s="22" t="s">
        <v>52</v>
      </c>
      <c r="D89" s="4" t="s">
        <v>181</v>
      </c>
      <c r="E89" s="80">
        <v>240</v>
      </c>
      <c r="F89" s="107">
        <v>1563.01</v>
      </c>
      <c r="G89" s="107">
        <v>1563.01</v>
      </c>
    </row>
    <row r="90" spans="1:7" s="48" customFormat="1" ht="15.75">
      <c r="A90" s="77" t="s">
        <v>182</v>
      </c>
      <c r="B90" s="22" t="s">
        <v>46</v>
      </c>
      <c r="C90" s="22" t="s">
        <v>52</v>
      </c>
      <c r="D90" s="4" t="s">
        <v>183</v>
      </c>
      <c r="E90" s="80"/>
      <c r="F90" s="107">
        <f t="shared" ref="F90:G92" si="8">SUM(F91)</f>
        <v>474</v>
      </c>
      <c r="G90" s="107">
        <f t="shared" si="8"/>
        <v>474</v>
      </c>
    </row>
    <row r="91" spans="1:7" s="48" customFormat="1" ht="15.75">
      <c r="A91" s="77" t="s">
        <v>184</v>
      </c>
      <c r="B91" s="22" t="s">
        <v>46</v>
      </c>
      <c r="C91" s="22" t="s">
        <v>52</v>
      </c>
      <c r="D91" s="4" t="s">
        <v>185</v>
      </c>
      <c r="E91" s="80"/>
      <c r="F91" s="107">
        <f t="shared" si="8"/>
        <v>474</v>
      </c>
      <c r="G91" s="107">
        <f t="shared" si="8"/>
        <v>474</v>
      </c>
    </row>
    <row r="92" spans="1:7" s="48" customFormat="1" ht="47.25">
      <c r="A92" s="77" t="s">
        <v>186</v>
      </c>
      <c r="B92" s="22" t="s">
        <v>46</v>
      </c>
      <c r="C92" s="22" t="s">
        <v>52</v>
      </c>
      <c r="D92" s="4" t="s">
        <v>187</v>
      </c>
      <c r="E92" s="80"/>
      <c r="F92" s="107">
        <f t="shared" si="8"/>
        <v>474</v>
      </c>
      <c r="G92" s="107">
        <f t="shared" si="8"/>
        <v>474</v>
      </c>
    </row>
    <row r="93" spans="1:7" ht="157.5">
      <c r="A93" s="77" t="s">
        <v>496</v>
      </c>
      <c r="B93" s="22" t="s">
        <v>46</v>
      </c>
      <c r="C93" s="22" t="s">
        <v>52</v>
      </c>
      <c r="D93" s="4" t="s">
        <v>188</v>
      </c>
      <c r="E93" s="25"/>
      <c r="F93" s="107">
        <f>SUM(F94,)</f>
        <v>474</v>
      </c>
      <c r="G93" s="107">
        <f>SUM(G94,)</f>
        <v>474</v>
      </c>
    </row>
    <row r="94" spans="1:7" ht="66" customHeight="1">
      <c r="A94" s="77" t="s">
        <v>49</v>
      </c>
      <c r="B94" s="22" t="s">
        <v>46</v>
      </c>
      <c r="C94" s="22" t="s">
        <v>52</v>
      </c>
      <c r="D94" s="4" t="s">
        <v>188</v>
      </c>
      <c r="E94" s="25">
        <v>100</v>
      </c>
      <c r="F94" s="107">
        <f>SUM(F95)</f>
        <v>474</v>
      </c>
      <c r="G94" s="107">
        <f>SUM(G95)</f>
        <v>474</v>
      </c>
    </row>
    <row r="95" spans="1:7" ht="31.5">
      <c r="A95" s="77" t="s">
        <v>50</v>
      </c>
      <c r="B95" s="22" t="s">
        <v>46</v>
      </c>
      <c r="C95" s="22" t="s">
        <v>52</v>
      </c>
      <c r="D95" s="4" t="s">
        <v>188</v>
      </c>
      <c r="E95" s="25">
        <v>120</v>
      </c>
      <c r="F95" s="107">
        <v>474</v>
      </c>
      <c r="G95" s="107">
        <v>474</v>
      </c>
    </row>
    <row r="96" spans="1:7" ht="15.75">
      <c r="A96" s="77" t="s">
        <v>56</v>
      </c>
      <c r="B96" s="22" t="s">
        <v>46</v>
      </c>
      <c r="C96" s="22" t="s">
        <v>52</v>
      </c>
      <c r="D96" s="4" t="s">
        <v>188</v>
      </c>
      <c r="E96" s="25">
        <v>120</v>
      </c>
      <c r="F96" s="107">
        <v>474</v>
      </c>
      <c r="G96" s="107">
        <v>474</v>
      </c>
    </row>
    <row r="97" spans="1:9" s="48" customFormat="1" ht="31.5">
      <c r="A97" s="67" t="s">
        <v>108</v>
      </c>
      <c r="B97" s="22" t="s">
        <v>46</v>
      </c>
      <c r="C97" s="22" t="s">
        <v>80</v>
      </c>
      <c r="D97" s="25"/>
      <c r="E97" s="25"/>
      <c r="F97" s="39">
        <f>SUM(F98,F111)</f>
        <v>23793.53</v>
      </c>
      <c r="G97" s="81">
        <f>SUM(G98,G111)</f>
        <v>24793.53</v>
      </c>
      <c r="I97" s="42"/>
    </row>
    <row r="98" spans="1:9" s="48" customFormat="1" ht="31.5">
      <c r="A98" s="67" t="s">
        <v>141</v>
      </c>
      <c r="B98" s="22" t="s">
        <v>46</v>
      </c>
      <c r="C98" s="22" t="s">
        <v>80</v>
      </c>
      <c r="D98" s="4" t="s">
        <v>33</v>
      </c>
      <c r="E98" s="25"/>
      <c r="F98" s="29">
        <f>SUM(F99,F104)</f>
        <v>18821.689999999999</v>
      </c>
      <c r="G98" s="29">
        <f>SUM(G99,G104)</f>
        <v>19821.689999999999</v>
      </c>
    </row>
    <row r="99" spans="1:9" s="48" customFormat="1" ht="31.5">
      <c r="A99" s="67" t="s">
        <v>147</v>
      </c>
      <c r="B99" s="22" t="s">
        <v>46</v>
      </c>
      <c r="C99" s="22" t="s">
        <v>80</v>
      </c>
      <c r="D99" s="4" t="s">
        <v>36</v>
      </c>
      <c r="E99" s="27"/>
      <c r="F99" s="21">
        <f t="shared" ref="F99:G102" si="9">SUM(F100)</f>
        <v>100</v>
      </c>
      <c r="G99" s="107">
        <f t="shared" si="9"/>
        <v>100</v>
      </c>
    </row>
    <row r="100" spans="1:9" s="48" customFormat="1" ht="31.5">
      <c r="A100" s="73" t="s">
        <v>148</v>
      </c>
      <c r="B100" s="22" t="s">
        <v>46</v>
      </c>
      <c r="C100" s="22" t="s">
        <v>80</v>
      </c>
      <c r="D100" s="4" t="s">
        <v>37</v>
      </c>
      <c r="E100" s="27"/>
      <c r="F100" s="21">
        <f t="shared" si="9"/>
        <v>100</v>
      </c>
      <c r="G100" s="107">
        <f t="shared" si="9"/>
        <v>100</v>
      </c>
    </row>
    <row r="101" spans="1:9" s="48" customFormat="1" ht="110.25">
      <c r="A101" s="67" t="s">
        <v>149</v>
      </c>
      <c r="B101" s="22" t="s">
        <v>46</v>
      </c>
      <c r="C101" s="22" t="s">
        <v>80</v>
      </c>
      <c r="D101" s="4" t="s">
        <v>150</v>
      </c>
      <c r="E101" s="3"/>
      <c r="F101" s="21">
        <f t="shared" si="9"/>
        <v>100</v>
      </c>
      <c r="G101" s="107">
        <f t="shared" si="9"/>
        <v>100</v>
      </c>
    </row>
    <row r="102" spans="1:9" s="48" customFormat="1" ht="31.5">
      <c r="A102" s="77" t="s">
        <v>115</v>
      </c>
      <c r="B102" s="22" t="s">
        <v>46</v>
      </c>
      <c r="C102" s="22" t="s">
        <v>80</v>
      </c>
      <c r="D102" s="4" t="s">
        <v>150</v>
      </c>
      <c r="E102" s="25">
        <v>200</v>
      </c>
      <c r="F102" s="21">
        <f t="shared" si="9"/>
        <v>100</v>
      </c>
      <c r="G102" s="107">
        <f t="shared" si="9"/>
        <v>100</v>
      </c>
    </row>
    <row r="103" spans="1:9" s="48" customFormat="1" ht="31.5">
      <c r="A103" s="77" t="s">
        <v>53</v>
      </c>
      <c r="B103" s="22" t="s">
        <v>46</v>
      </c>
      <c r="C103" s="22" t="s">
        <v>80</v>
      </c>
      <c r="D103" s="4" t="s">
        <v>150</v>
      </c>
      <c r="E103" s="25">
        <v>240</v>
      </c>
      <c r="F103" s="107">
        <v>100</v>
      </c>
      <c r="G103" s="107">
        <v>100</v>
      </c>
    </row>
    <row r="104" spans="1:9" s="48" customFormat="1" ht="15.75">
      <c r="A104" s="67" t="s">
        <v>129</v>
      </c>
      <c r="B104" s="22" t="s">
        <v>46</v>
      </c>
      <c r="C104" s="22" t="s">
        <v>80</v>
      </c>
      <c r="D104" s="4" t="s">
        <v>142</v>
      </c>
      <c r="E104" s="25"/>
      <c r="F104" s="29">
        <f>SUM(F105)</f>
        <v>18721.689999999999</v>
      </c>
      <c r="G104" s="29">
        <f>SUM(G105)</f>
        <v>19721.689999999999</v>
      </c>
    </row>
    <row r="105" spans="1:9" s="48" customFormat="1" ht="31.5">
      <c r="A105" s="67" t="s">
        <v>143</v>
      </c>
      <c r="B105" s="22" t="s">
        <v>46</v>
      </c>
      <c r="C105" s="22" t="s">
        <v>80</v>
      </c>
      <c r="D105" s="4" t="s">
        <v>144</v>
      </c>
      <c r="E105" s="25"/>
      <c r="F105" s="29">
        <f>SUM(F106)</f>
        <v>18721.689999999999</v>
      </c>
      <c r="G105" s="29">
        <f>SUM(G106)</f>
        <v>19721.689999999999</v>
      </c>
    </row>
    <row r="106" spans="1:9" s="48" customFormat="1" ht="15.75">
      <c r="A106" s="67" t="s">
        <v>189</v>
      </c>
      <c r="B106" s="22" t="s">
        <v>46</v>
      </c>
      <c r="C106" s="22" t="s">
        <v>80</v>
      </c>
      <c r="D106" s="4" t="s">
        <v>190</v>
      </c>
      <c r="E106" s="3"/>
      <c r="F106" s="29">
        <f>SUM(F107,F109,)</f>
        <v>18721.689999999999</v>
      </c>
      <c r="G106" s="29">
        <f>SUM(G107,G109,)</f>
        <v>19721.689999999999</v>
      </c>
    </row>
    <row r="107" spans="1:9" s="48" customFormat="1" ht="68.25" customHeight="1">
      <c r="A107" s="77" t="s">
        <v>49</v>
      </c>
      <c r="B107" s="19" t="s">
        <v>46</v>
      </c>
      <c r="C107" s="19" t="s">
        <v>80</v>
      </c>
      <c r="D107" s="4" t="s">
        <v>190</v>
      </c>
      <c r="E107" s="25">
        <v>100</v>
      </c>
      <c r="F107" s="29">
        <f>SUM(F108)</f>
        <v>16527.05</v>
      </c>
      <c r="G107" s="29">
        <f>SUM(G108)</f>
        <v>16527.05</v>
      </c>
    </row>
    <row r="108" spans="1:9" s="48" customFormat="1" ht="31.5">
      <c r="A108" s="77" t="s">
        <v>50</v>
      </c>
      <c r="B108" s="19" t="s">
        <v>46</v>
      </c>
      <c r="C108" s="19" t="s">
        <v>80</v>
      </c>
      <c r="D108" s="4" t="s">
        <v>190</v>
      </c>
      <c r="E108" s="25">
        <v>120</v>
      </c>
      <c r="F108" s="81">
        <v>16527.05</v>
      </c>
      <c r="G108" s="81">
        <v>16527.05</v>
      </c>
    </row>
    <row r="109" spans="1:9" s="48" customFormat="1" ht="31.5">
      <c r="A109" s="77" t="s">
        <v>115</v>
      </c>
      <c r="B109" s="19" t="s">
        <v>46</v>
      </c>
      <c r="C109" s="19" t="s">
        <v>80</v>
      </c>
      <c r="D109" s="4" t="s">
        <v>190</v>
      </c>
      <c r="E109" s="25">
        <v>200</v>
      </c>
      <c r="F109" s="29">
        <f>SUM(F110)</f>
        <v>2194.64</v>
      </c>
      <c r="G109" s="29">
        <f>SUM(G110)</f>
        <v>3194.64</v>
      </c>
    </row>
    <row r="110" spans="1:9" s="48" customFormat="1" ht="31.5">
      <c r="A110" s="77" t="s">
        <v>53</v>
      </c>
      <c r="B110" s="19" t="s">
        <v>46</v>
      </c>
      <c r="C110" s="19" t="s">
        <v>80</v>
      </c>
      <c r="D110" s="4" t="s">
        <v>190</v>
      </c>
      <c r="E110" s="25">
        <v>240</v>
      </c>
      <c r="F110" s="29">
        <v>2194.64</v>
      </c>
      <c r="G110" s="29">
        <v>3194.64</v>
      </c>
    </row>
    <row r="111" spans="1:9" s="48" customFormat="1" ht="31.5">
      <c r="A111" s="77" t="s">
        <v>31</v>
      </c>
      <c r="B111" s="19" t="s">
        <v>46</v>
      </c>
      <c r="C111" s="19" t="s">
        <v>80</v>
      </c>
      <c r="D111" s="4" t="s">
        <v>32</v>
      </c>
      <c r="E111" s="3"/>
      <c r="F111" s="29">
        <f>SUM(F112,F115)</f>
        <v>4971.84</v>
      </c>
      <c r="G111" s="29">
        <f>SUM(G112,G115)</f>
        <v>4971.84</v>
      </c>
    </row>
    <row r="112" spans="1:9" s="48" customFormat="1" ht="15.75">
      <c r="A112" s="76" t="s">
        <v>191</v>
      </c>
      <c r="B112" s="19" t="s">
        <v>46</v>
      </c>
      <c r="C112" s="19" t="s">
        <v>80</v>
      </c>
      <c r="D112" s="4" t="s">
        <v>192</v>
      </c>
      <c r="E112" s="3"/>
      <c r="F112" s="29">
        <f>SUM(F113)</f>
        <v>1761.11</v>
      </c>
      <c r="G112" s="29">
        <f>SUM(G113)</f>
        <v>1761.11</v>
      </c>
    </row>
    <row r="113" spans="1:7" s="48" customFormat="1" ht="67.5" customHeight="1">
      <c r="A113" s="77" t="s">
        <v>49</v>
      </c>
      <c r="B113" s="19" t="s">
        <v>46</v>
      </c>
      <c r="C113" s="19" t="s">
        <v>80</v>
      </c>
      <c r="D113" s="4" t="s">
        <v>192</v>
      </c>
      <c r="E113" s="25">
        <v>100</v>
      </c>
      <c r="F113" s="29">
        <f>SUM(F114)</f>
        <v>1761.11</v>
      </c>
      <c r="G113" s="29">
        <f>SUM(G114)</f>
        <v>1761.11</v>
      </c>
    </row>
    <row r="114" spans="1:7" s="48" customFormat="1" ht="31.5">
      <c r="A114" s="77" t="s">
        <v>50</v>
      </c>
      <c r="B114" s="19" t="s">
        <v>46</v>
      </c>
      <c r="C114" s="19" t="s">
        <v>80</v>
      </c>
      <c r="D114" s="4" t="s">
        <v>192</v>
      </c>
      <c r="E114" s="25">
        <v>120</v>
      </c>
      <c r="F114" s="81">
        <v>1761.11</v>
      </c>
      <c r="G114" s="81">
        <v>1761.11</v>
      </c>
    </row>
    <row r="115" spans="1:7" s="48" customFormat="1" ht="15.75">
      <c r="A115" s="77" t="s">
        <v>193</v>
      </c>
      <c r="B115" s="78" t="s">
        <v>46</v>
      </c>
      <c r="C115" s="78" t="s">
        <v>80</v>
      </c>
      <c r="D115" s="4" t="s">
        <v>194</v>
      </c>
      <c r="E115" s="80"/>
      <c r="F115" s="81">
        <f>SUM(F116,F118,)</f>
        <v>3210.73</v>
      </c>
      <c r="G115" s="81">
        <f>SUM(G116,G118,)</f>
        <v>3210.73</v>
      </c>
    </row>
    <row r="116" spans="1:7" s="98" customFormat="1" ht="67.5" customHeight="1">
      <c r="A116" s="104" t="s">
        <v>49</v>
      </c>
      <c r="B116" s="78" t="s">
        <v>46</v>
      </c>
      <c r="C116" s="78" t="s">
        <v>80</v>
      </c>
      <c r="D116" s="102" t="s">
        <v>194</v>
      </c>
      <c r="E116" s="111">
        <v>100</v>
      </c>
      <c r="F116" s="29">
        <f>SUM(F117)</f>
        <v>2959.43</v>
      </c>
      <c r="G116" s="29">
        <f>SUM(G117)</f>
        <v>2959.43</v>
      </c>
    </row>
    <row r="117" spans="1:7" s="98" customFormat="1" ht="31.5">
      <c r="A117" s="104" t="s">
        <v>50</v>
      </c>
      <c r="B117" s="78" t="s">
        <v>46</v>
      </c>
      <c r="C117" s="78" t="s">
        <v>80</v>
      </c>
      <c r="D117" s="102" t="s">
        <v>194</v>
      </c>
      <c r="E117" s="111">
        <v>120</v>
      </c>
      <c r="F117" s="81">
        <v>2959.43</v>
      </c>
      <c r="G117" s="81">
        <v>2959.43</v>
      </c>
    </row>
    <row r="118" spans="1:7" s="48" customFormat="1" ht="31.5">
      <c r="A118" s="77" t="s">
        <v>115</v>
      </c>
      <c r="B118" s="19" t="s">
        <v>46</v>
      </c>
      <c r="C118" s="19" t="s">
        <v>80</v>
      </c>
      <c r="D118" s="4" t="s">
        <v>194</v>
      </c>
      <c r="E118" s="25">
        <v>200</v>
      </c>
      <c r="F118" s="29">
        <f>SUM(F119)</f>
        <v>251.3</v>
      </c>
      <c r="G118" s="29">
        <f>SUM(G119)</f>
        <v>251.3</v>
      </c>
    </row>
    <row r="119" spans="1:7" s="48" customFormat="1" ht="31.5">
      <c r="A119" s="77" t="s">
        <v>53</v>
      </c>
      <c r="B119" s="19" t="s">
        <v>46</v>
      </c>
      <c r="C119" s="19" t="s">
        <v>80</v>
      </c>
      <c r="D119" s="4" t="s">
        <v>194</v>
      </c>
      <c r="E119" s="25">
        <v>240</v>
      </c>
      <c r="F119" s="81">
        <v>251.3</v>
      </c>
      <c r="G119" s="81">
        <v>251.3</v>
      </c>
    </row>
    <row r="120" spans="1:7" s="48" customFormat="1" ht="15.75">
      <c r="A120" s="72" t="s">
        <v>109</v>
      </c>
      <c r="B120" s="19" t="s">
        <v>46</v>
      </c>
      <c r="C120" s="19" t="s">
        <v>83</v>
      </c>
      <c r="D120" s="25"/>
      <c r="E120" s="25"/>
      <c r="F120" s="50">
        <f>SUM(F121)</f>
        <v>1883.66</v>
      </c>
      <c r="G120" s="50">
        <f>SUM(G121)</f>
        <v>1883.66</v>
      </c>
    </row>
    <row r="121" spans="1:7" s="48" customFormat="1" ht="31.5">
      <c r="A121" s="77" t="s">
        <v>31</v>
      </c>
      <c r="B121" s="19" t="s">
        <v>46</v>
      </c>
      <c r="C121" s="19" t="s">
        <v>83</v>
      </c>
      <c r="D121" s="4" t="s">
        <v>32</v>
      </c>
      <c r="E121" s="3"/>
      <c r="F121" s="50">
        <f>SUM(F122)</f>
        <v>1883.66</v>
      </c>
      <c r="G121" s="50">
        <f>SUM(G122)</f>
        <v>1883.66</v>
      </c>
    </row>
    <row r="122" spans="1:7" s="48" customFormat="1" ht="31.5">
      <c r="A122" s="76" t="s">
        <v>195</v>
      </c>
      <c r="B122" s="19" t="s">
        <v>46</v>
      </c>
      <c r="C122" s="19" t="s">
        <v>83</v>
      </c>
      <c r="D122" s="4" t="s">
        <v>196</v>
      </c>
      <c r="E122" s="3"/>
      <c r="F122" s="29">
        <f>SUM(F123,F125,)</f>
        <v>1883.66</v>
      </c>
      <c r="G122" s="29">
        <f>SUM(G123,G125,)</f>
        <v>1883.66</v>
      </c>
    </row>
    <row r="123" spans="1:7" s="48" customFormat="1" ht="66.75" customHeight="1">
      <c r="A123" s="68" t="s">
        <v>49</v>
      </c>
      <c r="B123" s="49" t="s">
        <v>46</v>
      </c>
      <c r="C123" s="49" t="s">
        <v>83</v>
      </c>
      <c r="D123" s="4" t="s">
        <v>196</v>
      </c>
      <c r="E123" s="30">
        <v>100</v>
      </c>
      <c r="F123" s="50">
        <f>SUM(F124)</f>
        <v>1826.46</v>
      </c>
      <c r="G123" s="50">
        <f>SUM(G124)</f>
        <v>1826.46</v>
      </c>
    </row>
    <row r="124" spans="1:7" s="48" customFormat="1" ht="31.5">
      <c r="A124" s="77" t="s">
        <v>50</v>
      </c>
      <c r="B124" s="78" t="s">
        <v>46</v>
      </c>
      <c r="C124" s="78" t="s">
        <v>83</v>
      </c>
      <c r="D124" s="4" t="s">
        <v>196</v>
      </c>
      <c r="E124" s="80">
        <v>120</v>
      </c>
      <c r="F124" s="29">
        <v>1826.46</v>
      </c>
      <c r="G124" s="29">
        <v>1826.46</v>
      </c>
    </row>
    <row r="125" spans="1:7" s="48" customFormat="1" ht="31.5">
      <c r="A125" s="77" t="s">
        <v>115</v>
      </c>
      <c r="B125" s="19" t="s">
        <v>46</v>
      </c>
      <c r="C125" s="19" t="s">
        <v>83</v>
      </c>
      <c r="D125" s="4" t="s">
        <v>196</v>
      </c>
      <c r="E125" s="25">
        <v>200</v>
      </c>
      <c r="F125" s="29">
        <f>SUM(F126)</f>
        <v>57.2</v>
      </c>
      <c r="G125" s="29">
        <f>SUM(G126)</f>
        <v>57.2</v>
      </c>
    </row>
    <row r="126" spans="1:7" s="48" customFormat="1" ht="31.5">
      <c r="A126" s="77" t="s">
        <v>53</v>
      </c>
      <c r="B126" s="19" t="s">
        <v>46</v>
      </c>
      <c r="C126" s="19" t="s">
        <v>83</v>
      </c>
      <c r="D126" s="4" t="s">
        <v>196</v>
      </c>
      <c r="E126" s="25">
        <v>240</v>
      </c>
      <c r="F126" s="81">
        <v>57.2</v>
      </c>
      <c r="G126" s="81">
        <v>57.2</v>
      </c>
    </row>
    <row r="127" spans="1:7" ht="15.75">
      <c r="A127" s="76" t="s">
        <v>58</v>
      </c>
      <c r="B127" s="22" t="s">
        <v>46</v>
      </c>
      <c r="C127" s="22">
        <v>11</v>
      </c>
      <c r="D127" s="22"/>
      <c r="E127" s="22"/>
      <c r="F127" s="107">
        <f t="shared" ref="F127:G129" si="10">SUM(F128)</f>
        <v>1671.78</v>
      </c>
      <c r="G127" s="107">
        <f t="shared" si="10"/>
        <v>9771.7800000000007</v>
      </c>
    </row>
    <row r="128" spans="1:7" s="48" customFormat="1" ht="15.75">
      <c r="A128" s="76" t="s">
        <v>197</v>
      </c>
      <c r="B128" s="22" t="s">
        <v>46</v>
      </c>
      <c r="C128" s="22">
        <v>11</v>
      </c>
      <c r="D128" s="4" t="s">
        <v>65</v>
      </c>
      <c r="E128" s="22"/>
      <c r="F128" s="107">
        <f t="shared" si="10"/>
        <v>1671.78</v>
      </c>
      <c r="G128" s="107">
        <f t="shared" si="10"/>
        <v>9771.7800000000007</v>
      </c>
    </row>
    <row r="129" spans="1:7" s="48" customFormat="1" ht="31.5">
      <c r="A129" s="76" t="s">
        <v>198</v>
      </c>
      <c r="B129" s="22" t="s">
        <v>46</v>
      </c>
      <c r="C129" s="22">
        <v>11</v>
      </c>
      <c r="D129" s="4" t="s">
        <v>199</v>
      </c>
      <c r="E129" s="22"/>
      <c r="F129" s="107">
        <f t="shared" si="10"/>
        <v>1671.78</v>
      </c>
      <c r="G129" s="107">
        <f t="shared" si="10"/>
        <v>9771.7800000000007</v>
      </c>
    </row>
    <row r="130" spans="1:7" ht="15.75">
      <c r="A130" s="77" t="s">
        <v>54</v>
      </c>
      <c r="B130" s="25" t="s">
        <v>46</v>
      </c>
      <c r="C130" s="25">
        <v>11</v>
      </c>
      <c r="D130" s="4" t="s">
        <v>199</v>
      </c>
      <c r="E130" s="25">
        <v>800</v>
      </c>
      <c r="F130" s="107">
        <f t="shared" ref="F130:G130" si="11">SUM(F131)</f>
        <v>1671.78</v>
      </c>
      <c r="G130" s="107">
        <f t="shared" si="11"/>
        <v>9771.7800000000007</v>
      </c>
    </row>
    <row r="131" spans="1:7" ht="15.75">
      <c r="A131" s="77" t="s">
        <v>59</v>
      </c>
      <c r="B131" s="25" t="s">
        <v>46</v>
      </c>
      <c r="C131" s="25">
        <v>11</v>
      </c>
      <c r="D131" s="4" t="s">
        <v>199</v>
      </c>
      <c r="E131" s="25">
        <v>870</v>
      </c>
      <c r="F131" s="127">
        <v>1671.78</v>
      </c>
      <c r="G131" s="127">
        <v>9771.7800000000007</v>
      </c>
    </row>
    <row r="132" spans="1:7" ht="15.75">
      <c r="A132" s="67" t="s">
        <v>60</v>
      </c>
      <c r="B132" s="19" t="s">
        <v>46</v>
      </c>
      <c r="C132" s="19">
        <v>13</v>
      </c>
      <c r="D132" s="19"/>
      <c r="E132" s="19"/>
      <c r="F132" s="21">
        <f>SUM(F133,F140,F151,F189,F196,)</f>
        <v>208481.68</v>
      </c>
      <c r="G132" s="107">
        <f>SUM(G133,G140,G151,G189,G196,)</f>
        <v>211732.68</v>
      </c>
    </row>
    <row r="133" spans="1:7" s="48" customFormat="1" ht="15.75">
      <c r="A133" s="67" t="s">
        <v>162</v>
      </c>
      <c r="B133" s="78" t="s">
        <v>46</v>
      </c>
      <c r="C133" s="78">
        <v>13</v>
      </c>
      <c r="D133" s="4" t="s">
        <v>16</v>
      </c>
      <c r="E133" s="78"/>
      <c r="F133" s="79">
        <f t="shared" ref="F133:G135" si="12">SUM(F134)</f>
        <v>1787</v>
      </c>
      <c r="G133" s="107">
        <f t="shared" si="12"/>
        <v>1787</v>
      </c>
    </row>
    <row r="134" spans="1:7" s="48" customFormat="1" ht="15.75">
      <c r="A134" s="67" t="s">
        <v>3</v>
      </c>
      <c r="B134" s="78" t="s">
        <v>46</v>
      </c>
      <c r="C134" s="78">
        <v>13</v>
      </c>
      <c r="D134" s="4" t="s">
        <v>17</v>
      </c>
      <c r="E134" s="78"/>
      <c r="F134" s="79">
        <f t="shared" si="12"/>
        <v>1787</v>
      </c>
      <c r="G134" s="107">
        <f t="shared" si="12"/>
        <v>1787</v>
      </c>
    </row>
    <row r="135" spans="1:7" s="48" customFormat="1" ht="47.25">
      <c r="A135" s="67" t="s">
        <v>221</v>
      </c>
      <c r="B135" s="78" t="s">
        <v>46</v>
      </c>
      <c r="C135" s="78">
        <v>13</v>
      </c>
      <c r="D135" s="129" t="s">
        <v>532</v>
      </c>
      <c r="E135" s="78"/>
      <c r="F135" s="79">
        <f t="shared" si="12"/>
        <v>1787</v>
      </c>
      <c r="G135" s="107">
        <f t="shared" si="12"/>
        <v>1787</v>
      </c>
    </row>
    <row r="136" spans="1:7" s="48" customFormat="1" ht="63">
      <c r="A136" s="77" t="s">
        <v>222</v>
      </c>
      <c r="B136" s="80" t="s">
        <v>46</v>
      </c>
      <c r="C136" s="78">
        <v>13</v>
      </c>
      <c r="D136" s="129" t="s">
        <v>533</v>
      </c>
      <c r="E136" s="80"/>
      <c r="F136" s="79">
        <f>SUM(F137)</f>
        <v>1787</v>
      </c>
      <c r="G136" s="107">
        <f>SUM(G137)</f>
        <v>1787</v>
      </c>
    </row>
    <row r="137" spans="1:7" s="48" customFormat="1" ht="67.5" customHeight="1">
      <c r="A137" s="67" t="s">
        <v>49</v>
      </c>
      <c r="B137" s="80" t="s">
        <v>46</v>
      </c>
      <c r="C137" s="78">
        <v>13</v>
      </c>
      <c r="D137" s="129" t="s">
        <v>533</v>
      </c>
      <c r="E137" s="22">
        <v>100</v>
      </c>
      <c r="F137" s="107">
        <f>SUM(F138)</f>
        <v>1787</v>
      </c>
      <c r="G137" s="107">
        <f>SUM(G138)</f>
        <v>1787</v>
      </c>
    </row>
    <row r="138" spans="1:7" s="48" customFormat="1" ht="15.75">
      <c r="A138" s="77" t="s">
        <v>64</v>
      </c>
      <c r="B138" s="80" t="s">
        <v>46</v>
      </c>
      <c r="C138" s="78">
        <v>13</v>
      </c>
      <c r="D138" s="129" t="s">
        <v>533</v>
      </c>
      <c r="E138" s="22">
        <v>110</v>
      </c>
      <c r="F138" s="107">
        <v>1787</v>
      </c>
      <c r="G138" s="107">
        <v>1787</v>
      </c>
    </row>
    <row r="139" spans="1:7" s="48" customFormat="1" ht="15.75">
      <c r="A139" s="77" t="s">
        <v>56</v>
      </c>
      <c r="B139" s="80" t="s">
        <v>46</v>
      </c>
      <c r="C139" s="78">
        <v>13</v>
      </c>
      <c r="D139" s="129" t="s">
        <v>533</v>
      </c>
      <c r="E139" s="22">
        <v>110</v>
      </c>
      <c r="F139" s="107">
        <v>1787</v>
      </c>
      <c r="G139" s="107">
        <v>1787</v>
      </c>
    </row>
    <row r="140" spans="1:7" ht="31.5">
      <c r="A140" s="67" t="s">
        <v>200</v>
      </c>
      <c r="B140" s="19" t="s">
        <v>46</v>
      </c>
      <c r="C140" s="19">
        <v>13</v>
      </c>
      <c r="D140" s="4" t="s">
        <v>24</v>
      </c>
      <c r="E140" s="25"/>
      <c r="F140" s="21">
        <f>SUM(F141,F146)</f>
        <v>818.8</v>
      </c>
      <c r="G140" s="107">
        <f>SUM(G141,G146)</f>
        <v>818.8</v>
      </c>
    </row>
    <row r="141" spans="1:7" ht="31.5">
      <c r="A141" s="67" t="s">
        <v>201</v>
      </c>
      <c r="B141" s="19" t="s">
        <v>46</v>
      </c>
      <c r="C141" s="19">
        <v>13</v>
      </c>
      <c r="D141" s="4" t="s">
        <v>202</v>
      </c>
      <c r="E141" s="25"/>
      <c r="F141" s="79">
        <f t="shared" ref="F141:G144" si="13">SUM(F142)</f>
        <v>100</v>
      </c>
      <c r="G141" s="107">
        <f t="shared" si="13"/>
        <v>100</v>
      </c>
    </row>
    <row r="142" spans="1:7" s="48" customFormat="1" ht="63">
      <c r="A142" s="132" t="s">
        <v>562</v>
      </c>
      <c r="B142" s="19" t="s">
        <v>46</v>
      </c>
      <c r="C142" s="19">
        <v>13</v>
      </c>
      <c r="D142" s="4" t="s">
        <v>203</v>
      </c>
      <c r="E142" s="28"/>
      <c r="F142" s="21">
        <f t="shared" si="13"/>
        <v>100</v>
      </c>
      <c r="G142" s="107">
        <f t="shared" si="13"/>
        <v>100</v>
      </c>
    </row>
    <row r="143" spans="1:7" s="48" customFormat="1" ht="78.75">
      <c r="A143" s="132" t="s">
        <v>561</v>
      </c>
      <c r="B143" s="78" t="s">
        <v>46</v>
      </c>
      <c r="C143" s="78">
        <v>13</v>
      </c>
      <c r="D143" s="102" t="s">
        <v>204</v>
      </c>
      <c r="E143" s="28"/>
      <c r="F143" s="21">
        <f t="shared" si="13"/>
        <v>100</v>
      </c>
      <c r="G143" s="107">
        <f t="shared" si="13"/>
        <v>100</v>
      </c>
    </row>
    <row r="144" spans="1:7" s="48" customFormat="1" ht="31.5">
      <c r="A144" s="68" t="s">
        <v>61</v>
      </c>
      <c r="B144" s="19" t="s">
        <v>46</v>
      </c>
      <c r="C144" s="19">
        <v>13</v>
      </c>
      <c r="D144" s="102" t="s">
        <v>204</v>
      </c>
      <c r="E144" s="30">
        <v>600</v>
      </c>
      <c r="F144" s="21">
        <f t="shared" si="13"/>
        <v>100</v>
      </c>
      <c r="G144" s="107">
        <f t="shared" si="13"/>
        <v>100</v>
      </c>
    </row>
    <row r="145" spans="1:7" s="48" customFormat="1" ht="15.75">
      <c r="A145" s="68" t="s">
        <v>62</v>
      </c>
      <c r="B145" s="19" t="s">
        <v>46</v>
      </c>
      <c r="C145" s="19">
        <v>13</v>
      </c>
      <c r="D145" s="102" t="s">
        <v>204</v>
      </c>
      <c r="E145" s="28">
        <v>610</v>
      </c>
      <c r="F145" s="107">
        <v>100</v>
      </c>
      <c r="G145" s="107">
        <v>100</v>
      </c>
    </row>
    <row r="146" spans="1:7" s="48" customFormat="1" ht="15.75">
      <c r="A146" s="67" t="s">
        <v>205</v>
      </c>
      <c r="B146" s="19" t="s">
        <v>46</v>
      </c>
      <c r="C146" s="19">
        <v>13</v>
      </c>
      <c r="D146" s="4" t="s">
        <v>206</v>
      </c>
      <c r="E146" s="25"/>
      <c r="F146" s="21">
        <f>SUM(F147,)</f>
        <v>718.8</v>
      </c>
      <c r="G146" s="107">
        <f>SUM(G147,)</f>
        <v>718.8</v>
      </c>
    </row>
    <row r="147" spans="1:7" s="48" customFormat="1" ht="31.5">
      <c r="A147" s="68" t="s">
        <v>207</v>
      </c>
      <c r="B147" s="19" t="s">
        <v>46</v>
      </c>
      <c r="C147" s="19">
        <v>13</v>
      </c>
      <c r="D147" s="4" t="s">
        <v>208</v>
      </c>
      <c r="E147" s="20"/>
      <c r="F147" s="21">
        <f t="shared" ref="F147:G149" si="14">SUM(F148)</f>
        <v>718.8</v>
      </c>
      <c r="G147" s="107">
        <f t="shared" si="14"/>
        <v>718.8</v>
      </c>
    </row>
    <row r="148" spans="1:7" s="48" customFormat="1" ht="31.5">
      <c r="A148" s="68" t="s">
        <v>209</v>
      </c>
      <c r="B148" s="19" t="s">
        <v>46</v>
      </c>
      <c r="C148" s="19">
        <v>13</v>
      </c>
      <c r="D148" s="4" t="s">
        <v>210</v>
      </c>
      <c r="E148" s="25"/>
      <c r="F148" s="21">
        <f t="shared" si="14"/>
        <v>718.8</v>
      </c>
      <c r="G148" s="107">
        <f t="shared" si="14"/>
        <v>718.8</v>
      </c>
    </row>
    <row r="149" spans="1:7" s="48" customFormat="1" ht="31.5">
      <c r="A149" s="68" t="s">
        <v>61</v>
      </c>
      <c r="B149" s="19" t="s">
        <v>46</v>
      </c>
      <c r="C149" s="19">
        <v>13</v>
      </c>
      <c r="D149" s="4" t="s">
        <v>210</v>
      </c>
      <c r="E149" s="7">
        <v>600</v>
      </c>
      <c r="F149" s="21">
        <f t="shared" si="14"/>
        <v>718.8</v>
      </c>
      <c r="G149" s="107">
        <f t="shared" si="14"/>
        <v>718.8</v>
      </c>
    </row>
    <row r="150" spans="1:7" s="48" customFormat="1" ht="15.75">
      <c r="A150" s="68" t="s">
        <v>62</v>
      </c>
      <c r="B150" s="19" t="s">
        <v>46</v>
      </c>
      <c r="C150" s="19">
        <v>13</v>
      </c>
      <c r="D150" s="4" t="s">
        <v>210</v>
      </c>
      <c r="E150" s="28">
        <v>610</v>
      </c>
      <c r="F150" s="107">
        <v>718.8</v>
      </c>
      <c r="G150" s="107">
        <v>718.8</v>
      </c>
    </row>
    <row r="151" spans="1:7" ht="31.5">
      <c r="A151" s="67" t="s">
        <v>141</v>
      </c>
      <c r="B151" s="19" t="s">
        <v>46</v>
      </c>
      <c r="C151" s="19">
        <v>13</v>
      </c>
      <c r="D151" s="4" t="s">
        <v>33</v>
      </c>
      <c r="E151" s="19"/>
      <c r="F151" s="21">
        <f>SUM(F152,F157,F162)</f>
        <v>147713.98000000001</v>
      </c>
      <c r="G151" s="107">
        <f>SUM(G152,G157,G162)</f>
        <v>150213.98000000001</v>
      </c>
    </row>
    <row r="152" spans="1:7" s="40" customFormat="1" ht="15.75">
      <c r="A152" s="67" t="s">
        <v>211</v>
      </c>
      <c r="B152" s="19" t="s">
        <v>46</v>
      </c>
      <c r="C152" s="19">
        <v>13</v>
      </c>
      <c r="D152" s="4" t="s">
        <v>34</v>
      </c>
      <c r="E152" s="23"/>
      <c r="F152" s="21">
        <f t="shared" ref="F152:G154" si="15">SUM(F153,)</f>
        <v>500</v>
      </c>
      <c r="G152" s="107">
        <f t="shared" si="15"/>
        <v>500</v>
      </c>
    </row>
    <row r="153" spans="1:7" s="48" customFormat="1" ht="31.5">
      <c r="A153" s="67" t="s">
        <v>212</v>
      </c>
      <c r="B153" s="19" t="s">
        <v>46</v>
      </c>
      <c r="C153" s="19">
        <v>13</v>
      </c>
      <c r="D153" s="4" t="s">
        <v>35</v>
      </c>
      <c r="E153" s="22"/>
      <c r="F153" s="21">
        <f t="shared" si="15"/>
        <v>500</v>
      </c>
      <c r="G153" s="107">
        <f t="shared" si="15"/>
        <v>500</v>
      </c>
    </row>
    <row r="154" spans="1:7" s="48" customFormat="1" ht="31.5">
      <c r="A154" s="67" t="s">
        <v>213</v>
      </c>
      <c r="B154" s="19" t="s">
        <v>46</v>
      </c>
      <c r="C154" s="19">
        <v>13</v>
      </c>
      <c r="D154" s="4" t="s">
        <v>214</v>
      </c>
      <c r="E154" s="22"/>
      <c r="F154" s="21">
        <f t="shared" si="15"/>
        <v>500</v>
      </c>
      <c r="G154" s="107">
        <f t="shared" si="15"/>
        <v>500</v>
      </c>
    </row>
    <row r="155" spans="1:7" s="48" customFormat="1" ht="31.5">
      <c r="A155" s="77" t="s">
        <v>115</v>
      </c>
      <c r="B155" s="22" t="s">
        <v>46</v>
      </c>
      <c r="C155" s="22">
        <v>13</v>
      </c>
      <c r="D155" s="4" t="s">
        <v>214</v>
      </c>
      <c r="E155" s="25">
        <v>200</v>
      </c>
      <c r="F155" s="21">
        <f>SUM(F156)</f>
        <v>500</v>
      </c>
      <c r="G155" s="107">
        <f>SUM(G156)</f>
        <v>500</v>
      </c>
    </row>
    <row r="156" spans="1:7" s="48" customFormat="1" ht="31.5">
      <c r="A156" s="77" t="s">
        <v>53</v>
      </c>
      <c r="B156" s="22" t="s">
        <v>46</v>
      </c>
      <c r="C156" s="22">
        <v>13</v>
      </c>
      <c r="D156" s="4" t="s">
        <v>214</v>
      </c>
      <c r="E156" s="25">
        <v>240</v>
      </c>
      <c r="F156" s="107">
        <v>500</v>
      </c>
      <c r="G156" s="107">
        <v>500</v>
      </c>
    </row>
    <row r="157" spans="1:7" s="48" customFormat="1" ht="31.5">
      <c r="A157" s="67" t="s">
        <v>147</v>
      </c>
      <c r="B157" s="22" t="s">
        <v>46</v>
      </c>
      <c r="C157" s="78">
        <v>13</v>
      </c>
      <c r="D157" s="4" t="s">
        <v>36</v>
      </c>
      <c r="E157" s="27"/>
      <c r="F157" s="79">
        <f t="shared" ref="F157:G160" si="16">SUM(F158)</f>
        <v>100</v>
      </c>
      <c r="G157" s="107">
        <f t="shared" si="16"/>
        <v>100</v>
      </c>
    </row>
    <row r="158" spans="1:7" s="48" customFormat="1" ht="31.5">
      <c r="A158" s="73" t="s">
        <v>148</v>
      </c>
      <c r="B158" s="22" t="s">
        <v>46</v>
      </c>
      <c r="C158" s="78">
        <v>13</v>
      </c>
      <c r="D158" s="4" t="s">
        <v>37</v>
      </c>
      <c r="E158" s="27"/>
      <c r="F158" s="79">
        <f t="shared" si="16"/>
        <v>100</v>
      </c>
      <c r="G158" s="107">
        <f t="shared" si="16"/>
        <v>100</v>
      </c>
    </row>
    <row r="159" spans="1:7" s="48" customFormat="1" ht="110.25">
      <c r="A159" s="67" t="s">
        <v>149</v>
      </c>
      <c r="B159" s="22" t="s">
        <v>46</v>
      </c>
      <c r="C159" s="78">
        <v>13</v>
      </c>
      <c r="D159" s="4" t="s">
        <v>150</v>
      </c>
      <c r="E159" s="3"/>
      <c r="F159" s="79">
        <f t="shared" si="16"/>
        <v>100</v>
      </c>
      <c r="G159" s="107">
        <f t="shared" si="16"/>
        <v>100</v>
      </c>
    </row>
    <row r="160" spans="1:7" s="48" customFormat="1" ht="31.5">
      <c r="A160" s="77" t="s">
        <v>115</v>
      </c>
      <c r="B160" s="22" t="s">
        <v>46</v>
      </c>
      <c r="C160" s="78">
        <v>13</v>
      </c>
      <c r="D160" s="4" t="s">
        <v>150</v>
      </c>
      <c r="E160" s="80">
        <v>200</v>
      </c>
      <c r="F160" s="79">
        <f t="shared" si="16"/>
        <v>100</v>
      </c>
      <c r="G160" s="107">
        <f t="shared" si="16"/>
        <v>100</v>
      </c>
    </row>
    <row r="161" spans="1:7" s="48" customFormat="1" ht="31.5">
      <c r="A161" s="77" t="s">
        <v>53</v>
      </c>
      <c r="B161" s="22" t="s">
        <v>46</v>
      </c>
      <c r="C161" s="78">
        <v>13</v>
      </c>
      <c r="D161" s="4" t="s">
        <v>150</v>
      </c>
      <c r="E161" s="80">
        <v>240</v>
      </c>
      <c r="F161" s="79">
        <v>100</v>
      </c>
      <c r="G161" s="107">
        <v>100</v>
      </c>
    </row>
    <row r="162" spans="1:7" ht="15.75">
      <c r="A162" s="67" t="s">
        <v>1</v>
      </c>
      <c r="B162" s="25" t="s">
        <v>46</v>
      </c>
      <c r="C162" s="19">
        <v>13</v>
      </c>
      <c r="D162" s="4" t="s">
        <v>142</v>
      </c>
      <c r="E162" s="28"/>
      <c r="F162" s="79">
        <f>SUM(F163)</f>
        <v>147113.98000000001</v>
      </c>
      <c r="G162" s="107">
        <f>SUM(G163)</f>
        <v>149613.98000000001</v>
      </c>
    </row>
    <row r="163" spans="1:7" s="48" customFormat="1" ht="31.5">
      <c r="A163" s="67" t="s">
        <v>143</v>
      </c>
      <c r="B163" s="80" t="s">
        <v>46</v>
      </c>
      <c r="C163" s="78">
        <v>13</v>
      </c>
      <c r="D163" s="4" t="s">
        <v>144</v>
      </c>
      <c r="E163" s="28"/>
      <c r="F163" s="79">
        <f>SUM(F164,F171,F175,F182)</f>
        <v>147113.98000000001</v>
      </c>
      <c r="G163" s="107">
        <f>SUM(G164,G171,G175,G182)</f>
        <v>149613.98000000001</v>
      </c>
    </row>
    <row r="164" spans="1:7" s="48" customFormat="1" ht="15.75">
      <c r="A164" s="67" t="s">
        <v>6</v>
      </c>
      <c r="B164" s="22" t="s">
        <v>46</v>
      </c>
      <c r="C164" s="22">
        <v>13</v>
      </c>
      <c r="D164" s="4" t="s">
        <v>145</v>
      </c>
      <c r="E164" s="80"/>
      <c r="F164" s="79">
        <f>SUM(F165,F167,F169)</f>
        <v>15461.220000000001</v>
      </c>
      <c r="G164" s="107">
        <f>SUM(G165,G167,G169)</f>
        <v>15461.220000000001</v>
      </c>
    </row>
    <row r="165" spans="1:7" s="48" customFormat="1" ht="66" customHeight="1">
      <c r="A165" s="77" t="s">
        <v>49</v>
      </c>
      <c r="B165" s="22" t="s">
        <v>46</v>
      </c>
      <c r="C165" s="78">
        <v>13</v>
      </c>
      <c r="D165" s="4" t="s">
        <v>145</v>
      </c>
      <c r="E165" s="80">
        <v>100</v>
      </c>
      <c r="F165" s="79">
        <f>SUM(F166)</f>
        <v>14869.02</v>
      </c>
      <c r="G165" s="107">
        <f>SUM(G166)</f>
        <v>14869.02</v>
      </c>
    </row>
    <row r="166" spans="1:7" s="48" customFormat="1" ht="31.5">
      <c r="A166" s="77" t="s">
        <v>50</v>
      </c>
      <c r="B166" s="22" t="s">
        <v>46</v>
      </c>
      <c r="C166" s="78">
        <v>13</v>
      </c>
      <c r="D166" s="4" t="s">
        <v>145</v>
      </c>
      <c r="E166" s="80">
        <v>120</v>
      </c>
      <c r="F166" s="29">
        <v>14869.02</v>
      </c>
      <c r="G166" s="29">
        <v>14869.02</v>
      </c>
    </row>
    <row r="167" spans="1:7" s="48" customFormat="1" ht="31.5">
      <c r="A167" s="77" t="s">
        <v>115</v>
      </c>
      <c r="B167" s="22" t="s">
        <v>46</v>
      </c>
      <c r="C167" s="78">
        <v>13</v>
      </c>
      <c r="D167" s="4" t="s">
        <v>145</v>
      </c>
      <c r="E167" s="80">
        <v>200</v>
      </c>
      <c r="F167" s="107">
        <f>SUM(F168)</f>
        <v>586.20000000000005</v>
      </c>
      <c r="G167" s="107">
        <f>SUM(G168)</f>
        <v>586.20000000000005</v>
      </c>
    </row>
    <row r="168" spans="1:7" s="48" customFormat="1" ht="31.5">
      <c r="A168" s="77" t="s">
        <v>53</v>
      </c>
      <c r="B168" s="22" t="s">
        <v>46</v>
      </c>
      <c r="C168" s="78">
        <v>13</v>
      </c>
      <c r="D168" s="4" t="s">
        <v>145</v>
      </c>
      <c r="E168" s="80">
        <v>240</v>
      </c>
      <c r="F168" s="107">
        <v>586.20000000000005</v>
      </c>
      <c r="G168" s="107">
        <v>586.20000000000005</v>
      </c>
    </row>
    <row r="169" spans="1:7" s="48" customFormat="1" ht="15.75">
      <c r="A169" s="77" t="s">
        <v>54</v>
      </c>
      <c r="B169" s="22" t="s">
        <v>46</v>
      </c>
      <c r="C169" s="78">
        <v>13</v>
      </c>
      <c r="D169" s="4" t="s">
        <v>145</v>
      </c>
      <c r="E169" s="80">
        <v>800</v>
      </c>
      <c r="F169" s="107">
        <f>SUM(F170)</f>
        <v>6</v>
      </c>
      <c r="G169" s="107">
        <f>SUM(G170)</f>
        <v>6</v>
      </c>
    </row>
    <row r="170" spans="1:7" s="48" customFormat="1" ht="15.75">
      <c r="A170" s="77" t="s">
        <v>55</v>
      </c>
      <c r="B170" s="22" t="s">
        <v>46</v>
      </c>
      <c r="C170" s="78">
        <v>13</v>
      </c>
      <c r="D170" s="4" t="s">
        <v>145</v>
      </c>
      <c r="E170" s="80">
        <v>850</v>
      </c>
      <c r="F170" s="107">
        <v>6</v>
      </c>
      <c r="G170" s="107">
        <v>6</v>
      </c>
    </row>
    <row r="171" spans="1:7" s="48" customFormat="1" ht="15.75">
      <c r="A171" s="67" t="s">
        <v>215</v>
      </c>
      <c r="B171" s="78" t="s">
        <v>46</v>
      </c>
      <c r="C171" s="78">
        <v>13</v>
      </c>
      <c r="D171" s="4" t="s">
        <v>216</v>
      </c>
      <c r="E171" s="80"/>
      <c r="F171" s="79">
        <f>SUM(F172)</f>
        <v>467</v>
      </c>
      <c r="G171" s="107">
        <f>SUM(G172)</f>
        <v>467</v>
      </c>
    </row>
    <row r="172" spans="1:7" s="48" customFormat="1" ht="15.75">
      <c r="A172" s="77" t="s">
        <v>54</v>
      </c>
      <c r="B172" s="78" t="s">
        <v>46</v>
      </c>
      <c r="C172" s="78">
        <v>13</v>
      </c>
      <c r="D172" s="4" t="s">
        <v>216</v>
      </c>
      <c r="E172" s="80">
        <v>800</v>
      </c>
      <c r="F172" s="79">
        <f>SUM(F173,F174)</f>
        <v>467</v>
      </c>
      <c r="G172" s="107">
        <f>SUM(G173,G174)</f>
        <v>467</v>
      </c>
    </row>
    <row r="173" spans="1:7" s="48" customFormat="1" ht="15.75">
      <c r="A173" s="77" t="s">
        <v>55</v>
      </c>
      <c r="B173" s="78" t="s">
        <v>46</v>
      </c>
      <c r="C173" s="78">
        <v>13</v>
      </c>
      <c r="D173" s="4" t="s">
        <v>216</v>
      </c>
      <c r="E173" s="80">
        <v>850</v>
      </c>
      <c r="F173" s="29">
        <v>371</v>
      </c>
      <c r="G173" s="29">
        <v>371</v>
      </c>
    </row>
    <row r="174" spans="1:7" s="48" customFormat="1" ht="31.5">
      <c r="A174" s="77" t="s">
        <v>63</v>
      </c>
      <c r="B174" s="78" t="s">
        <v>46</v>
      </c>
      <c r="C174" s="78">
        <v>13</v>
      </c>
      <c r="D174" s="4" t="s">
        <v>216</v>
      </c>
      <c r="E174" s="80">
        <v>860</v>
      </c>
      <c r="F174" s="29">
        <v>96</v>
      </c>
      <c r="G174" s="29">
        <v>96</v>
      </c>
    </row>
    <row r="175" spans="1:7" s="48" customFormat="1" ht="47.25">
      <c r="A175" s="74" t="s">
        <v>217</v>
      </c>
      <c r="B175" s="80" t="s">
        <v>46</v>
      </c>
      <c r="C175" s="78">
        <v>13</v>
      </c>
      <c r="D175" s="4" t="s">
        <v>218</v>
      </c>
      <c r="E175" s="80"/>
      <c r="F175" s="79">
        <f>SUM(F176,F178,F180)</f>
        <v>67891.7</v>
      </c>
      <c r="G175" s="107">
        <f>SUM(G176,G178,G180)</f>
        <v>70391.7</v>
      </c>
    </row>
    <row r="176" spans="1:7" s="48" customFormat="1" ht="66" customHeight="1">
      <c r="A176" s="77" t="s">
        <v>49</v>
      </c>
      <c r="B176" s="80" t="s">
        <v>46</v>
      </c>
      <c r="C176" s="78">
        <v>13</v>
      </c>
      <c r="D176" s="4" t="s">
        <v>218</v>
      </c>
      <c r="E176" s="80">
        <v>100</v>
      </c>
      <c r="F176" s="79">
        <f>SUM(F177)</f>
        <v>67215.399999999994</v>
      </c>
      <c r="G176" s="107">
        <f>SUM(G177)</f>
        <v>67215.399999999994</v>
      </c>
    </row>
    <row r="177" spans="1:7" s="48" customFormat="1" ht="15.75">
      <c r="A177" s="77" t="s">
        <v>64</v>
      </c>
      <c r="B177" s="80" t="s">
        <v>46</v>
      </c>
      <c r="C177" s="78">
        <v>13</v>
      </c>
      <c r="D177" s="4" t="s">
        <v>218</v>
      </c>
      <c r="E177" s="80">
        <v>110</v>
      </c>
      <c r="F177" s="107">
        <v>67215.399999999994</v>
      </c>
      <c r="G177" s="107">
        <v>67215.399999999994</v>
      </c>
    </row>
    <row r="178" spans="1:7" s="48" customFormat="1" ht="31.5">
      <c r="A178" s="77" t="s">
        <v>115</v>
      </c>
      <c r="B178" s="80" t="s">
        <v>46</v>
      </c>
      <c r="C178" s="78">
        <v>13</v>
      </c>
      <c r="D178" s="4" t="s">
        <v>218</v>
      </c>
      <c r="E178" s="80">
        <v>200</v>
      </c>
      <c r="F178" s="107">
        <f>SUM(F179)</f>
        <v>676.3</v>
      </c>
      <c r="G178" s="107">
        <f>SUM(G179)</f>
        <v>3155.3</v>
      </c>
    </row>
    <row r="179" spans="1:7" s="48" customFormat="1" ht="31.5">
      <c r="A179" s="77" t="s">
        <v>53</v>
      </c>
      <c r="B179" s="80" t="s">
        <v>46</v>
      </c>
      <c r="C179" s="78">
        <v>13</v>
      </c>
      <c r="D179" s="4" t="s">
        <v>218</v>
      </c>
      <c r="E179" s="80">
        <v>240</v>
      </c>
      <c r="F179" s="107">
        <v>676.3</v>
      </c>
      <c r="G179" s="107">
        <v>3155.3</v>
      </c>
    </row>
    <row r="180" spans="1:7" s="48" customFormat="1" ht="15.75">
      <c r="A180" s="77" t="s">
        <v>54</v>
      </c>
      <c r="B180" s="80" t="s">
        <v>46</v>
      </c>
      <c r="C180" s="78">
        <v>13</v>
      </c>
      <c r="D180" s="4" t="s">
        <v>218</v>
      </c>
      <c r="E180" s="80">
        <v>800</v>
      </c>
      <c r="F180" s="107"/>
      <c r="G180" s="107">
        <f>SUM(G181)</f>
        <v>21</v>
      </c>
    </row>
    <row r="181" spans="1:7" s="48" customFormat="1" ht="15.75">
      <c r="A181" s="77" t="s">
        <v>55</v>
      </c>
      <c r="B181" s="80" t="s">
        <v>46</v>
      </c>
      <c r="C181" s="78">
        <v>13</v>
      </c>
      <c r="D181" s="4" t="s">
        <v>218</v>
      </c>
      <c r="E181" s="80">
        <v>850</v>
      </c>
      <c r="F181" s="29"/>
      <c r="G181" s="29">
        <v>21</v>
      </c>
    </row>
    <row r="182" spans="1:7" s="48" customFormat="1" ht="47.25">
      <c r="A182" s="74" t="s">
        <v>219</v>
      </c>
      <c r="B182" s="25" t="s">
        <v>46</v>
      </c>
      <c r="C182" s="19">
        <v>13</v>
      </c>
      <c r="D182" s="4" t="s">
        <v>220</v>
      </c>
      <c r="E182" s="28"/>
      <c r="F182" s="21">
        <f>SUM(F183,F185,F187,)</f>
        <v>63294.060000000005</v>
      </c>
      <c r="G182" s="107">
        <f>SUM(G183,G185,G187,)</f>
        <v>63294.060000000005</v>
      </c>
    </row>
    <row r="183" spans="1:7" s="48" customFormat="1" ht="66.75" customHeight="1">
      <c r="A183" s="77" t="s">
        <v>49</v>
      </c>
      <c r="B183" s="25" t="s">
        <v>46</v>
      </c>
      <c r="C183" s="19">
        <v>13</v>
      </c>
      <c r="D183" s="4" t="s">
        <v>220</v>
      </c>
      <c r="E183" s="25">
        <v>100</v>
      </c>
      <c r="F183" s="21">
        <f>SUM(F184)</f>
        <v>13246.01</v>
      </c>
      <c r="G183" s="107">
        <f>SUM(G184)</f>
        <v>13246.01</v>
      </c>
    </row>
    <row r="184" spans="1:7" s="48" customFormat="1" ht="15.75">
      <c r="A184" s="77" t="s">
        <v>64</v>
      </c>
      <c r="B184" s="25" t="s">
        <v>46</v>
      </c>
      <c r="C184" s="19">
        <v>13</v>
      </c>
      <c r="D184" s="4" t="s">
        <v>220</v>
      </c>
      <c r="E184" s="25">
        <v>110</v>
      </c>
      <c r="F184" s="107">
        <v>13246.01</v>
      </c>
      <c r="G184" s="107">
        <v>13246.01</v>
      </c>
    </row>
    <row r="185" spans="1:7" s="48" customFormat="1" ht="31.5">
      <c r="A185" s="77" t="s">
        <v>115</v>
      </c>
      <c r="B185" s="25" t="s">
        <v>46</v>
      </c>
      <c r="C185" s="19">
        <v>13</v>
      </c>
      <c r="D185" s="4" t="s">
        <v>220</v>
      </c>
      <c r="E185" s="25">
        <v>200</v>
      </c>
      <c r="F185" s="107">
        <f>SUM(F186)</f>
        <v>462.5</v>
      </c>
      <c r="G185" s="107">
        <f>SUM(G186)</f>
        <v>462.5</v>
      </c>
    </row>
    <row r="186" spans="1:7" s="48" customFormat="1" ht="31.5">
      <c r="A186" s="77" t="s">
        <v>53</v>
      </c>
      <c r="B186" s="25" t="s">
        <v>46</v>
      </c>
      <c r="C186" s="19">
        <v>13</v>
      </c>
      <c r="D186" s="4" t="s">
        <v>220</v>
      </c>
      <c r="E186" s="25">
        <v>240</v>
      </c>
      <c r="F186" s="107">
        <v>462.5</v>
      </c>
      <c r="G186" s="107">
        <v>462.5</v>
      </c>
    </row>
    <row r="187" spans="1:7" s="48" customFormat="1" ht="31.5">
      <c r="A187" s="68" t="s">
        <v>61</v>
      </c>
      <c r="B187" s="80" t="s">
        <v>46</v>
      </c>
      <c r="C187" s="78">
        <v>13</v>
      </c>
      <c r="D187" s="4" t="s">
        <v>220</v>
      </c>
      <c r="E187" s="30">
        <v>600</v>
      </c>
      <c r="F187" s="107">
        <f>SUM(F188)</f>
        <v>49585.55</v>
      </c>
      <c r="G187" s="107">
        <f>SUM(G188)</f>
        <v>49585.55</v>
      </c>
    </row>
    <row r="188" spans="1:7" s="48" customFormat="1" ht="15.75">
      <c r="A188" s="68" t="s">
        <v>62</v>
      </c>
      <c r="B188" s="80" t="s">
        <v>46</v>
      </c>
      <c r="C188" s="78">
        <v>13</v>
      </c>
      <c r="D188" s="4" t="s">
        <v>220</v>
      </c>
      <c r="E188" s="28">
        <v>610</v>
      </c>
      <c r="F188" s="107">
        <v>49585.55</v>
      </c>
      <c r="G188" s="107">
        <v>49585.55</v>
      </c>
    </row>
    <row r="189" spans="1:7" s="48" customFormat="1" ht="47.25">
      <c r="A189" s="67" t="s">
        <v>171</v>
      </c>
      <c r="B189" s="80" t="s">
        <v>46</v>
      </c>
      <c r="C189" s="78">
        <v>13</v>
      </c>
      <c r="D189" s="4" t="s">
        <v>39</v>
      </c>
      <c r="E189" s="80"/>
      <c r="F189" s="79">
        <f t="shared" ref="F189:G192" si="17">SUM(F190)</f>
        <v>1</v>
      </c>
      <c r="G189" s="107">
        <f t="shared" si="17"/>
        <v>752</v>
      </c>
    </row>
    <row r="190" spans="1:7" s="48" customFormat="1" ht="15.75">
      <c r="A190" s="77" t="s">
        <v>1</v>
      </c>
      <c r="B190" s="80" t="s">
        <v>46</v>
      </c>
      <c r="C190" s="78">
        <v>13</v>
      </c>
      <c r="D190" s="4" t="s">
        <v>231</v>
      </c>
      <c r="E190" s="80"/>
      <c r="F190" s="79">
        <f t="shared" si="17"/>
        <v>1</v>
      </c>
      <c r="G190" s="107">
        <f t="shared" si="17"/>
        <v>752</v>
      </c>
    </row>
    <row r="191" spans="1:7" s="48" customFormat="1" ht="47.25">
      <c r="A191" s="82" t="s">
        <v>232</v>
      </c>
      <c r="B191" s="78" t="s">
        <v>46</v>
      </c>
      <c r="C191" s="78">
        <v>13</v>
      </c>
      <c r="D191" s="4" t="s">
        <v>233</v>
      </c>
      <c r="E191" s="80"/>
      <c r="F191" s="79">
        <f t="shared" si="17"/>
        <v>1</v>
      </c>
      <c r="G191" s="107">
        <f t="shared" si="17"/>
        <v>752</v>
      </c>
    </row>
    <row r="192" spans="1:7" s="48" customFormat="1" ht="47.25">
      <c r="A192" s="77" t="s">
        <v>234</v>
      </c>
      <c r="B192" s="78" t="s">
        <v>46</v>
      </c>
      <c r="C192" s="78">
        <v>13</v>
      </c>
      <c r="D192" s="4" t="s">
        <v>235</v>
      </c>
      <c r="E192" s="80"/>
      <c r="F192" s="79">
        <f t="shared" si="17"/>
        <v>1</v>
      </c>
      <c r="G192" s="107">
        <f t="shared" si="17"/>
        <v>752</v>
      </c>
    </row>
    <row r="193" spans="1:7" s="48" customFormat="1" ht="31.5">
      <c r="A193" s="77" t="s">
        <v>123</v>
      </c>
      <c r="B193" s="78" t="s">
        <v>46</v>
      </c>
      <c r="C193" s="78">
        <v>13</v>
      </c>
      <c r="D193" s="4" t="s">
        <v>235</v>
      </c>
      <c r="E193" s="80">
        <v>200</v>
      </c>
      <c r="F193" s="107">
        <f>SUM(F194)</f>
        <v>1</v>
      </c>
      <c r="G193" s="107">
        <f>SUM(G194)</f>
        <v>752</v>
      </c>
    </row>
    <row r="194" spans="1:7" s="48" customFormat="1" ht="31.5">
      <c r="A194" s="77" t="s">
        <v>53</v>
      </c>
      <c r="B194" s="78" t="s">
        <v>46</v>
      </c>
      <c r="C194" s="78">
        <v>13</v>
      </c>
      <c r="D194" s="4" t="s">
        <v>235</v>
      </c>
      <c r="E194" s="80">
        <v>240</v>
      </c>
      <c r="F194" s="81">
        <v>1</v>
      </c>
      <c r="G194" s="81">
        <v>752</v>
      </c>
    </row>
    <row r="195" spans="1:7" s="48" customFormat="1" ht="15.75">
      <c r="A195" s="76" t="s">
        <v>56</v>
      </c>
      <c r="B195" s="78" t="s">
        <v>46</v>
      </c>
      <c r="C195" s="78">
        <v>13</v>
      </c>
      <c r="D195" s="4" t="s">
        <v>235</v>
      </c>
      <c r="E195" s="80">
        <v>240</v>
      </c>
      <c r="F195" s="81">
        <v>1</v>
      </c>
      <c r="G195" s="81">
        <v>752</v>
      </c>
    </row>
    <row r="196" spans="1:7" s="48" customFormat="1" ht="15.75">
      <c r="A196" s="67" t="s">
        <v>223</v>
      </c>
      <c r="B196" s="19" t="s">
        <v>46</v>
      </c>
      <c r="C196" s="19">
        <v>13</v>
      </c>
      <c r="D196" s="4" t="s">
        <v>224</v>
      </c>
      <c r="E196" s="25"/>
      <c r="F196" s="79">
        <f t="shared" ref="F196:G197" si="18">SUM(F197,)</f>
        <v>58160.9</v>
      </c>
      <c r="G196" s="107">
        <f t="shared" si="18"/>
        <v>58160.9</v>
      </c>
    </row>
    <row r="197" spans="1:7" s="48" customFormat="1" ht="63">
      <c r="A197" s="67" t="s">
        <v>225</v>
      </c>
      <c r="B197" s="78" t="s">
        <v>46</v>
      </c>
      <c r="C197" s="78">
        <v>13</v>
      </c>
      <c r="D197" s="4" t="s">
        <v>226</v>
      </c>
      <c r="E197" s="80"/>
      <c r="F197" s="79">
        <f t="shared" si="18"/>
        <v>58160.9</v>
      </c>
      <c r="G197" s="107">
        <f t="shared" si="18"/>
        <v>58160.9</v>
      </c>
    </row>
    <row r="198" spans="1:7" s="48" customFormat="1" ht="47.25">
      <c r="A198" s="74" t="s">
        <v>227</v>
      </c>
      <c r="B198" s="19" t="s">
        <v>46</v>
      </c>
      <c r="C198" s="19">
        <v>13</v>
      </c>
      <c r="D198" s="4" t="s">
        <v>228</v>
      </c>
      <c r="E198" s="9"/>
      <c r="F198" s="21">
        <f>SUM(F199,)</f>
        <v>58160.9</v>
      </c>
      <c r="G198" s="107">
        <f>SUM(G199,)</f>
        <v>58160.9</v>
      </c>
    </row>
    <row r="199" spans="1:7" s="48" customFormat="1" ht="47.25">
      <c r="A199" s="74" t="s">
        <v>229</v>
      </c>
      <c r="B199" s="25" t="s">
        <v>46</v>
      </c>
      <c r="C199" s="19">
        <v>13</v>
      </c>
      <c r="D199" s="4" t="s">
        <v>230</v>
      </c>
      <c r="E199" s="25"/>
      <c r="F199" s="21">
        <f>SUM(F200)</f>
        <v>58160.9</v>
      </c>
      <c r="G199" s="107">
        <f>SUM(G200)</f>
        <v>58160.9</v>
      </c>
    </row>
    <row r="200" spans="1:7" s="48" customFormat="1" ht="31.5">
      <c r="A200" s="68" t="s">
        <v>61</v>
      </c>
      <c r="B200" s="25" t="s">
        <v>46</v>
      </c>
      <c r="C200" s="19">
        <v>13</v>
      </c>
      <c r="D200" s="4" t="s">
        <v>230</v>
      </c>
      <c r="E200" s="30">
        <v>600</v>
      </c>
      <c r="F200" s="21">
        <f>SUM(F201)</f>
        <v>58160.9</v>
      </c>
      <c r="G200" s="107">
        <f>SUM(G201)</f>
        <v>58160.9</v>
      </c>
    </row>
    <row r="201" spans="1:7" s="48" customFormat="1" ht="15.75">
      <c r="A201" s="68" t="s">
        <v>62</v>
      </c>
      <c r="B201" s="25" t="s">
        <v>46</v>
      </c>
      <c r="C201" s="19">
        <v>13</v>
      </c>
      <c r="D201" s="4" t="s">
        <v>230</v>
      </c>
      <c r="E201" s="28">
        <v>610</v>
      </c>
      <c r="F201" s="107">
        <v>58160.9</v>
      </c>
      <c r="G201" s="107">
        <v>58160.9</v>
      </c>
    </row>
    <row r="202" spans="1:7" s="48" customFormat="1" ht="15.75">
      <c r="A202" s="68"/>
      <c r="B202" s="25"/>
      <c r="C202" s="19"/>
      <c r="D202" s="47"/>
      <c r="E202" s="28"/>
      <c r="F202" s="21"/>
      <c r="G202" s="107"/>
    </row>
    <row r="203" spans="1:7" ht="15.75">
      <c r="A203" s="85" t="s">
        <v>66</v>
      </c>
      <c r="B203" s="54" t="s">
        <v>48</v>
      </c>
      <c r="C203" s="54"/>
      <c r="D203" s="44"/>
      <c r="E203" s="44"/>
      <c r="F203" s="55">
        <f>SUM(F204,)</f>
        <v>6903</v>
      </c>
      <c r="G203" s="55">
        <f>SUM(G204,)</f>
        <v>7241</v>
      </c>
    </row>
    <row r="204" spans="1:7" ht="15.75">
      <c r="A204" s="76" t="s">
        <v>67</v>
      </c>
      <c r="B204" s="31" t="s">
        <v>48</v>
      </c>
      <c r="C204" s="31" t="s">
        <v>68</v>
      </c>
      <c r="D204" s="23"/>
      <c r="E204" s="32"/>
      <c r="F204" s="107">
        <f t="shared" ref="F204:F206" si="19">SUM(F205)</f>
        <v>6903</v>
      </c>
      <c r="G204" s="107">
        <f t="shared" ref="G204:G206" si="20">SUM(G205)</f>
        <v>7241</v>
      </c>
    </row>
    <row r="205" spans="1:7" s="48" customFormat="1" ht="47.25">
      <c r="A205" s="67" t="s">
        <v>171</v>
      </c>
      <c r="B205" s="31" t="s">
        <v>48</v>
      </c>
      <c r="C205" s="31" t="s">
        <v>68</v>
      </c>
      <c r="D205" s="4" t="s">
        <v>39</v>
      </c>
      <c r="E205" s="32"/>
      <c r="F205" s="107">
        <f t="shared" si="19"/>
        <v>6903</v>
      </c>
      <c r="G205" s="107">
        <f t="shared" si="20"/>
        <v>7241</v>
      </c>
    </row>
    <row r="206" spans="1:7" s="48" customFormat="1" ht="15.75">
      <c r="A206" s="77" t="s">
        <v>1</v>
      </c>
      <c r="B206" s="31" t="s">
        <v>48</v>
      </c>
      <c r="C206" s="31" t="s">
        <v>68</v>
      </c>
      <c r="D206" s="4" t="s">
        <v>231</v>
      </c>
      <c r="E206" s="32"/>
      <c r="F206" s="107">
        <f t="shared" si="19"/>
        <v>6903</v>
      </c>
      <c r="G206" s="107">
        <f t="shared" si="20"/>
        <v>7241</v>
      </c>
    </row>
    <row r="207" spans="1:7" ht="31.5">
      <c r="A207" s="82" t="s">
        <v>236</v>
      </c>
      <c r="B207" s="31" t="s">
        <v>48</v>
      </c>
      <c r="C207" s="31" t="s">
        <v>68</v>
      </c>
      <c r="D207" s="4" t="s">
        <v>237</v>
      </c>
      <c r="E207" s="32"/>
      <c r="F207" s="21">
        <f>SUM(F208)</f>
        <v>6903</v>
      </c>
      <c r="G207" s="107">
        <f>SUM(G208)</f>
        <v>7241</v>
      </c>
    </row>
    <row r="208" spans="1:7" ht="31.5">
      <c r="A208" s="82" t="s">
        <v>238</v>
      </c>
      <c r="B208" s="25" t="s">
        <v>48</v>
      </c>
      <c r="C208" s="25" t="s">
        <v>68</v>
      </c>
      <c r="D208" s="4" t="s">
        <v>239</v>
      </c>
      <c r="E208" s="25"/>
      <c r="F208" s="21">
        <f>SUM(F209,)</f>
        <v>6903</v>
      </c>
      <c r="G208" s="107">
        <f>SUM(G209,)</f>
        <v>7241</v>
      </c>
    </row>
    <row r="209" spans="1:10" ht="66.75" customHeight="1">
      <c r="A209" s="77" t="s">
        <v>49</v>
      </c>
      <c r="B209" s="25" t="s">
        <v>48</v>
      </c>
      <c r="C209" s="25" t="s">
        <v>68</v>
      </c>
      <c r="D209" s="4" t="s">
        <v>239</v>
      </c>
      <c r="E209" s="25">
        <v>100</v>
      </c>
      <c r="F209" s="107">
        <f>SUM(F210)</f>
        <v>6903</v>
      </c>
      <c r="G209" s="107">
        <f>SUM(G210)</f>
        <v>7241</v>
      </c>
    </row>
    <row r="210" spans="1:10" ht="31.5">
      <c r="A210" s="77" t="s">
        <v>50</v>
      </c>
      <c r="B210" s="25" t="s">
        <v>48</v>
      </c>
      <c r="C210" s="25" t="s">
        <v>68</v>
      </c>
      <c r="D210" s="4" t="s">
        <v>239</v>
      </c>
      <c r="E210" s="25">
        <v>120</v>
      </c>
      <c r="F210" s="107">
        <v>6903</v>
      </c>
      <c r="G210" s="107">
        <v>7241</v>
      </c>
    </row>
    <row r="211" spans="1:10" ht="15.75">
      <c r="A211" s="76" t="s">
        <v>56</v>
      </c>
      <c r="B211" s="25" t="s">
        <v>48</v>
      </c>
      <c r="C211" s="25" t="s">
        <v>68</v>
      </c>
      <c r="D211" s="4" t="s">
        <v>239</v>
      </c>
      <c r="E211" s="25">
        <v>120</v>
      </c>
      <c r="F211" s="107">
        <v>6903</v>
      </c>
      <c r="G211" s="107">
        <v>7241</v>
      </c>
      <c r="J211" s="5"/>
    </row>
    <row r="212" spans="1:10" s="48" customFormat="1" ht="15.75">
      <c r="A212" s="77"/>
      <c r="B212" s="22"/>
      <c r="C212" s="22"/>
      <c r="D212" s="4"/>
      <c r="E212" s="25"/>
      <c r="F212" s="21"/>
      <c r="G212" s="107"/>
      <c r="J212" s="33"/>
    </row>
    <row r="213" spans="1:10" ht="15.75">
      <c r="A213" s="85" t="s">
        <v>69</v>
      </c>
      <c r="B213" s="54" t="s">
        <v>68</v>
      </c>
      <c r="C213" s="54"/>
      <c r="D213" s="44"/>
      <c r="E213" s="44"/>
      <c r="F213" s="55">
        <f>SUM(F214,F237)</f>
        <v>31166.239999999998</v>
      </c>
      <c r="G213" s="55">
        <f>SUM(G214,G237)</f>
        <v>36166.239999999998</v>
      </c>
      <c r="J213" s="6"/>
    </row>
    <row r="214" spans="1:10" ht="31.5">
      <c r="A214" s="76" t="s">
        <v>70</v>
      </c>
      <c r="B214" s="22" t="s">
        <v>68</v>
      </c>
      <c r="C214" s="22" t="s">
        <v>71</v>
      </c>
      <c r="D214" s="23"/>
      <c r="E214" s="23"/>
      <c r="F214" s="21">
        <f>SUM(F215,)</f>
        <v>25544.68</v>
      </c>
      <c r="G214" s="107">
        <f>SUM(G215,)</f>
        <v>25544.68</v>
      </c>
      <c r="J214" s="6"/>
    </row>
    <row r="215" spans="1:10" ht="31.5">
      <c r="A215" s="67" t="s">
        <v>200</v>
      </c>
      <c r="B215" s="22" t="s">
        <v>68</v>
      </c>
      <c r="C215" s="22" t="s">
        <v>71</v>
      </c>
      <c r="D215" s="4" t="s">
        <v>24</v>
      </c>
      <c r="E215" s="25"/>
      <c r="F215" s="21">
        <f>SUM(F216,F223,F232)</f>
        <v>25544.68</v>
      </c>
      <c r="G215" s="107">
        <f>SUM(G216,G223,G232)</f>
        <v>25544.68</v>
      </c>
      <c r="J215" s="5"/>
    </row>
    <row r="216" spans="1:10" ht="47.25">
      <c r="A216" s="67" t="s">
        <v>240</v>
      </c>
      <c r="B216" s="22" t="s">
        <v>68</v>
      </c>
      <c r="C216" s="22" t="s">
        <v>71</v>
      </c>
      <c r="D216" s="4" t="s">
        <v>241</v>
      </c>
      <c r="E216" s="25"/>
      <c r="F216" s="21">
        <f>SUM(F217)</f>
        <v>1275.94</v>
      </c>
      <c r="G216" s="107">
        <f>SUM(G217)</f>
        <v>1275.94</v>
      </c>
    </row>
    <row r="217" spans="1:10" ht="47.25">
      <c r="A217" s="76" t="s">
        <v>242</v>
      </c>
      <c r="B217" s="22" t="s">
        <v>68</v>
      </c>
      <c r="C217" s="22" t="s">
        <v>71</v>
      </c>
      <c r="D217" s="4" t="s">
        <v>243</v>
      </c>
      <c r="E217" s="25"/>
      <c r="F217" s="21">
        <f>SUM(F218)</f>
        <v>1275.94</v>
      </c>
      <c r="G217" s="107">
        <f>SUM(G218)</f>
        <v>1275.94</v>
      </c>
    </row>
    <row r="218" spans="1:10" ht="31.5">
      <c r="A218" s="74" t="s">
        <v>244</v>
      </c>
      <c r="B218" s="22" t="s">
        <v>68</v>
      </c>
      <c r="C218" s="22" t="s">
        <v>71</v>
      </c>
      <c r="D218" s="4" t="s">
        <v>245</v>
      </c>
      <c r="E218" s="25"/>
      <c r="F218" s="21">
        <f>SUM(F219,F221)</f>
        <v>1275.94</v>
      </c>
      <c r="G218" s="107">
        <f>SUM(G219,G221)</f>
        <v>1275.94</v>
      </c>
    </row>
    <row r="219" spans="1:10" ht="31.5">
      <c r="A219" s="77" t="s">
        <v>115</v>
      </c>
      <c r="B219" s="22" t="s">
        <v>68</v>
      </c>
      <c r="C219" s="22" t="s">
        <v>71</v>
      </c>
      <c r="D219" s="4" t="s">
        <v>245</v>
      </c>
      <c r="E219" s="25">
        <v>200</v>
      </c>
      <c r="F219" s="21">
        <f>SUM(F220)</f>
        <v>1273.24</v>
      </c>
      <c r="G219" s="107">
        <f>SUM(G220)</f>
        <v>1273.24</v>
      </c>
    </row>
    <row r="220" spans="1:10" ht="31.5">
      <c r="A220" s="77" t="s">
        <v>53</v>
      </c>
      <c r="B220" s="22" t="s">
        <v>68</v>
      </c>
      <c r="C220" s="22" t="s">
        <v>71</v>
      </c>
      <c r="D220" s="4" t="s">
        <v>245</v>
      </c>
      <c r="E220" s="25">
        <v>240</v>
      </c>
      <c r="F220" s="107">
        <v>1273.24</v>
      </c>
      <c r="G220" s="107">
        <v>1273.24</v>
      </c>
    </row>
    <row r="221" spans="1:10" ht="15.75">
      <c r="A221" s="77" t="s">
        <v>54</v>
      </c>
      <c r="B221" s="22" t="s">
        <v>68</v>
      </c>
      <c r="C221" s="22" t="s">
        <v>71</v>
      </c>
      <c r="D221" s="4" t="s">
        <v>245</v>
      </c>
      <c r="E221" s="25">
        <v>800</v>
      </c>
      <c r="F221" s="107">
        <f>SUM(F222)</f>
        <v>2.7</v>
      </c>
      <c r="G221" s="107">
        <f>SUM(G222)</f>
        <v>2.7</v>
      </c>
    </row>
    <row r="222" spans="1:10" ht="15.75">
      <c r="A222" s="77" t="s">
        <v>55</v>
      </c>
      <c r="B222" s="22" t="s">
        <v>68</v>
      </c>
      <c r="C222" s="22" t="s">
        <v>71</v>
      </c>
      <c r="D222" s="4" t="s">
        <v>245</v>
      </c>
      <c r="E222" s="25">
        <v>850</v>
      </c>
      <c r="F222" s="107">
        <v>2.7</v>
      </c>
      <c r="G222" s="107">
        <v>2.7</v>
      </c>
    </row>
    <row r="223" spans="1:10" s="48" customFormat="1" ht="15.75">
      <c r="A223" s="67" t="s">
        <v>246</v>
      </c>
      <c r="B223" s="80" t="s">
        <v>68</v>
      </c>
      <c r="C223" s="80" t="s">
        <v>71</v>
      </c>
      <c r="D223" s="75" t="s">
        <v>247</v>
      </c>
      <c r="E223" s="80"/>
      <c r="F223" s="79">
        <f>SUM(F224,F228)</f>
        <v>1386.64</v>
      </c>
      <c r="G223" s="107">
        <f>SUM(G224,G228)</f>
        <v>1386.64</v>
      </c>
      <c r="J223" s="76"/>
    </row>
    <row r="224" spans="1:10" s="48" customFormat="1" ht="63">
      <c r="A224" s="67" t="s">
        <v>248</v>
      </c>
      <c r="B224" s="80" t="s">
        <v>68</v>
      </c>
      <c r="C224" s="80" t="s">
        <v>71</v>
      </c>
      <c r="D224" s="4" t="s">
        <v>249</v>
      </c>
      <c r="E224" s="80"/>
      <c r="F224" s="79">
        <f t="shared" ref="F224:G226" si="21">SUM(F225)</f>
        <v>148</v>
      </c>
      <c r="G224" s="107">
        <f t="shared" si="21"/>
        <v>148</v>
      </c>
      <c r="J224" s="76"/>
    </row>
    <row r="225" spans="1:10" s="48" customFormat="1" ht="47.25">
      <c r="A225" s="76" t="s">
        <v>250</v>
      </c>
      <c r="B225" s="80" t="s">
        <v>68</v>
      </c>
      <c r="C225" s="80" t="s">
        <v>71</v>
      </c>
      <c r="D225" s="4" t="s">
        <v>251</v>
      </c>
      <c r="E225" s="80"/>
      <c r="F225" s="79">
        <f t="shared" si="21"/>
        <v>148</v>
      </c>
      <c r="G225" s="107">
        <f t="shared" si="21"/>
        <v>148</v>
      </c>
      <c r="J225" s="77"/>
    </row>
    <row r="226" spans="1:10" s="48" customFormat="1" ht="31.5">
      <c r="A226" s="77" t="s">
        <v>115</v>
      </c>
      <c r="B226" s="22" t="s">
        <v>68</v>
      </c>
      <c r="C226" s="22" t="s">
        <v>71</v>
      </c>
      <c r="D226" s="4" t="s">
        <v>251</v>
      </c>
      <c r="E226" s="80">
        <v>200</v>
      </c>
      <c r="F226" s="79">
        <f t="shared" si="21"/>
        <v>148</v>
      </c>
      <c r="G226" s="107">
        <f t="shared" si="21"/>
        <v>148</v>
      </c>
      <c r="J226" s="77"/>
    </row>
    <row r="227" spans="1:10" s="48" customFormat="1" ht="31.5">
      <c r="A227" s="77" t="s">
        <v>53</v>
      </c>
      <c r="B227" s="22" t="s">
        <v>68</v>
      </c>
      <c r="C227" s="22" t="s">
        <v>71</v>
      </c>
      <c r="D227" s="4" t="s">
        <v>251</v>
      </c>
      <c r="E227" s="80">
        <v>240</v>
      </c>
      <c r="F227" s="107">
        <v>148</v>
      </c>
      <c r="G227" s="107">
        <v>148</v>
      </c>
      <c r="J227" s="76"/>
    </row>
    <row r="228" spans="1:10" s="48" customFormat="1" ht="47.25">
      <c r="A228" s="77" t="s">
        <v>252</v>
      </c>
      <c r="B228" s="80" t="s">
        <v>68</v>
      </c>
      <c r="C228" s="80" t="s">
        <v>71</v>
      </c>
      <c r="D228" s="4" t="s">
        <v>253</v>
      </c>
      <c r="E228" s="80"/>
      <c r="F228" s="79">
        <f t="shared" ref="F228:G230" si="22">SUM(F229)</f>
        <v>1238.6400000000001</v>
      </c>
      <c r="G228" s="107">
        <f t="shared" si="22"/>
        <v>1238.6400000000001</v>
      </c>
      <c r="J228" s="76"/>
    </row>
    <row r="229" spans="1:10" s="48" customFormat="1" ht="31.5">
      <c r="A229" s="76" t="s">
        <v>254</v>
      </c>
      <c r="B229" s="80" t="s">
        <v>68</v>
      </c>
      <c r="C229" s="80" t="s">
        <v>71</v>
      </c>
      <c r="D229" s="4" t="s">
        <v>255</v>
      </c>
      <c r="E229" s="80"/>
      <c r="F229" s="79">
        <f t="shared" si="22"/>
        <v>1238.6400000000001</v>
      </c>
      <c r="G229" s="107">
        <f t="shared" si="22"/>
        <v>1238.6400000000001</v>
      </c>
      <c r="J229" s="77"/>
    </row>
    <row r="230" spans="1:10" s="48" customFormat="1" ht="31.5">
      <c r="A230" s="77" t="s">
        <v>115</v>
      </c>
      <c r="B230" s="22" t="s">
        <v>68</v>
      </c>
      <c r="C230" s="22" t="s">
        <v>71</v>
      </c>
      <c r="D230" s="4" t="s">
        <v>255</v>
      </c>
      <c r="E230" s="80">
        <v>200</v>
      </c>
      <c r="F230" s="79">
        <f t="shared" si="22"/>
        <v>1238.6400000000001</v>
      </c>
      <c r="G230" s="107">
        <f t="shared" si="22"/>
        <v>1238.6400000000001</v>
      </c>
      <c r="J230" s="77"/>
    </row>
    <row r="231" spans="1:10" s="48" customFormat="1" ht="31.5">
      <c r="A231" s="77" t="s">
        <v>53</v>
      </c>
      <c r="B231" s="22" t="s">
        <v>68</v>
      </c>
      <c r="C231" s="22" t="s">
        <v>71</v>
      </c>
      <c r="D231" s="4" t="s">
        <v>255</v>
      </c>
      <c r="E231" s="80">
        <v>240</v>
      </c>
      <c r="F231" s="107">
        <v>1238.6400000000001</v>
      </c>
      <c r="G231" s="107">
        <v>1238.6400000000001</v>
      </c>
      <c r="J231" s="76"/>
    </row>
    <row r="232" spans="1:10" s="48" customFormat="1" ht="15.75">
      <c r="A232" s="77" t="s">
        <v>1</v>
      </c>
      <c r="B232" s="22" t="s">
        <v>68</v>
      </c>
      <c r="C232" s="22" t="s">
        <v>71</v>
      </c>
      <c r="D232" s="75" t="s">
        <v>256</v>
      </c>
      <c r="E232" s="80"/>
      <c r="F232" s="79">
        <f t="shared" ref="F232:G234" si="23">SUM(F233)</f>
        <v>22882.1</v>
      </c>
      <c r="G232" s="107">
        <f t="shared" si="23"/>
        <v>22882.1</v>
      </c>
      <c r="J232" s="76"/>
    </row>
    <row r="233" spans="1:10" s="48" customFormat="1" ht="31.5">
      <c r="A233" s="77" t="s">
        <v>143</v>
      </c>
      <c r="B233" s="22" t="s">
        <v>68</v>
      </c>
      <c r="C233" s="22" t="s">
        <v>71</v>
      </c>
      <c r="D233" s="75" t="s">
        <v>257</v>
      </c>
      <c r="E233" s="80"/>
      <c r="F233" s="79">
        <f t="shared" si="23"/>
        <v>22882.1</v>
      </c>
      <c r="G233" s="107">
        <f t="shared" si="23"/>
        <v>22882.1</v>
      </c>
      <c r="J233" s="76"/>
    </row>
    <row r="234" spans="1:10" s="48" customFormat="1" ht="31.5">
      <c r="A234" s="77" t="s">
        <v>244</v>
      </c>
      <c r="B234" s="22" t="s">
        <v>68</v>
      </c>
      <c r="C234" s="22" t="s">
        <v>71</v>
      </c>
      <c r="D234" s="4" t="s">
        <v>258</v>
      </c>
      <c r="E234" s="80"/>
      <c r="F234" s="79">
        <f t="shared" si="23"/>
        <v>22882.1</v>
      </c>
      <c r="G234" s="107">
        <f t="shared" si="23"/>
        <v>22882.1</v>
      </c>
    </row>
    <row r="235" spans="1:10" s="48" customFormat="1" ht="67.5" customHeight="1">
      <c r="A235" s="77" t="s">
        <v>49</v>
      </c>
      <c r="B235" s="22" t="s">
        <v>68</v>
      </c>
      <c r="C235" s="22" t="s">
        <v>71</v>
      </c>
      <c r="D235" s="4" t="s">
        <v>258</v>
      </c>
      <c r="E235" s="80">
        <v>100</v>
      </c>
      <c r="F235" s="79">
        <f>SUM(F236)</f>
        <v>22882.1</v>
      </c>
      <c r="G235" s="107">
        <f>SUM(G236)</f>
        <v>22882.1</v>
      </c>
    </row>
    <row r="236" spans="1:10" s="48" customFormat="1" ht="15.75">
      <c r="A236" s="77" t="s">
        <v>64</v>
      </c>
      <c r="B236" s="22" t="s">
        <v>68</v>
      </c>
      <c r="C236" s="22" t="s">
        <v>71</v>
      </c>
      <c r="D236" s="4" t="s">
        <v>258</v>
      </c>
      <c r="E236" s="80">
        <v>110</v>
      </c>
      <c r="F236" s="107">
        <v>22882.1</v>
      </c>
      <c r="G236" s="107">
        <v>22882.1</v>
      </c>
    </row>
    <row r="237" spans="1:10" ht="31.5">
      <c r="A237" s="76" t="s">
        <v>72</v>
      </c>
      <c r="B237" s="25" t="s">
        <v>68</v>
      </c>
      <c r="C237" s="25" t="s">
        <v>73</v>
      </c>
      <c r="D237" s="22"/>
      <c r="E237" s="22"/>
      <c r="F237" s="21">
        <f>SUM(F238)</f>
        <v>5621.5599999999995</v>
      </c>
      <c r="G237" s="107">
        <f>SUM(G238)</f>
        <v>10621.56</v>
      </c>
    </row>
    <row r="238" spans="1:10" ht="31.5">
      <c r="A238" s="67" t="s">
        <v>200</v>
      </c>
      <c r="B238" s="22" t="s">
        <v>68</v>
      </c>
      <c r="C238" s="80" t="s">
        <v>73</v>
      </c>
      <c r="D238" s="4" t="s">
        <v>24</v>
      </c>
      <c r="E238" s="25"/>
      <c r="F238" s="21">
        <f>SUM(F239,F255,F266,F271)</f>
        <v>5621.5599999999995</v>
      </c>
      <c r="G238" s="107">
        <f>SUM(G239,G255,G266,G271)</f>
        <v>10621.56</v>
      </c>
    </row>
    <row r="239" spans="1:10" s="48" customFormat="1" ht="31.5">
      <c r="A239" s="67" t="s">
        <v>201</v>
      </c>
      <c r="B239" s="22" t="s">
        <v>68</v>
      </c>
      <c r="C239" s="80" t="s">
        <v>73</v>
      </c>
      <c r="D239" s="4" t="s">
        <v>202</v>
      </c>
      <c r="E239" s="80"/>
      <c r="F239" s="79">
        <f>SUM(F240,F247,F251)</f>
        <v>1036</v>
      </c>
      <c r="G239" s="107">
        <f>SUM(G240,G247,G251)</f>
        <v>1036</v>
      </c>
    </row>
    <row r="240" spans="1:10" ht="63">
      <c r="A240" s="132" t="s">
        <v>562</v>
      </c>
      <c r="B240" s="22" t="s">
        <v>68</v>
      </c>
      <c r="C240" s="25">
        <v>14</v>
      </c>
      <c r="D240" s="4" t="s">
        <v>203</v>
      </c>
      <c r="E240" s="25"/>
      <c r="F240" s="21">
        <f>SUM(F241,F244)</f>
        <v>436</v>
      </c>
      <c r="G240" s="107">
        <f>SUM(G241,G244)</f>
        <v>436</v>
      </c>
    </row>
    <row r="241" spans="1:7" s="98" customFormat="1" ht="47.25">
      <c r="A241" s="69" t="s">
        <v>334</v>
      </c>
      <c r="B241" s="108" t="s">
        <v>68</v>
      </c>
      <c r="C241" s="111">
        <v>14</v>
      </c>
      <c r="D241" s="102" t="s">
        <v>485</v>
      </c>
      <c r="E241" s="111"/>
      <c r="F241" s="107">
        <f>SUM(F242)</f>
        <v>106</v>
      </c>
      <c r="G241" s="107">
        <f>SUM(G242)</f>
        <v>106</v>
      </c>
    </row>
    <row r="242" spans="1:7" s="98" customFormat="1" ht="31.5">
      <c r="A242" s="104" t="s">
        <v>115</v>
      </c>
      <c r="B242" s="111" t="s">
        <v>68</v>
      </c>
      <c r="C242" s="111" t="s">
        <v>73</v>
      </c>
      <c r="D242" s="102" t="s">
        <v>485</v>
      </c>
      <c r="E242" s="111">
        <v>200</v>
      </c>
      <c r="F242" s="107">
        <f>SUM(F243)</f>
        <v>106</v>
      </c>
      <c r="G242" s="107">
        <f>SUM(G243)</f>
        <v>106</v>
      </c>
    </row>
    <row r="243" spans="1:7" s="98" customFormat="1" ht="31.5">
      <c r="A243" s="104" t="s">
        <v>53</v>
      </c>
      <c r="B243" s="111" t="s">
        <v>68</v>
      </c>
      <c r="C243" s="111" t="s">
        <v>73</v>
      </c>
      <c r="D243" s="102" t="s">
        <v>485</v>
      </c>
      <c r="E243" s="111">
        <v>240</v>
      </c>
      <c r="F243" s="107">
        <v>106</v>
      </c>
      <c r="G243" s="107">
        <v>106</v>
      </c>
    </row>
    <row r="244" spans="1:7" s="98" customFormat="1" ht="78.75">
      <c r="A244" s="132" t="s">
        <v>561</v>
      </c>
      <c r="B244" s="111" t="s">
        <v>68</v>
      </c>
      <c r="C244" s="111" t="s">
        <v>73</v>
      </c>
      <c r="D244" s="102" t="s">
        <v>204</v>
      </c>
      <c r="E244" s="111"/>
      <c r="F244" s="107">
        <f>SUM(F245)</f>
        <v>330</v>
      </c>
      <c r="G244" s="107">
        <f>SUM(G245)</f>
        <v>330</v>
      </c>
    </row>
    <row r="245" spans="1:7" s="98" customFormat="1" ht="31.5">
      <c r="A245" s="104" t="s">
        <v>115</v>
      </c>
      <c r="B245" s="111" t="s">
        <v>68</v>
      </c>
      <c r="C245" s="111" t="s">
        <v>73</v>
      </c>
      <c r="D245" s="102" t="s">
        <v>204</v>
      </c>
      <c r="E245" s="111">
        <v>200</v>
      </c>
      <c r="F245" s="107">
        <f>SUM(F246)</f>
        <v>330</v>
      </c>
      <c r="G245" s="107">
        <f>SUM(G246)</f>
        <v>330</v>
      </c>
    </row>
    <row r="246" spans="1:7" s="98" customFormat="1" ht="31.5">
      <c r="A246" s="104" t="s">
        <v>53</v>
      </c>
      <c r="B246" s="111" t="s">
        <v>68</v>
      </c>
      <c r="C246" s="111" t="s">
        <v>73</v>
      </c>
      <c r="D246" s="102" t="s">
        <v>204</v>
      </c>
      <c r="E246" s="111">
        <v>240</v>
      </c>
      <c r="F246" s="107">
        <v>330</v>
      </c>
      <c r="G246" s="107">
        <v>330</v>
      </c>
    </row>
    <row r="247" spans="1:7" s="48" customFormat="1" ht="31.5">
      <c r="A247" s="77" t="s">
        <v>259</v>
      </c>
      <c r="B247" s="80" t="s">
        <v>68</v>
      </c>
      <c r="C247" s="80" t="s">
        <v>73</v>
      </c>
      <c r="D247" s="4" t="s">
        <v>260</v>
      </c>
      <c r="E247" s="80"/>
      <c r="F247" s="79">
        <f t="shared" ref="F247:G249" si="24">SUM(F248)</f>
        <v>45</v>
      </c>
      <c r="G247" s="107">
        <f t="shared" si="24"/>
        <v>45</v>
      </c>
    </row>
    <row r="248" spans="1:7" s="48" customFormat="1" ht="47.25">
      <c r="A248" s="69" t="s">
        <v>261</v>
      </c>
      <c r="B248" s="25" t="s">
        <v>68</v>
      </c>
      <c r="C248" s="25" t="s">
        <v>73</v>
      </c>
      <c r="D248" s="4" t="s">
        <v>262</v>
      </c>
      <c r="E248" s="25"/>
      <c r="F248" s="21">
        <f t="shared" si="24"/>
        <v>45</v>
      </c>
      <c r="G248" s="107">
        <f t="shared" si="24"/>
        <v>45</v>
      </c>
    </row>
    <row r="249" spans="1:7" s="48" customFormat="1" ht="31.5">
      <c r="A249" s="77" t="s">
        <v>115</v>
      </c>
      <c r="B249" s="25" t="s">
        <v>68</v>
      </c>
      <c r="C249" s="25" t="s">
        <v>73</v>
      </c>
      <c r="D249" s="4" t="s">
        <v>262</v>
      </c>
      <c r="E249" s="25">
        <v>200</v>
      </c>
      <c r="F249" s="21">
        <f t="shared" si="24"/>
        <v>45</v>
      </c>
      <c r="G249" s="107">
        <f t="shared" si="24"/>
        <v>45</v>
      </c>
    </row>
    <row r="250" spans="1:7" s="48" customFormat="1" ht="31.5">
      <c r="A250" s="76" t="s">
        <v>53</v>
      </c>
      <c r="B250" s="25" t="s">
        <v>68</v>
      </c>
      <c r="C250" s="25" t="s">
        <v>73</v>
      </c>
      <c r="D250" s="4" t="s">
        <v>262</v>
      </c>
      <c r="E250" s="25">
        <v>240</v>
      </c>
      <c r="F250" s="107">
        <v>45</v>
      </c>
      <c r="G250" s="107">
        <v>45</v>
      </c>
    </row>
    <row r="251" spans="1:7" s="128" customFormat="1" ht="47.25">
      <c r="A251" s="76" t="s">
        <v>263</v>
      </c>
      <c r="B251" s="108" t="s">
        <v>68</v>
      </c>
      <c r="C251" s="111" t="s">
        <v>73</v>
      </c>
      <c r="D251" s="102" t="s">
        <v>264</v>
      </c>
      <c r="E251" s="111"/>
      <c r="F251" s="107">
        <f t="shared" ref="F251:G252" si="25">SUM(F252)</f>
        <v>555</v>
      </c>
      <c r="G251" s="107">
        <f t="shared" si="25"/>
        <v>555</v>
      </c>
    </row>
    <row r="252" spans="1:7" s="128" customFormat="1" ht="15.75">
      <c r="A252" s="76" t="s">
        <v>265</v>
      </c>
      <c r="B252" s="108" t="s">
        <v>68</v>
      </c>
      <c r="C252" s="111" t="s">
        <v>73</v>
      </c>
      <c r="D252" s="102" t="s">
        <v>266</v>
      </c>
      <c r="E252" s="111"/>
      <c r="F252" s="107">
        <f t="shared" si="25"/>
        <v>555</v>
      </c>
      <c r="G252" s="107">
        <f t="shared" si="25"/>
        <v>555</v>
      </c>
    </row>
    <row r="253" spans="1:7" s="128" customFormat="1" ht="31.5">
      <c r="A253" s="104" t="s">
        <v>115</v>
      </c>
      <c r="B253" s="108" t="s">
        <v>68</v>
      </c>
      <c r="C253" s="111" t="s">
        <v>73</v>
      </c>
      <c r="D253" s="102" t="s">
        <v>266</v>
      </c>
      <c r="E253" s="111">
        <v>200</v>
      </c>
      <c r="F253" s="107">
        <f>SUM(F254)</f>
        <v>555</v>
      </c>
      <c r="G253" s="107">
        <f>SUM(G254)</f>
        <v>555</v>
      </c>
    </row>
    <row r="254" spans="1:7" s="128" customFormat="1" ht="31.5">
      <c r="A254" s="104" t="s">
        <v>53</v>
      </c>
      <c r="B254" s="108" t="s">
        <v>68</v>
      </c>
      <c r="C254" s="111" t="s">
        <v>73</v>
      </c>
      <c r="D254" s="102" t="s">
        <v>266</v>
      </c>
      <c r="E254" s="111">
        <v>240</v>
      </c>
      <c r="F254" s="107">
        <v>555</v>
      </c>
      <c r="G254" s="107">
        <v>555</v>
      </c>
    </row>
    <row r="255" spans="1:7" s="128" customFormat="1" ht="47.25">
      <c r="A255" s="101" t="s">
        <v>240</v>
      </c>
      <c r="B255" s="111" t="s">
        <v>68</v>
      </c>
      <c r="C255" s="111" t="s">
        <v>73</v>
      </c>
      <c r="D255" s="102" t="s">
        <v>241</v>
      </c>
      <c r="E255" s="111"/>
      <c r="F255" s="107">
        <f>SUM(F256,F262)</f>
        <v>1637</v>
      </c>
      <c r="G255" s="107">
        <f>SUM(G256,G262)</f>
        <v>6637</v>
      </c>
    </row>
    <row r="256" spans="1:7" ht="47.25">
      <c r="A256" s="76" t="s">
        <v>242</v>
      </c>
      <c r="B256" s="22" t="s">
        <v>68</v>
      </c>
      <c r="C256" s="25" t="s">
        <v>73</v>
      </c>
      <c r="D256" s="4" t="s">
        <v>243</v>
      </c>
      <c r="E256" s="25"/>
      <c r="F256" s="79">
        <f t="shared" ref="F256:G256" si="26">SUM(F257)</f>
        <v>1564.8</v>
      </c>
      <c r="G256" s="107">
        <f t="shared" si="26"/>
        <v>6564.8</v>
      </c>
    </row>
    <row r="257" spans="1:7" s="48" customFormat="1" ht="31.5">
      <c r="A257" s="76" t="s">
        <v>267</v>
      </c>
      <c r="B257" s="22" t="s">
        <v>68</v>
      </c>
      <c r="C257" s="80" t="s">
        <v>73</v>
      </c>
      <c r="D257" s="4" t="s">
        <v>268</v>
      </c>
      <c r="E257" s="80"/>
      <c r="F257" s="79">
        <f>SUM(F258,F260)</f>
        <v>1564.8</v>
      </c>
      <c r="G257" s="107">
        <f>SUM(G258,G260)</f>
        <v>6564.8</v>
      </c>
    </row>
    <row r="258" spans="1:7" ht="31.5">
      <c r="A258" s="77" t="s">
        <v>115</v>
      </c>
      <c r="B258" s="22" t="s">
        <v>68</v>
      </c>
      <c r="C258" s="25" t="s">
        <v>73</v>
      </c>
      <c r="D258" s="4" t="s">
        <v>268</v>
      </c>
      <c r="E258" s="25">
        <v>200</v>
      </c>
      <c r="F258" s="21">
        <f>SUM(F259)</f>
        <v>64.8</v>
      </c>
      <c r="G258" s="107">
        <f>SUM(G259)</f>
        <v>64.8</v>
      </c>
    </row>
    <row r="259" spans="1:7" ht="31.5">
      <c r="A259" s="77" t="s">
        <v>53</v>
      </c>
      <c r="B259" s="22" t="s">
        <v>68</v>
      </c>
      <c r="C259" s="25" t="s">
        <v>73</v>
      </c>
      <c r="D259" s="4" t="s">
        <v>268</v>
      </c>
      <c r="E259" s="25">
        <v>240</v>
      </c>
      <c r="F259" s="107">
        <v>64.8</v>
      </c>
      <c r="G259" s="107">
        <v>64.8</v>
      </c>
    </row>
    <row r="260" spans="1:7" s="98" customFormat="1" ht="15.75">
      <c r="A260" s="104" t="s">
        <v>54</v>
      </c>
      <c r="B260" s="108" t="s">
        <v>68</v>
      </c>
      <c r="C260" s="111" t="s">
        <v>73</v>
      </c>
      <c r="D260" s="102" t="s">
        <v>268</v>
      </c>
      <c r="E260" s="111">
        <v>800</v>
      </c>
      <c r="F260" s="107">
        <f t="shared" ref="F260:G260" si="27">SUM(F261)</f>
        <v>1500</v>
      </c>
      <c r="G260" s="107">
        <f t="shared" si="27"/>
        <v>6500</v>
      </c>
    </row>
    <row r="261" spans="1:7" s="98" customFormat="1" ht="15.75">
      <c r="A261" s="104" t="s">
        <v>59</v>
      </c>
      <c r="B261" s="108" t="s">
        <v>68</v>
      </c>
      <c r="C261" s="111" t="s">
        <v>73</v>
      </c>
      <c r="D261" s="102" t="s">
        <v>268</v>
      </c>
      <c r="E261" s="111">
        <v>870</v>
      </c>
      <c r="F261" s="127">
        <v>1500</v>
      </c>
      <c r="G261" s="127">
        <v>6500</v>
      </c>
    </row>
    <row r="262" spans="1:7" ht="47.25">
      <c r="A262" s="76" t="s">
        <v>269</v>
      </c>
      <c r="B262" s="22" t="s">
        <v>68</v>
      </c>
      <c r="C262" s="25" t="s">
        <v>73</v>
      </c>
      <c r="D262" s="4" t="s">
        <v>270</v>
      </c>
      <c r="E262" s="25"/>
      <c r="F262" s="79">
        <f t="shared" ref="F262:G263" si="28">SUM(F263)</f>
        <v>72.2</v>
      </c>
      <c r="G262" s="107">
        <f t="shared" si="28"/>
        <v>72.2</v>
      </c>
    </row>
    <row r="263" spans="1:7" s="48" customFormat="1" ht="31.5">
      <c r="A263" s="76" t="s">
        <v>271</v>
      </c>
      <c r="B263" s="22" t="s">
        <v>68</v>
      </c>
      <c r="C263" s="80" t="s">
        <v>73</v>
      </c>
      <c r="D263" s="4" t="s">
        <v>272</v>
      </c>
      <c r="E263" s="80"/>
      <c r="F263" s="79">
        <f t="shared" si="28"/>
        <v>72.2</v>
      </c>
      <c r="G263" s="107">
        <f t="shared" si="28"/>
        <v>72.2</v>
      </c>
    </row>
    <row r="264" spans="1:7" ht="31.5">
      <c r="A264" s="77" t="s">
        <v>115</v>
      </c>
      <c r="B264" s="22" t="s">
        <v>68</v>
      </c>
      <c r="C264" s="25" t="s">
        <v>73</v>
      </c>
      <c r="D264" s="4" t="s">
        <v>272</v>
      </c>
      <c r="E264" s="25">
        <v>200</v>
      </c>
      <c r="F264" s="21">
        <f>SUM(F265)</f>
        <v>72.2</v>
      </c>
      <c r="G264" s="107">
        <f>SUM(G265)</f>
        <v>72.2</v>
      </c>
    </row>
    <row r="265" spans="1:7" ht="31.5">
      <c r="A265" s="77" t="s">
        <v>53</v>
      </c>
      <c r="B265" s="22" t="s">
        <v>68</v>
      </c>
      <c r="C265" s="25" t="s">
        <v>73</v>
      </c>
      <c r="D265" s="4" t="s">
        <v>272</v>
      </c>
      <c r="E265" s="25">
        <v>240</v>
      </c>
      <c r="F265" s="107">
        <v>72.2</v>
      </c>
      <c r="G265" s="107">
        <v>72.2</v>
      </c>
    </row>
    <row r="266" spans="1:7" ht="31.5">
      <c r="A266" s="67" t="s">
        <v>273</v>
      </c>
      <c r="B266" s="22" t="s">
        <v>68</v>
      </c>
      <c r="C266" s="25" t="s">
        <v>73</v>
      </c>
      <c r="D266" s="4" t="s">
        <v>274</v>
      </c>
      <c r="E266" s="25"/>
      <c r="F266" s="21">
        <f>SUM(F267,)</f>
        <v>1692</v>
      </c>
      <c r="G266" s="107">
        <f>SUM(G267,)</f>
        <v>1692</v>
      </c>
    </row>
    <row r="267" spans="1:7" ht="94.5">
      <c r="A267" s="67" t="s">
        <v>275</v>
      </c>
      <c r="B267" s="22" t="s">
        <v>68</v>
      </c>
      <c r="C267" s="25" t="s">
        <v>73</v>
      </c>
      <c r="D267" s="4" t="s">
        <v>276</v>
      </c>
      <c r="E267" s="25"/>
      <c r="F267" s="79">
        <f t="shared" ref="F267:G269" si="29">SUM(F268)</f>
        <v>1692</v>
      </c>
      <c r="G267" s="107">
        <f t="shared" si="29"/>
        <v>1692</v>
      </c>
    </row>
    <row r="268" spans="1:7" ht="47.25">
      <c r="A268" s="67" t="s">
        <v>277</v>
      </c>
      <c r="B268" s="22" t="s">
        <v>68</v>
      </c>
      <c r="C268" s="25" t="s">
        <v>73</v>
      </c>
      <c r="D268" s="4" t="s">
        <v>278</v>
      </c>
      <c r="E268" s="25"/>
      <c r="F268" s="21">
        <f t="shared" si="29"/>
        <v>1692</v>
      </c>
      <c r="G268" s="107">
        <f t="shared" si="29"/>
        <v>1692</v>
      </c>
    </row>
    <row r="269" spans="1:7" ht="31.5">
      <c r="A269" s="77" t="s">
        <v>115</v>
      </c>
      <c r="B269" s="22" t="s">
        <v>68</v>
      </c>
      <c r="C269" s="25" t="s">
        <v>73</v>
      </c>
      <c r="D269" s="4" t="s">
        <v>278</v>
      </c>
      <c r="E269" s="25">
        <v>200</v>
      </c>
      <c r="F269" s="21">
        <f t="shared" si="29"/>
        <v>1692</v>
      </c>
      <c r="G269" s="107">
        <f t="shared" si="29"/>
        <v>1692</v>
      </c>
    </row>
    <row r="270" spans="1:7" ht="31.5">
      <c r="A270" s="77" t="s">
        <v>53</v>
      </c>
      <c r="B270" s="22" t="s">
        <v>68</v>
      </c>
      <c r="C270" s="25" t="s">
        <v>73</v>
      </c>
      <c r="D270" s="4" t="s">
        <v>278</v>
      </c>
      <c r="E270" s="25">
        <v>240</v>
      </c>
      <c r="F270" s="107">
        <v>1692</v>
      </c>
      <c r="G270" s="107">
        <v>1692</v>
      </c>
    </row>
    <row r="271" spans="1:7" ht="15.75">
      <c r="A271" s="67" t="s">
        <v>205</v>
      </c>
      <c r="B271" s="22" t="s">
        <v>68</v>
      </c>
      <c r="C271" s="25" t="s">
        <v>73</v>
      </c>
      <c r="D271" s="4" t="s">
        <v>206</v>
      </c>
      <c r="E271" s="25"/>
      <c r="F271" s="79">
        <f t="shared" ref="F271:G272" si="30">SUM(F272)</f>
        <v>1256.56</v>
      </c>
      <c r="G271" s="107">
        <f t="shared" si="30"/>
        <v>1256.56</v>
      </c>
    </row>
    <row r="272" spans="1:7" ht="31.5">
      <c r="A272" s="67" t="s">
        <v>207</v>
      </c>
      <c r="B272" s="22" t="s">
        <v>68</v>
      </c>
      <c r="C272" s="25" t="s">
        <v>73</v>
      </c>
      <c r="D272" s="4" t="s">
        <v>208</v>
      </c>
      <c r="E272" s="25"/>
      <c r="F272" s="79">
        <f t="shared" si="30"/>
        <v>1256.56</v>
      </c>
      <c r="G272" s="107">
        <f t="shared" si="30"/>
        <v>1256.56</v>
      </c>
    </row>
    <row r="273" spans="1:7" s="48" customFormat="1" ht="31.5">
      <c r="A273" s="77" t="s">
        <v>209</v>
      </c>
      <c r="B273" s="22" t="s">
        <v>68</v>
      </c>
      <c r="C273" s="25" t="s">
        <v>73</v>
      </c>
      <c r="D273" s="4" t="s">
        <v>210</v>
      </c>
      <c r="E273" s="25"/>
      <c r="F273" s="21">
        <f>SUM(F274)</f>
        <v>1256.56</v>
      </c>
      <c r="G273" s="107">
        <f>SUM(G274)</f>
        <v>1256.56</v>
      </c>
    </row>
    <row r="274" spans="1:7" s="48" customFormat="1" ht="31.5">
      <c r="A274" s="77" t="s">
        <v>115</v>
      </c>
      <c r="B274" s="22" t="s">
        <v>68</v>
      </c>
      <c r="C274" s="25" t="s">
        <v>73</v>
      </c>
      <c r="D274" s="4" t="s">
        <v>210</v>
      </c>
      <c r="E274" s="25">
        <v>200</v>
      </c>
      <c r="F274" s="21">
        <f>SUM(F275)</f>
        <v>1256.56</v>
      </c>
      <c r="G274" s="107">
        <f>SUM(G275)</f>
        <v>1256.56</v>
      </c>
    </row>
    <row r="275" spans="1:7" s="48" customFormat="1" ht="31.5">
      <c r="A275" s="77" t="s">
        <v>53</v>
      </c>
      <c r="B275" s="22" t="s">
        <v>68</v>
      </c>
      <c r="C275" s="25" t="s">
        <v>73</v>
      </c>
      <c r="D275" s="4" t="s">
        <v>210</v>
      </c>
      <c r="E275" s="25">
        <v>240</v>
      </c>
      <c r="F275" s="107">
        <v>1256.56</v>
      </c>
      <c r="G275" s="107">
        <v>1256.56</v>
      </c>
    </row>
    <row r="276" spans="1:7" s="48" customFormat="1" ht="15.75">
      <c r="A276" s="77"/>
      <c r="B276" s="22"/>
      <c r="C276" s="25"/>
      <c r="D276" s="4"/>
      <c r="E276" s="25"/>
      <c r="F276" s="21"/>
      <c r="G276" s="107"/>
    </row>
    <row r="277" spans="1:7" ht="15.75">
      <c r="A277" s="85" t="s">
        <v>74</v>
      </c>
      <c r="B277" s="54" t="s">
        <v>52</v>
      </c>
      <c r="C277" s="54"/>
      <c r="D277" s="44"/>
      <c r="E277" s="44"/>
      <c r="F277" s="55">
        <f>SUM(F278,F289,F320,F335)</f>
        <v>131616.33000000002</v>
      </c>
      <c r="G277" s="55">
        <f>SUM(G278,G289,G320,G335)</f>
        <v>188855.65</v>
      </c>
    </row>
    <row r="278" spans="1:7" s="48" customFormat="1" ht="15.75">
      <c r="A278" s="67" t="s">
        <v>125</v>
      </c>
      <c r="B278" s="22" t="s">
        <v>52</v>
      </c>
      <c r="C278" s="22" t="s">
        <v>78</v>
      </c>
      <c r="D278" s="44"/>
      <c r="E278" s="44"/>
      <c r="F278" s="79">
        <f t="shared" ref="F278:G281" si="31">SUM(F279)</f>
        <v>1480</v>
      </c>
      <c r="G278" s="107">
        <f t="shared" si="31"/>
        <v>1480</v>
      </c>
    </row>
    <row r="279" spans="1:7" s="48" customFormat="1" ht="15.75">
      <c r="A279" s="67" t="s">
        <v>279</v>
      </c>
      <c r="B279" s="22" t="s">
        <v>52</v>
      </c>
      <c r="C279" s="22" t="s">
        <v>78</v>
      </c>
      <c r="D279" s="4" t="s">
        <v>23</v>
      </c>
      <c r="E279" s="44"/>
      <c r="F279" s="79">
        <f t="shared" si="31"/>
        <v>1480</v>
      </c>
      <c r="G279" s="107">
        <f t="shared" si="31"/>
        <v>1480</v>
      </c>
    </row>
    <row r="280" spans="1:7" s="48" customFormat="1" ht="31.5">
      <c r="A280" s="67" t="s">
        <v>280</v>
      </c>
      <c r="B280" s="22" t="s">
        <v>52</v>
      </c>
      <c r="C280" s="22" t="s">
        <v>78</v>
      </c>
      <c r="D280" s="4" t="s">
        <v>281</v>
      </c>
      <c r="E280" s="44"/>
      <c r="F280" s="79">
        <f t="shared" si="31"/>
        <v>1480</v>
      </c>
      <c r="G280" s="107">
        <f t="shared" si="31"/>
        <v>1480</v>
      </c>
    </row>
    <row r="281" spans="1:7" s="48" customFormat="1" ht="47.25">
      <c r="A281" s="77" t="s">
        <v>282</v>
      </c>
      <c r="B281" s="22" t="s">
        <v>52</v>
      </c>
      <c r="C281" s="22" t="s">
        <v>78</v>
      </c>
      <c r="D281" s="4" t="s">
        <v>283</v>
      </c>
      <c r="E281" s="44"/>
      <c r="F281" s="79">
        <f t="shared" si="31"/>
        <v>1480</v>
      </c>
      <c r="G281" s="107">
        <f t="shared" si="31"/>
        <v>1480</v>
      </c>
    </row>
    <row r="282" spans="1:7" s="48" customFormat="1" ht="47.25">
      <c r="A282" s="77" t="s">
        <v>124</v>
      </c>
      <c r="B282" s="22" t="s">
        <v>52</v>
      </c>
      <c r="C282" s="22" t="s">
        <v>78</v>
      </c>
      <c r="D282" s="4" t="s">
        <v>284</v>
      </c>
      <c r="E282" s="44"/>
      <c r="F282" s="79">
        <f>SUM(F283,F286)</f>
        <v>1480</v>
      </c>
      <c r="G282" s="107">
        <f>SUM(G283,G286)</f>
        <v>1480</v>
      </c>
    </row>
    <row r="283" spans="1:7" s="48" customFormat="1" ht="66" customHeight="1">
      <c r="A283" s="77" t="s">
        <v>49</v>
      </c>
      <c r="B283" s="22" t="s">
        <v>52</v>
      </c>
      <c r="C283" s="22" t="s">
        <v>78</v>
      </c>
      <c r="D283" s="4" t="s">
        <v>284</v>
      </c>
      <c r="E283" s="25">
        <v>100</v>
      </c>
      <c r="F283" s="107">
        <f>SUM(F284)</f>
        <v>461</v>
      </c>
      <c r="G283" s="107">
        <f>SUM(G284)</f>
        <v>461</v>
      </c>
    </row>
    <row r="284" spans="1:7" s="48" customFormat="1" ht="31.5">
      <c r="A284" s="77" t="s">
        <v>50</v>
      </c>
      <c r="B284" s="22" t="s">
        <v>52</v>
      </c>
      <c r="C284" s="22" t="s">
        <v>78</v>
      </c>
      <c r="D284" s="4" t="s">
        <v>284</v>
      </c>
      <c r="E284" s="25">
        <v>120</v>
      </c>
      <c r="F284" s="107">
        <v>461</v>
      </c>
      <c r="G284" s="107">
        <v>461</v>
      </c>
    </row>
    <row r="285" spans="1:7" s="48" customFormat="1" ht="15.75">
      <c r="A285" s="76" t="s">
        <v>56</v>
      </c>
      <c r="B285" s="22" t="s">
        <v>52</v>
      </c>
      <c r="C285" s="22" t="s">
        <v>78</v>
      </c>
      <c r="D285" s="4" t="s">
        <v>284</v>
      </c>
      <c r="E285" s="25">
        <v>120</v>
      </c>
      <c r="F285" s="107">
        <v>461</v>
      </c>
      <c r="G285" s="107">
        <v>461</v>
      </c>
    </row>
    <row r="286" spans="1:7" s="48" customFormat="1" ht="31.5">
      <c r="A286" s="77" t="s">
        <v>115</v>
      </c>
      <c r="B286" s="22" t="s">
        <v>52</v>
      </c>
      <c r="C286" s="22" t="s">
        <v>78</v>
      </c>
      <c r="D286" s="4" t="s">
        <v>284</v>
      </c>
      <c r="E286" s="25">
        <v>200</v>
      </c>
      <c r="F286" s="107">
        <f>SUM(F287)</f>
        <v>1019</v>
      </c>
      <c r="G286" s="107">
        <f>SUM(G287)</f>
        <v>1019</v>
      </c>
    </row>
    <row r="287" spans="1:7" s="48" customFormat="1" ht="31.5">
      <c r="A287" s="77" t="s">
        <v>53</v>
      </c>
      <c r="B287" s="22" t="s">
        <v>52</v>
      </c>
      <c r="C287" s="22" t="s">
        <v>78</v>
      </c>
      <c r="D287" s="4" t="s">
        <v>284</v>
      </c>
      <c r="E287" s="25">
        <v>240</v>
      </c>
      <c r="F287" s="107">
        <v>1019</v>
      </c>
      <c r="G287" s="107">
        <v>1019</v>
      </c>
    </row>
    <row r="288" spans="1:7" s="48" customFormat="1" ht="15.75">
      <c r="A288" s="76" t="s">
        <v>56</v>
      </c>
      <c r="B288" s="22" t="s">
        <v>52</v>
      </c>
      <c r="C288" s="22" t="s">
        <v>78</v>
      </c>
      <c r="D288" s="4" t="s">
        <v>284</v>
      </c>
      <c r="E288" s="25">
        <v>240</v>
      </c>
      <c r="F288" s="107">
        <v>1019</v>
      </c>
      <c r="G288" s="107">
        <v>1019</v>
      </c>
    </row>
    <row r="289" spans="1:7" ht="19.5" customHeight="1">
      <c r="A289" s="76" t="s">
        <v>75</v>
      </c>
      <c r="B289" s="108" t="s">
        <v>52</v>
      </c>
      <c r="C289" s="108" t="s">
        <v>71</v>
      </c>
      <c r="D289" s="41"/>
      <c r="E289" s="120"/>
      <c r="F289" s="107">
        <f>SUM(F290,F296)</f>
        <v>57781.25</v>
      </c>
      <c r="G289" s="107">
        <f>SUM(G290,G296)</f>
        <v>107726.52</v>
      </c>
    </row>
    <row r="290" spans="1:7" s="98" customFormat="1" ht="15.75">
      <c r="A290" s="101" t="s">
        <v>165</v>
      </c>
      <c r="B290" s="108" t="s">
        <v>52</v>
      </c>
      <c r="C290" s="108" t="s">
        <v>71</v>
      </c>
      <c r="D290" s="102" t="s">
        <v>19</v>
      </c>
      <c r="E290" s="120"/>
      <c r="F290" s="107">
        <f t="shared" ref="F290:G293" si="32">SUM(F291)</f>
        <v>500</v>
      </c>
      <c r="G290" s="107">
        <f t="shared" si="32"/>
        <v>500</v>
      </c>
    </row>
    <row r="291" spans="1:7" s="98" customFormat="1" ht="15.75">
      <c r="A291" s="101" t="s">
        <v>320</v>
      </c>
      <c r="B291" s="108" t="s">
        <v>52</v>
      </c>
      <c r="C291" s="108" t="s">
        <v>71</v>
      </c>
      <c r="D291" s="102" t="s">
        <v>321</v>
      </c>
      <c r="E291" s="120"/>
      <c r="F291" s="107">
        <f t="shared" si="32"/>
        <v>500</v>
      </c>
      <c r="G291" s="107">
        <f t="shared" si="32"/>
        <v>500</v>
      </c>
    </row>
    <row r="292" spans="1:7" s="98" customFormat="1" ht="31.5">
      <c r="A292" s="76" t="s">
        <v>322</v>
      </c>
      <c r="B292" s="108" t="s">
        <v>52</v>
      </c>
      <c r="C292" s="108" t="s">
        <v>71</v>
      </c>
      <c r="D292" s="102" t="s">
        <v>323</v>
      </c>
      <c r="E292" s="120"/>
      <c r="F292" s="107">
        <f t="shared" si="32"/>
        <v>500</v>
      </c>
      <c r="G292" s="107">
        <f t="shared" si="32"/>
        <v>500</v>
      </c>
    </row>
    <row r="293" spans="1:7" s="98" customFormat="1" ht="63">
      <c r="A293" s="76" t="s">
        <v>482</v>
      </c>
      <c r="B293" s="108" t="s">
        <v>52</v>
      </c>
      <c r="C293" s="108" t="s">
        <v>71</v>
      </c>
      <c r="D293" s="102" t="s">
        <v>483</v>
      </c>
      <c r="E293" s="120"/>
      <c r="F293" s="107">
        <f t="shared" si="32"/>
        <v>500</v>
      </c>
      <c r="G293" s="107">
        <f t="shared" si="32"/>
        <v>500</v>
      </c>
    </row>
    <row r="294" spans="1:7" s="98" customFormat="1" ht="31.5">
      <c r="A294" s="104" t="s">
        <v>115</v>
      </c>
      <c r="B294" s="108" t="s">
        <v>52</v>
      </c>
      <c r="C294" s="108" t="s">
        <v>71</v>
      </c>
      <c r="D294" s="102" t="s">
        <v>483</v>
      </c>
      <c r="E294" s="111">
        <v>200</v>
      </c>
      <c r="F294" s="107">
        <f>SUM(F295)</f>
        <v>500</v>
      </c>
      <c r="G294" s="107">
        <f>SUM(G295)</f>
        <v>500</v>
      </c>
    </row>
    <row r="295" spans="1:7" s="98" customFormat="1" ht="31.5">
      <c r="A295" s="104" t="s">
        <v>53</v>
      </c>
      <c r="B295" s="108" t="s">
        <v>52</v>
      </c>
      <c r="C295" s="108" t="s">
        <v>71</v>
      </c>
      <c r="D295" s="102" t="s">
        <v>483</v>
      </c>
      <c r="E295" s="111">
        <v>240</v>
      </c>
      <c r="F295" s="107">
        <v>500</v>
      </c>
      <c r="G295" s="107">
        <v>500</v>
      </c>
    </row>
    <row r="296" spans="1:7" s="98" customFormat="1" ht="33" customHeight="1">
      <c r="A296" s="101" t="s">
        <v>467</v>
      </c>
      <c r="B296" s="108" t="s">
        <v>52</v>
      </c>
      <c r="C296" s="108" t="s">
        <v>71</v>
      </c>
      <c r="D296" s="102" t="s">
        <v>473</v>
      </c>
      <c r="E296" s="27"/>
      <c r="F296" s="107">
        <f>SUM(F297,F311)</f>
        <v>57281.25</v>
      </c>
      <c r="G296" s="107">
        <f>SUM(G297,G311)</f>
        <v>107226.52</v>
      </c>
    </row>
    <row r="297" spans="1:7" s="98" customFormat="1" ht="19.5" customHeight="1">
      <c r="A297" s="101" t="s">
        <v>468</v>
      </c>
      <c r="B297" s="108" t="s">
        <v>52</v>
      </c>
      <c r="C297" s="108" t="s">
        <v>71</v>
      </c>
      <c r="D297" s="100" t="s">
        <v>474</v>
      </c>
      <c r="E297" s="27"/>
      <c r="F297" s="107">
        <f>SUM(F298)</f>
        <v>41572.729999999996</v>
      </c>
      <c r="G297" s="107">
        <f>SUM(G298)</f>
        <v>82518</v>
      </c>
    </row>
    <row r="298" spans="1:7" s="98" customFormat="1" ht="39" customHeight="1">
      <c r="A298" s="87" t="s">
        <v>556</v>
      </c>
      <c r="B298" s="108" t="s">
        <v>52</v>
      </c>
      <c r="C298" s="108" t="s">
        <v>71</v>
      </c>
      <c r="D298" s="100" t="s">
        <v>475</v>
      </c>
      <c r="E298" s="9"/>
      <c r="F298" s="107">
        <f>SUM(F299,F302,F305,F308)</f>
        <v>41572.729999999996</v>
      </c>
      <c r="G298" s="107">
        <f>SUM(G299,G302,G305,G308)</f>
        <v>82518</v>
      </c>
    </row>
    <row r="299" spans="1:7" s="98" customFormat="1" ht="39" customHeight="1">
      <c r="A299" s="87" t="s">
        <v>515</v>
      </c>
      <c r="B299" s="108" t="s">
        <v>52</v>
      </c>
      <c r="C299" s="108" t="s">
        <v>71</v>
      </c>
      <c r="D299" s="100" t="s">
        <v>516</v>
      </c>
      <c r="E299" s="9"/>
      <c r="F299" s="107">
        <f>SUM(F300)</f>
        <v>18622</v>
      </c>
      <c r="G299" s="107">
        <f>SUM(G300)</f>
        <v>38518</v>
      </c>
    </row>
    <row r="300" spans="1:7" s="98" customFormat="1" ht="39" customHeight="1">
      <c r="A300" s="104" t="s">
        <v>115</v>
      </c>
      <c r="B300" s="108" t="s">
        <v>52</v>
      </c>
      <c r="C300" s="108" t="s">
        <v>71</v>
      </c>
      <c r="D300" s="100" t="s">
        <v>516</v>
      </c>
      <c r="E300" s="111">
        <v>200</v>
      </c>
      <c r="F300" s="107">
        <f>SUM(F301)</f>
        <v>18622</v>
      </c>
      <c r="G300" s="107">
        <f>SUM(G301)</f>
        <v>38518</v>
      </c>
    </row>
    <row r="301" spans="1:7" s="98" customFormat="1" ht="39" customHeight="1">
      <c r="A301" s="104" t="s">
        <v>53</v>
      </c>
      <c r="B301" s="108" t="s">
        <v>52</v>
      </c>
      <c r="C301" s="108" t="s">
        <v>71</v>
      </c>
      <c r="D301" s="100" t="s">
        <v>516</v>
      </c>
      <c r="E301" s="111">
        <v>240</v>
      </c>
      <c r="F301" s="107">
        <v>18622</v>
      </c>
      <c r="G301" s="107">
        <v>38518</v>
      </c>
    </row>
    <row r="302" spans="1:7" s="98" customFormat="1" ht="39.75" customHeight="1">
      <c r="A302" s="104" t="s">
        <v>469</v>
      </c>
      <c r="B302" s="108" t="s">
        <v>52</v>
      </c>
      <c r="C302" s="108" t="s">
        <v>71</v>
      </c>
      <c r="D302" s="100" t="s">
        <v>476</v>
      </c>
      <c r="E302" s="111"/>
      <c r="F302" s="50">
        <f>SUM(F303)</f>
        <v>22450.73</v>
      </c>
      <c r="G302" s="50">
        <f>SUM(G303)</f>
        <v>40000</v>
      </c>
    </row>
    <row r="303" spans="1:7" s="98" customFormat="1" ht="32.25" customHeight="1">
      <c r="A303" s="104" t="s">
        <v>115</v>
      </c>
      <c r="B303" s="108" t="s">
        <v>52</v>
      </c>
      <c r="C303" s="108" t="s">
        <v>71</v>
      </c>
      <c r="D303" s="100" t="s">
        <v>476</v>
      </c>
      <c r="E303" s="111">
        <v>200</v>
      </c>
      <c r="F303" s="107">
        <f>SUM(F304)</f>
        <v>22450.73</v>
      </c>
      <c r="G303" s="107">
        <f>SUM(G304)</f>
        <v>40000</v>
      </c>
    </row>
    <row r="304" spans="1:7" s="98" customFormat="1" ht="35.25" customHeight="1">
      <c r="A304" s="104" t="s">
        <v>53</v>
      </c>
      <c r="B304" s="108" t="s">
        <v>52</v>
      </c>
      <c r="C304" s="108" t="s">
        <v>71</v>
      </c>
      <c r="D304" s="100" t="s">
        <v>476</v>
      </c>
      <c r="E304" s="111">
        <v>240</v>
      </c>
      <c r="F304" s="107">
        <v>22450.73</v>
      </c>
      <c r="G304" s="107">
        <v>40000</v>
      </c>
    </row>
    <row r="305" spans="1:7" s="98" customFormat="1" ht="19.5" customHeight="1">
      <c r="A305" s="106" t="s">
        <v>470</v>
      </c>
      <c r="B305" s="108" t="s">
        <v>52</v>
      </c>
      <c r="C305" s="108" t="s">
        <v>71</v>
      </c>
      <c r="D305" s="100" t="s">
        <v>477</v>
      </c>
      <c r="E305" s="111"/>
      <c r="F305" s="50">
        <f>SUM(F306)</f>
        <v>500</v>
      </c>
      <c r="G305" s="50">
        <f>SUM(G306)</f>
        <v>1000</v>
      </c>
    </row>
    <row r="306" spans="1:7" s="98" customFormat="1" ht="34.5" customHeight="1">
      <c r="A306" s="104" t="s">
        <v>115</v>
      </c>
      <c r="B306" s="108" t="s">
        <v>52</v>
      </c>
      <c r="C306" s="108" t="s">
        <v>71</v>
      </c>
      <c r="D306" s="100" t="s">
        <v>477</v>
      </c>
      <c r="E306" s="111">
        <v>200</v>
      </c>
      <c r="F306" s="107">
        <f>SUM(F307)</f>
        <v>500</v>
      </c>
      <c r="G306" s="107">
        <f>SUM(G307)</f>
        <v>1000</v>
      </c>
    </row>
    <row r="307" spans="1:7" s="98" customFormat="1" ht="35.25" customHeight="1">
      <c r="A307" s="104" t="s">
        <v>53</v>
      </c>
      <c r="B307" s="108" t="s">
        <v>52</v>
      </c>
      <c r="C307" s="108" t="s">
        <v>71</v>
      </c>
      <c r="D307" s="100" t="s">
        <v>477</v>
      </c>
      <c r="E307" s="111">
        <v>240</v>
      </c>
      <c r="F307" s="107">
        <v>500</v>
      </c>
      <c r="G307" s="107">
        <v>1000</v>
      </c>
    </row>
    <row r="308" spans="1:7" s="98" customFormat="1" ht="33.75" customHeight="1">
      <c r="A308" s="104" t="s">
        <v>471</v>
      </c>
      <c r="B308" s="108" t="s">
        <v>52</v>
      </c>
      <c r="C308" s="108" t="s">
        <v>71</v>
      </c>
      <c r="D308" s="100" t="s">
        <v>478</v>
      </c>
      <c r="E308" s="111"/>
      <c r="F308" s="50">
        <f>SUM(F309)</f>
        <v>0</v>
      </c>
      <c r="G308" s="50">
        <f>SUM(G309)</f>
        <v>3000</v>
      </c>
    </row>
    <row r="309" spans="1:7" s="98" customFormat="1" ht="29.25" customHeight="1">
      <c r="A309" s="104" t="s">
        <v>115</v>
      </c>
      <c r="B309" s="108" t="s">
        <v>52</v>
      </c>
      <c r="C309" s="108" t="s">
        <v>71</v>
      </c>
      <c r="D309" s="100" t="s">
        <v>478</v>
      </c>
      <c r="E309" s="111">
        <v>200</v>
      </c>
      <c r="F309" s="107">
        <f>SUM(F310)</f>
        <v>0</v>
      </c>
      <c r="G309" s="107">
        <f>SUM(G310)</f>
        <v>3000</v>
      </c>
    </row>
    <row r="310" spans="1:7" s="98" customFormat="1" ht="33" customHeight="1">
      <c r="A310" s="104" t="s">
        <v>53</v>
      </c>
      <c r="B310" s="108" t="s">
        <v>52</v>
      </c>
      <c r="C310" s="108" t="s">
        <v>71</v>
      </c>
      <c r="D310" s="100" t="s">
        <v>478</v>
      </c>
      <c r="E310" s="111">
        <v>240</v>
      </c>
      <c r="F310" s="107">
        <v>0</v>
      </c>
      <c r="G310" s="107">
        <v>3000</v>
      </c>
    </row>
    <row r="311" spans="1:7" s="98" customFormat="1" ht="19.5" customHeight="1">
      <c r="A311" s="104" t="s">
        <v>1</v>
      </c>
      <c r="B311" s="108" t="s">
        <v>52</v>
      </c>
      <c r="C311" s="108" t="s">
        <v>71</v>
      </c>
      <c r="D311" s="100" t="s">
        <v>479</v>
      </c>
      <c r="E311" s="111"/>
      <c r="F311" s="107">
        <f>SUM(F312)</f>
        <v>15708.52</v>
      </c>
      <c r="G311" s="107">
        <f>SUM(G312)</f>
        <v>24708.52</v>
      </c>
    </row>
    <row r="312" spans="1:7" s="98" customFormat="1" ht="35.25" customHeight="1">
      <c r="A312" s="104" t="s">
        <v>143</v>
      </c>
      <c r="B312" s="108" t="s">
        <v>52</v>
      </c>
      <c r="C312" s="108" t="s">
        <v>71</v>
      </c>
      <c r="D312" s="100" t="s">
        <v>480</v>
      </c>
      <c r="E312" s="111"/>
      <c r="F312" s="107">
        <f>SUM(F313)</f>
        <v>15708.52</v>
      </c>
      <c r="G312" s="107">
        <f>SUM(G313)</f>
        <v>24708.52</v>
      </c>
    </row>
    <row r="313" spans="1:7" s="98" customFormat="1" ht="33" customHeight="1">
      <c r="A313" s="104" t="s">
        <v>472</v>
      </c>
      <c r="B313" s="108" t="s">
        <v>52</v>
      </c>
      <c r="C313" s="108" t="s">
        <v>71</v>
      </c>
      <c r="D313" s="100" t="s">
        <v>481</v>
      </c>
      <c r="E313" s="111"/>
      <c r="F313" s="107">
        <f>SUM(F314,F316,F318)</f>
        <v>15708.52</v>
      </c>
      <c r="G313" s="107">
        <f>SUM(G314,G316,G318)</f>
        <v>24708.52</v>
      </c>
    </row>
    <row r="314" spans="1:7" s="98" customFormat="1" ht="65.25" customHeight="1">
      <c r="A314" s="104" t="s">
        <v>49</v>
      </c>
      <c r="B314" s="108" t="s">
        <v>52</v>
      </c>
      <c r="C314" s="108" t="s">
        <v>71</v>
      </c>
      <c r="D314" s="100" t="s">
        <v>481</v>
      </c>
      <c r="E314" s="111">
        <v>100</v>
      </c>
      <c r="F314" s="107">
        <f>SUM(F315)</f>
        <v>11807.6</v>
      </c>
      <c r="G314" s="107">
        <f>SUM(G315)</f>
        <v>11807.6</v>
      </c>
    </row>
    <row r="315" spans="1:7" s="98" customFormat="1" ht="25.5" customHeight="1">
      <c r="A315" s="104" t="s">
        <v>64</v>
      </c>
      <c r="B315" s="108" t="s">
        <v>52</v>
      </c>
      <c r="C315" s="108" t="s">
        <v>71</v>
      </c>
      <c r="D315" s="100" t="s">
        <v>481</v>
      </c>
      <c r="E315" s="111">
        <v>110</v>
      </c>
      <c r="F315" s="107">
        <v>11807.6</v>
      </c>
      <c r="G315" s="107">
        <v>11807.6</v>
      </c>
    </row>
    <row r="316" spans="1:7" s="98" customFormat="1" ht="34.5" customHeight="1">
      <c r="A316" s="104" t="s">
        <v>115</v>
      </c>
      <c r="B316" s="108" t="s">
        <v>52</v>
      </c>
      <c r="C316" s="108" t="s">
        <v>71</v>
      </c>
      <c r="D316" s="100" t="s">
        <v>481</v>
      </c>
      <c r="E316" s="111">
        <v>200</v>
      </c>
      <c r="F316" s="107">
        <f>SUM(F317)</f>
        <v>3599.42</v>
      </c>
      <c r="G316" s="107">
        <f>SUM(G317)</f>
        <v>12599.42</v>
      </c>
    </row>
    <row r="317" spans="1:7" s="98" customFormat="1" ht="33" customHeight="1">
      <c r="A317" s="104" t="s">
        <v>53</v>
      </c>
      <c r="B317" s="108" t="s">
        <v>52</v>
      </c>
      <c r="C317" s="108" t="s">
        <v>71</v>
      </c>
      <c r="D317" s="100" t="s">
        <v>481</v>
      </c>
      <c r="E317" s="111">
        <v>240</v>
      </c>
      <c r="F317" s="107">
        <v>3599.42</v>
      </c>
      <c r="G317" s="107">
        <v>12599.42</v>
      </c>
    </row>
    <row r="318" spans="1:7" s="98" customFormat="1" ht="19.5" customHeight="1">
      <c r="A318" s="82" t="s">
        <v>54</v>
      </c>
      <c r="B318" s="108" t="s">
        <v>52</v>
      </c>
      <c r="C318" s="108" t="s">
        <v>71</v>
      </c>
      <c r="D318" s="100" t="s">
        <v>481</v>
      </c>
      <c r="E318" s="111">
        <v>800</v>
      </c>
      <c r="F318" s="107">
        <f>SUM(F319)</f>
        <v>301.5</v>
      </c>
      <c r="G318" s="107">
        <f>SUM(G319)</f>
        <v>301.5</v>
      </c>
    </row>
    <row r="319" spans="1:7" s="98" customFormat="1" ht="19.5" customHeight="1">
      <c r="A319" s="82" t="s">
        <v>55</v>
      </c>
      <c r="B319" s="108" t="s">
        <v>52</v>
      </c>
      <c r="C319" s="108" t="s">
        <v>71</v>
      </c>
      <c r="D319" s="100" t="s">
        <v>481</v>
      </c>
      <c r="E319" s="111">
        <v>850</v>
      </c>
      <c r="F319" s="107">
        <v>301.5</v>
      </c>
      <c r="G319" s="107">
        <v>301.5</v>
      </c>
    </row>
    <row r="320" spans="1:7" ht="15.75">
      <c r="A320" s="77" t="s">
        <v>117</v>
      </c>
      <c r="B320" s="22" t="s">
        <v>52</v>
      </c>
      <c r="C320" s="22">
        <v>10</v>
      </c>
      <c r="D320" s="2"/>
      <c r="E320" s="25"/>
      <c r="F320" s="21">
        <f>SUM(F321)</f>
        <v>2964.95</v>
      </c>
      <c r="G320" s="107">
        <f>SUM(G321)</f>
        <v>10964.95</v>
      </c>
    </row>
    <row r="321" spans="1:8" ht="15.75">
      <c r="A321" s="67" t="s">
        <v>223</v>
      </c>
      <c r="B321" s="22" t="s">
        <v>52</v>
      </c>
      <c r="C321" s="22">
        <v>10</v>
      </c>
      <c r="D321" s="4" t="s">
        <v>224</v>
      </c>
      <c r="E321" s="25"/>
      <c r="F321" s="21">
        <f>SUM(F322,)</f>
        <v>2964.95</v>
      </c>
      <c r="G321" s="107">
        <f>SUM(G322,)</f>
        <v>10964.95</v>
      </c>
      <c r="H321" s="46"/>
    </row>
    <row r="322" spans="1:8" s="48" customFormat="1" ht="47.25">
      <c r="A322" s="67" t="s">
        <v>285</v>
      </c>
      <c r="B322" s="22" t="s">
        <v>52</v>
      </c>
      <c r="C322" s="22">
        <v>10</v>
      </c>
      <c r="D322" s="4" t="s">
        <v>286</v>
      </c>
      <c r="E322" s="25"/>
      <c r="F322" s="21">
        <f>SUM(F323,F327,F331,)</f>
        <v>2964.95</v>
      </c>
      <c r="G322" s="107">
        <f>SUM(G323,G327,G331,)</f>
        <v>10964.95</v>
      </c>
    </row>
    <row r="323" spans="1:8" s="48" customFormat="1" ht="15.75">
      <c r="A323" s="69" t="s">
        <v>287</v>
      </c>
      <c r="B323" s="22" t="s">
        <v>52</v>
      </c>
      <c r="C323" s="22">
        <v>10</v>
      </c>
      <c r="D323" s="4" t="s">
        <v>288</v>
      </c>
      <c r="E323" s="25"/>
      <c r="F323" s="79">
        <f t="shared" ref="F323:G325" si="33">SUM(F324)</f>
        <v>2296</v>
      </c>
      <c r="G323" s="107">
        <f t="shared" si="33"/>
        <v>7296</v>
      </c>
    </row>
    <row r="324" spans="1:8" s="48" customFormat="1" ht="15.75">
      <c r="A324" s="69" t="s">
        <v>289</v>
      </c>
      <c r="B324" s="22" t="s">
        <v>52</v>
      </c>
      <c r="C324" s="22">
        <v>10</v>
      </c>
      <c r="D324" s="4" t="s">
        <v>290</v>
      </c>
      <c r="E324" s="25"/>
      <c r="F324" s="21">
        <f t="shared" si="33"/>
        <v>2296</v>
      </c>
      <c r="G324" s="107">
        <f t="shared" si="33"/>
        <v>7296</v>
      </c>
    </row>
    <row r="325" spans="1:8" s="48" customFormat="1" ht="31.5">
      <c r="A325" s="77" t="s">
        <v>115</v>
      </c>
      <c r="B325" s="22" t="s">
        <v>52</v>
      </c>
      <c r="C325" s="22">
        <v>10</v>
      </c>
      <c r="D325" s="4" t="s">
        <v>290</v>
      </c>
      <c r="E325" s="25">
        <v>200</v>
      </c>
      <c r="F325" s="21">
        <f t="shared" si="33"/>
        <v>2296</v>
      </c>
      <c r="G325" s="107">
        <f t="shared" si="33"/>
        <v>7296</v>
      </c>
    </row>
    <row r="326" spans="1:8" s="48" customFormat="1" ht="31.5">
      <c r="A326" s="77" t="s">
        <v>53</v>
      </c>
      <c r="B326" s="22" t="s">
        <v>52</v>
      </c>
      <c r="C326" s="22">
        <v>10</v>
      </c>
      <c r="D326" s="4" t="s">
        <v>290</v>
      </c>
      <c r="E326" s="25">
        <v>240</v>
      </c>
      <c r="F326" s="107">
        <v>2296</v>
      </c>
      <c r="G326" s="107">
        <v>7296</v>
      </c>
    </row>
    <row r="327" spans="1:8" s="48" customFormat="1" ht="15.75">
      <c r="A327" s="77" t="s">
        <v>291</v>
      </c>
      <c r="B327" s="22" t="s">
        <v>52</v>
      </c>
      <c r="C327" s="22">
        <v>10</v>
      </c>
      <c r="D327" s="4" t="s">
        <v>292</v>
      </c>
      <c r="E327" s="80"/>
      <c r="F327" s="79"/>
      <c r="G327" s="107">
        <f t="shared" ref="G327:G329" si="34">SUM(G328)</f>
        <v>950</v>
      </c>
    </row>
    <row r="328" spans="1:8" s="48" customFormat="1" ht="15.75">
      <c r="A328" s="77" t="s">
        <v>293</v>
      </c>
      <c r="B328" s="22" t="s">
        <v>52</v>
      </c>
      <c r="C328" s="22">
        <v>10</v>
      </c>
      <c r="D328" s="4" t="s">
        <v>294</v>
      </c>
      <c r="E328" s="25"/>
      <c r="F328" s="21"/>
      <c r="G328" s="107">
        <f t="shared" si="34"/>
        <v>950</v>
      </c>
    </row>
    <row r="329" spans="1:8" s="48" customFormat="1" ht="31.5">
      <c r="A329" s="77" t="s">
        <v>115</v>
      </c>
      <c r="B329" s="22" t="s">
        <v>52</v>
      </c>
      <c r="C329" s="22">
        <v>10</v>
      </c>
      <c r="D329" s="4" t="s">
        <v>294</v>
      </c>
      <c r="E329" s="25">
        <v>200</v>
      </c>
      <c r="F329" s="21"/>
      <c r="G329" s="107">
        <f t="shared" si="34"/>
        <v>950</v>
      </c>
    </row>
    <row r="330" spans="1:8" s="48" customFormat="1" ht="31.5">
      <c r="A330" s="77" t="s">
        <v>53</v>
      </c>
      <c r="B330" s="22" t="s">
        <v>52</v>
      </c>
      <c r="C330" s="22">
        <v>10</v>
      </c>
      <c r="D330" s="4" t="s">
        <v>294</v>
      </c>
      <c r="E330" s="25">
        <v>240</v>
      </c>
      <c r="F330" s="107"/>
      <c r="G330" s="107">
        <v>950</v>
      </c>
    </row>
    <row r="331" spans="1:8" s="48" customFormat="1" ht="15.75">
      <c r="A331" s="77" t="s">
        <v>295</v>
      </c>
      <c r="B331" s="22" t="s">
        <v>52</v>
      </c>
      <c r="C331" s="22">
        <v>10</v>
      </c>
      <c r="D331" s="4" t="s">
        <v>296</v>
      </c>
      <c r="E331" s="80"/>
      <c r="F331" s="79">
        <f t="shared" ref="F331:G333" si="35">SUM(F332)</f>
        <v>668.95</v>
      </c>
      <c r="G331" s="107">
        <f t="shared" si="35"/>
        <v>2718.95</v>
      </c>
    </row>
    <row r="332" spans="1:8" s="48" customFormat="1" ht="15.75">
      <c r="A332" s="69" t="s">
        <v>297</v>
      </c>
      <c r="B332" s="22" t="s">
        <v>52</v>
      </c>
      <c r="C332" s="22">
        <v>10</v>
      </c>
      <c r="D332" s="4" t="s">
        <v>298</v>
      </c>
      <c r="E332" s="25"/>
      <c r="F332" s="21">
        <f t="shared" si="35"/>
        <v>668.95</v>
      </c>
      <c r="G332" s="107">
        <f t="shared" si="35"/>
        <v>2718.95</v>
      </c>
    </row>
    <row r="333" spans="1:8" s="48" customFormat="1" ht="31.5">
      <c r="A333" s="77" t="s">
        <v>115</v>
      </c>
      <c r="B333" s="22" t="s">
        <v>52</v>
      </c>
      <c r="C333" s="22">
        <v>10</v>
      </c>
      <c r="D333" s="4" t="s">
        <v>298</v>
      </c>
      <c r="E333" s="25">
        <v>200</v>
      </c>
      <c r="F333" s="21">
        <f t="shared" si="35"/>
        <v>668.95</v>
      </c>
      <c r="G333" s="107">
        <f t="shared" si="35"/>
        <v>2718.95</v>
      </c>
    </row>
    <row r="334" spans="1:8" s="48" customFormat="1" ht="31.5">
      <c r="A334" s="77" t="s">
        <v>53</v>
      </c>
      <c r="B334" s="22" t="s">
        <v>52</v>
      </c>
      <c r="C334" s="22">
        <v>10</v>
      </c>
      <c r="D334" s="4" t="s">
        <v>298</v>
      </c>
      <c r="E334" s="25">
        <v>240</v>
      </c>
      <c r="F334" s="107">
        <v>668.95</v>
      </c>
      <c r="G334" s="107">
        <v>2718.95</v>
      </c>
    </row>
    <row r="335" spans="1:8" ht="15.75">
      <c r="A335" s="86" t="s">
        <v>76</v>
      </c>
      <c r="B335" s="22" t="s">
        <v>52</v>
      </c>
      <c r="C335" s="22">
        <v>12</v>
      </c>
      <c r="D335" s="23"/>
      <c r="E335" s="32"/>
      <c r="F335" s="21">
        <f>SUM(F336,F343,F356)</f>
        <v>69390.13</v>
      </c>
      <c r="G335" s="107">
        <f>SUM(G336,G343,G356)</f>
        <v>68684.179999999993</v>
      </c>
    </row>
    <row r="336" spans="1:8" s="98" customFormat="1" ht="31.5">
      <c r="A336" s="132" t="s">
        <v>200</v>
      </c>
      <c r="B336" s="108" t="s">
        <v>52</v>
      </c>
      <c r="C336" s="108">
        <v>12</v>
      </c>
      <c r="D336" s="129" t="s">
        <v>24</v>
      </c>
      <c r="E336" s="111"/>
      <c r="F336" s="107">
        <f t="shared" ref="F336:G339" si="36">SUM(F337)</f>
        <v>805</v>
      </c>
      <c r="G336" s="107">
        <f t="shared" si="36"/>
        <v>805</v>
      </c>
    </row>
    <row r="337" spans="1:7" s="98" customFormat="1" ht="31.5">
      <c r="A337" s="132" t="s">
        <v>201</v>
      </c>
      <c r="B337" s="108" t="s">
        <v>52</v>
      </c>
      <c r="C337" s="108">
        <v>12</v>
      </c>
      <c r="D337" s="129" t="s">
        <v>202</v>
      </c>
      <c r="E337" s="111"/>
      <c r="F337" s="107">
        <f t="shared" si="36"/>
        <v>805</v>
      </c>
      <c r="G337" s="107">
        <f t="shared" si="36"/>
        <v>805</v>
      </c>
    </row>
    <row r="338" spans="1:7" s="98" customFormat="1" ht="78.75">
      <c r="A338" s="132" t="s">
        <v>550</v>
      </c>
      <c r="B338" s="111" t="s">
        <v>52</v>
      </c>
      <c r="C338" s="111">
        <v>12</v>
      </c>
      <c r="D338" s="129" t="s">
        <v>551</v>
      </c>
      <c r="E338" s="112"/>
      <c r="F338" s="107">
        <f t="shared" si="36"/>
        <v>805</v>
      </c>
      <c r="G338" s="107">
        <f t="shared" si="36"/>
        <v>805</v>
      </c>
    </row>
    <row r="339" spans="1:7" s="98" customFormat="1" ht="63">
      <c r="A339" s="132" t="s">
        <v>552</v>
      </c>
      <c r="B339" s="111" t="s">
        <v>52</v>
      </c>
      <c r="C339" s="111">
        <v>12</v>
      </c>
      <c r="D339" s="129" t="s">
        <v>553</v>
      </c>
      <c r="E339" s="112"/>
      <c r="F339" s="107">
        <f t="shared" si="36"/>
        <v>805</v>
      </c>
      <c r="G339" s="107">
        <f t="shared" si="36"/>
        <v>805</v>
      </c>
    </row>
    <row r="340" spans="1:7" s="98" customFormat="1" ht="31.5">
      <c r="A340" s="104" t="s">
        <v>115</v>
      </c>
      <c r="B340" s="111" t="s">
        <v>52</v>
      </c>
      <c r="C340" s="111">
        <v>12</v>
      </c>
      <c r="D340" s="129" t="s">
        <v>553</v>
      </c>
      <c r="E340" s="112">
        <v>200</v>
      </c>
      <c r="F340" s="107">
        <f>SUM(F341)</f>
        <v>805</v>
      </c>
      <c r="G340" s="107">
        <f>SUM(G341)</f>
        <v>805</v>
      </c>
    </row>
    <row r="341" spans="1:7" s="98" customFormat="1" ht="31.5">
      <c r="A341" s="104" t="s">
        <v>53</v>
      </c>
      <c r="B341" s="111" t="s">
        <v>52</v>
      </c>
      <c r="C341" s="111">
        <v>12</v>
      </c>
      <c r="D341" s="129" t="s">
        <v>553</v>
      </c>
      <c r="E341" s="112">
        <v>240</v>
      </c>
      <c r="F341" s="107">
        <v>805</v>
      </c>
      <c r="G341" s="107">
        <v>805</v>
      </c>
    </row>
    <row r="342" spans="1:7" s="98" customFormat="1" ht="15.75">
      <c r="A342" s="132" t="s">
        <v>57</v>
      </c>
      <c r="B342" s="111" t="s">
        <v>52</v>
      </c>
      <c r="C342" s="111">
        <v>12</v>
      </c>
      <c r="D342" s="129" t="s">
        <v>553</v>
      </c>
      <c r="E342" s="111">
        <v>240</v>
      </c>
      <c r="F342" s="29">
        <v>805</v>
      </c>
      <c r="G342" s="29">
        <v>805</v>
      </c>
    </row>
    <row r="343" spans="1:7" ht="15.75">
      <c r="A343" s="67" t="s">
        <v>299</v>
      </c>
      <c r="B343" s="25" t="s">
        <v>52</v>
      </c>
      <c r="C343" s="25">
        <v>12</v>
      </c>
      <c r="D343" s="4" t="s">
        <v>25</v>
      </c>
      <c r="E343" s="28"/>
      <c r="F343" s="21">
        <f>SUM(F344,F349,)</f>
        <v>68485.13</v>
      </c>
      <c r="G343" s="107">
        <f>SUM(G344,G349,)</f>
        <v>67779.179999999993</v>
      </c>
    </row>
    <row r="344" spans="1:7" s="98" customFormat="1" ht="15.75">
      <c r="A344" s="132" t="s">
        <v>340</v>
      </c>
      <c r="B344" s="111" t="s">
        <v>52</v>
      </c>
      <c r="C344" s="111">
        <v>12</v>
      </c>
      <c r="D344" s="129" t="s">
        <v>26</v>
      </c>
      <c r="E344" s="111"/>
      <c r="F344" s="107">
        <f t="shared" ref="F344:G346" si="37">SUM(F345,)</f>
        <v>62485.13</v>
      </c>
      <c r="G344" s="107">
        <f t="shared" si="37"/>
        <v>61779.18</v>
      </c>
    </row>
    <row r="345" spans="1:7" s="98" customFormat="1" ht="47.25">
      <c r="A345" s="89" t="s">
        <v>341</v>
      </c>
      <c r="B345" s="111" t="s">
        <v>52</v>
      </c>
      <c r="C345" s="111">
        <v>12</v>
      </c>
      <c r="D345" s="129" t="s">
        <v>342</v>
      </c>
      <c r="E345" s="111"/>
      <c r="F345" s="107">
        <f t="shared" si="37"/>
        <v>62485.13</v>
      </c>
      <c r="G345" s="107">
        <f t="shared" si="37"/>
        <v>61779.18</v>
      </c>
    </row>
    <row r="346" spans="1:7" s="98" customFormat="1" ht="78.75">
      <c r="A346" s="89" t="s">
        <v>343</v>
      </c>
      <c r="B346" s="111" t="s">
        <v>52</v>
      </c>
      <c r="C346" s="111">
        <v>12</v>
      </c>
      <c r="D346" s="129" t="s">
        <v>344</v>
      </c>
      <c r="E346" s="111"/>
      <c r="F346" s="107">
        <f t="shared" si="37"/>
        <v>62485.13</v>
      </c>
      <c r="G346" s="107">
        <f t="shared" si="37"/>
        <v>61779.18</v>
      </c>
    </row>
    <row r="347" spans="1:7" s="98" customFormat="1" ht="31.5">
      <c r="A347" s="104" t="s">
        <v>115</v>
      </c>
      <c r="B347" s="108" t="s">
        <v>52</v>
      </c>
      <c r="C347" s="108">
        <v>12</v>
      </c>
      <c r="D347" s="129" t="s">
        <v>344</v>
      </c>
      <c r="E347" s="111">
        <v>200</v>
      </c>
      <c r="F347" s="107">
        <f>SUM(F348)</f>
        <v>62485.13</v>
      </c>
      <c r="G347" s="107">
        <f>SUM(G348)</f>
        <v>61779.18</v>
      </c>
    </row>
    <row r="348" spans="1:7" s="98" customFormat="1" ht="31.5">
      <c r="A348" s="104" t="s">
        <v>53</v>
      </c>
      <c r="B348" s="108" t="s">
        <v>52</v>
      </c>
      <c r="C348" s="108">
        <v>12</v>
      </c>
      <c r="D348" s="129" t="s">
        <v>344</v>
      </c>
      <c r="E348" s="111">
        <v>240</v>
      </c>
      <c r="F348" s="107">
        <v>62485.13</v>
      </c>
      <c r="G348" s="107">
        <v>61779.18</v>
      </c>
    </row>
    <row r="349" spans="1:7" ht="15.75">
      <c r="A349" s="67" t="s">
        <v>0</v>
      </c>
      <c r="B349" s="25" t="s">
        <v>52</v>
      </c>
      <c r="C349" s="25">
        <v>12</v>
      </c>
      <c r="D349" s="2" t="s">
        <v>300</v>
      </c>
      <c r="E349" s="28"/>
      <c r="F349" s="79">
        <f t="shared" ref="F349:G350" si="38">SUM(F350,)</f>
        <v>6000</v>
      </c>
      <c r="G349" s="107">
        <f t="shared" si="38"/>
        <v>6000</v>
      </c>
    </row>
    <row r="350" spans="1:7" ht="31.5">
      <c r="A350" s="67" t="s">
        <v>301</v>
      </c>
      <c r="B350" s="22" t="s">
        <v>52</v>
      </c>
      <c r="C350" s="22">
        <v>12</v>
      </c>
      <c r="D350" s="75" t="s">
        <v>302</v>
      </c>
      <c r="E350" s="25"/>
      <c r="F350" s="21">
        <f t="shared" si="38"/>
        <v>6000</v>
      </c>
      <c r="G350" s="107">
        <f t="shared" si="38"/>
        <v>6000</v>
      </c>
    </row>
    <row r="351" spans="1:7" ht="15.75">
      <c r="A351" s="67" t="s">
        <v>303</v>
      </c>
      <c r="B351" s="22" t="s">
        <v>52</v>
      </c>
      <c r="C351" s="22">
        <v>12</v>
      </c>
      <c r="D351" s="4" t="s">
        <v>304</v>
      </c>
      <c r="E351" s="25"/>
      <c r="F351" s="21">
        <f>SUM(F352,F354)</f>
        <v>6000</v>
      </c>
      <c r="G351" s="107">
        <f>SUM(G352,G354)</f>
        <v>6000</v>
      </c>
    </row>
    <row r="352" spans="1:7" s="98" customFormat="1" ht="31.5">
      <c r="A352" s="104" t="s">
        <v>115</v>
      </c>
      <c r="B352" s="108" t="s">
        <v>52</v>
      </c>
      <c r="C352" s="108">
        <v>12</v>
      </c>
      <c r="D352" s="102" t="s">
        <v>304</v>
      </c>
      <c r="E352" s="111">
        <v>200</v>
      </c>
      <c r="F352" s="107">
        <f>SUM(F353)</f>
        <v>600</v>
      </c>
      <c r="G352" s="107">
        <f>SUM(G353)</f>
        <v>600</v>
      </c>
    </row>
    <row r="353" spans="1:7" s="98" customFormat="1" ht="31.5">
      <c r="A353" s="104" t="s">
        <v>53</v>
      </c>
      <c r="B353" s="108" t="s">
        <v>52</v>
      </c>
      <c r="C353" s="108">
        <v>12</v>
      </c>
      <c r="D353" s="102" t="s">
        <v>304</v>
      </c>
      <c r="E353" s="111">
        <v>240</v>
      </c>
      <c r="F353" s="107">
        <v>600</v>
      </c>
      <c r="G353" s="107">
        <v>600</v>
      </c>
    </row>
    <row r="354" spans="1:7" ht="15.75">
      <c r="A354" s="77" t="s">
        <v>54</v>
      </c>
      <c r="B354" s="25" t="s">
        <v>52</v>
      </c>
      <c r="C354" s="25">
        <v>12</v>
      </c>
      <c r="D354" s="4" t="s">
        <v>304</v>
      </c>
      <c r="E354" s="25">
        <v>800</v>
      </c>
      <c r="F354" s="21">
        <f>SUM(F355)</f>
        <v>5400</v>
      </c>
      <c r="G354" s="107">
        <f>SUM(G355)</f>
        <v>5400</v>
      </c>
    </row>
    <row r="355" spans="1:7" ht="47.25">
      <c r="A355" s="76" t="s">
        <v>116</v>
      </c>
      <c r="B355" s="25" t="s">
        <v>52</v>
      </c>
      <c r="C355" s="25">
        <v>12</v>
      </c>
      <c r="D355" s="4" t="s">
        <v>304</v>
      </c>
      <c r="E355" s="28">
        <v>810</v>
      </c>
      <c r="F355" s="107">
        <v>5400</v>
      </c>
      <c r="G355" s="107">
        <v>5400</v>
      </c>
    </row>
    <row r="356" spans="1:7" ht="31.5">
      <c r="A356" s="117" t="s">
        <v>378</v>
      </c>
      <c r="B356" s="108" t="s">
        <v>52</v>
      </c>
      <c r="C356" s="108">
        <v>12</v>
      </c>
      <c r="D356" s="102" t="s">
        <v>379</v>
      </c>
      <c r="E356" s="9"/>
      <c r="F356" s="79">
        <f t="shared" ref="F356:G358" si="39">SUM(F357)</f>
        <v>100</v>
      </c>
      <c r="G356" s="107">
        <f t="shared" si="39"/>
        <v>100</v>
      </c>
    </row>
    <row r="357" spans="1:7" s="48" customFormat="1" ht="15.75">
      <c r="A357" s="117" t="s">
        <v>450</v>
      </c>
      <c r="B357" s="108" t="s">
        <v>52</v>
      </c>
      <c r="C357" s="108">
        <v>12</v>
      </c>
      <c r="D357" s="100" t="s">
        <v>459</v>
      </c>
      <c r="E357" s="9"/>
      <c r="F357" s="79">
        <f t="shared" si="39"/>
        <v>100</v>
      </c>
      <c r="G357" s="107">
        <f t="shared" si="39"/>
        <v>100</v>
      </c>
    </row>
    <row r="358" spans="1:7" ht="15.75">
      <c r="A358" s="104" t="s">
        <v>451</v>
      </c>
      <c r="B358" s="108" t="s">
        <v>52</v>
      </c>
      <c r="C358" s="108">
        <v>12</v>
      </c>
      <c r="D358" s="100" t="s">
        <v>460</v>
      </c>
      <c r="E358" s="9"/>
      <c r="F358" s="79">
        <f t="shared" si="39"/>
        <v>100</v>
      </c>
      <c r="G358" s="107">
        <f t="shared" si="39"/>
        <v>100</v>
      </c>
    </row>
    <row r="359" spans="1:7" ht="31.5">
      <c r="A359" s="106" t="s">
        <v>492</v>
      </c>
      <c r="B359" s="108" t="s">
        <v>52</v>
      </c>
      <c r="C359" s="108">
        <v>12</v>
      </c>
      <c r="D359" s="100" t="s">
        <v>491</v>
      </c>
      <c r="E359" s="9"/>
      <c r="F359" s="21">
        <f>SUM(F360)</f>
        <v>100</v>
      </c>
      <c r="G359" s="107">
        <f>SUM(G360)</f>
        <v>100</v>
      </c>
    </row>
    <row r="360" spans="1:7" ht="31.5">
      <c r="A360" s="104" t="s">
        <v>115</v>
      </c>
      <c r="B360" s="108" t="s">
        <v>52</v>
      </c>
      <c r="C360" s="108">
        <v>12</v>
      </c>
      <c r="D360" s="100" t="s">
        <v>491</v>
      </c>
      <c r="E360" s="25">
        <v>200</v>
      </c>
      <c r="F360" s="21">
        <f>SUM(F361)</f>
        <v>100</v>
      </c>
      <c r="G360" s="107">
        <f>SUM(G361)</f>
        <v>100</v>
      </c>
    </row>
    <row r="361" spans="1:7" ht="31.5">
      <c r="A361" s="104" t="s">
        <v>53</v>
      </c>
      <c r="B361" s="108" t="s">
        <v>52</v>
      </c>
      <c r="C361" s="108">
        <v>12</v>
      </c>
      <c r="D361" s="100" t="s">
        <v>491</v>
      </c>
      <c r="E361" s="25">
        <v>240</v>
      </c>
      <c r="F361" s="34">
        <v>100</v>
      </c>
      <c r="G361" s="34">
        <v>100</v>
      </c>
    </row>
    <row r="362" spans="1:7" s="48" customFormat="1" ht="15.75">
      <c r="A362" s="77"/>
      <c r="B362" s="22"/>
      <c r="C362" s="22"/>
      <c r="D362" s="4"/>
      <c r="E362" s="25"/>
      <c r="F362" s="34"/>
      <c r="G362" s="34"/>
    </row>
    <row r="363" spans="1:7" ht="15.75">
      <c r="A363" s="85" t="s">
        <v>77</v>
      </c>
      <c r="B363" s="54" t="s">
        <v>78</v>
      </c>
      <c r="C363" s="54"/>
      <c r="D363" s="44"/>
      <c r="E363" s="44"/>
      <c r="F363" s="55">
        <f>SUM(F364,F388,F395,F422)</f>
        <v>174318.14</v>
      </c>
      <c r="G363" s="55">
        <f>SUM(G364,G388,G395,G422)</f>
        <v>341507.55000000005</v>
      </c>
    </row>
    <row r="364" spans="1:7" s="98" customFormat="1" ht="15.75">
      <c r="A364" s="101" t="s">
        <v>435</v>
      </c>
      <c r="B364" s="78" t="s">
        <v>78</v>
      </c>
      <c r="C364" s="35" t="s">
        <v>46</v>
      </c>
      <c r="D364" s="109"/>
      <c r="E364" s="109"/>
      <c r="F364" s="107">
        <f>SUM(F365,F373,F382)</f>
        <v>5970.5</v>
      </c>
      <c r="G364" s="107">
        <f>SUM(G365,G373,G382)</f>
        <v>11250</v>
      </c>
    </row>
    <row r="365" spans="1:7" s="98" customFormat="1" ht="31.5">
      <c r="A365" s="101" t="s">
        <v>431</v>
      </c>
      <c r="B365" s="27" t="s">
        <v>78</v>
      </c>
      <c r="C365" s="116" t="s">
        <v>46</v>
      </c>
      <c r="D365" s="102" t="s">
        <v>436</v>
      </c>
      <c r="E365" s="109"/>
      <c r="F365" s="107">
        <f t="shared" ref="F365:G369" si="40">SUM(F366)</f>
        <v>250</v>
      </c>
      <c r="G365" s="107">
        <f t="shared" si="40"/>
        <v>250</v>
      </c>
    </row>
    <row r="366" spans="1:7" s="98" customFormat="1" ht="31.5">
      <c r="A366" s="104" t="s">
        <v>432</v>
      </c>
      <c r="B366" s="27" t="s">
        <v>78</v>
      </c>
      <c r="C366" s="116" t="s">
        <v>46</v>
      </c>
      <c r="D366" s="102" t="s">
        <v>437</v>
      </c>
      <c r="E366" s="111"/>
      <c r="F366" s="107">
        <f t="shared" si="40"/>
        <v>250</v>
      </c>
      <c r="G366" s="107">
        <f t="shared" si="40"/>
        <v>250</v>
      </c>
    </row>
    <row r="367" spans="1:7" s="98" customFormat="1" ht="31.5">
      <c r="A367" s="104" t="s">
        <v>433</v>
      </c>
      <c r="B367" s="27" t="s">
        <v>78</v>
      </c>
      <c r="C367" s="116" t="s">
        <v>46</v>
      </c>
      <c r="D367" s="102" t="s">
        <v>438</v>
      </c>
      <c r="E367" s="111"/>
      <c r="F367" s="107">
        <f t="shared" si="40"/>
        <v>250</v>
      </c>
      <c r="G367" s="107">
        <f t="shared" si="40"/>
        <v>250</v>
      </c>
    </row>
    <row r="368" spans="1:7" s="98" customFormat="1" ht="47.25">
      <c r="A368" s="72" t="s">
        <v>434</v>
      </c>
      <c r="B368" s="27" t="s">
        <v>78</v>
      </c>
      <c r="C368" s="116" t="s">
        <v>46</v>
      </c>
      <c r="D368" s="102" t="s">
        <v>439</v>
      </c>
      <c r="E368" s="111"/>
      <c r="F368" s="107">
        <f>SUM(F369,F371)</f>
        <v>250</v>
      </c>
      <c r="G368" s="107">
        <f>SUM(G369,G371)</f>
        <v>250</v>
      </c>
    </row>
    <row r="369" spans="1:7" s="98" customFormat="1" ht="31.5">
      <c r="A369" s="104" t="s">
        <v>115</v>
      </c>
      <c r="B369" s="27" t="s">
        <v>78</v>
      </c>
      <c r="C369" s="116" t="s">
        <v>46</v>
      </c>
      <c r="D369" s="102" t="s">
        <v>439</v>
      </c>
      <c r="E369" s="111">
        <v>200</v>
      </c>
      <c r="F369" s="107">
        <f>SUM(F370)</f>
        <v>150</v>
      </c>
      <c r="G369" s="107">
        <f t="shared" si="40"/>
        <v>150</v>
      </c>
    </row>
    <row r="370" spans="1:7" s="98" customFormat="1" ht="31.5">
      <c r="A370" s="104" t="s">
        <v>53</v>
      </c>
      <c r="B370" s="27" t="s">
        <v>78</v>
      </c>
      <c r="C370" s="116" t="s">
        <v>46</v>
      </c>
      <c r="D370" s="102" t="s">
        <v>439</v>
      </c>
      <c r="E370" s="111">
        <v>240</v>
      </c>
      <c r="F370" s="107">
        <v>150</v>
      </c>
      <c r="G370" s="107">
        <v>150</v>
      </c>
    </row>
    <row r="371" spans="1:7" s="98" customFormat="1" ht="15.75">
      <c r="A371" s="104" t="s">
        <v>54</v>
      </c>
      <c r="B371" s="27" t="s">
        <v>78</v>
      </c>
      <c r="C371" s="116" t="s">
        <v>46</v>
      </c>
      <c r="D371" s="129" t="s">
        <v>439</v>
      </c>
      <c r="E371" s="111">
        <v>800</v>
      </c>
      <c r="F371" s="107">
        <f>F372</f>
        <v>100</v>
      </c>
      <c r="G371" s="107">
        <f>G372</f>
        <v>100</v>
      </c>
    </row>
    <row r="372" spans="1:7" s="98" customFormat="1" ht="47.25">
      <c r="A372" s="76" t="s">
        <v>116</v>
      </c>
      <c r="B372" s="27" t="s">
        <v>78</v>
      </c>
      <c r="C372" s="116" t="s">
        <v>46</v>
      </c>
      <c r="D372" s="129" t="s">
        <v>439</v>
      </c>
      <c r="E372" s="111">
        <v>810</v>
      </c>
      <c r="F372" s="107">
        <v>100</v>
      </c>
      <c r="G372" s="107">
        <v>100</v>
      </c>
    </row>
    <row r="373" spans="1:7" s="98" customFormat="1" ht="31.5">
      <c r="A373" s="101" t="s">
        <v>141</v>
      </c>
      <c r="B373" s="78" t="s">
        <v>78</v>
      </c>
      <c r="C373" s="35" t="s">
        <v>46</v>
      </c>
      <c r="D373" s="102" t="s">
        <v>33</v>
      </c>
      <c r="E373" s="112"/>
      <c r="F373" s="107">
        <f t="shared" ref="F373:G374" si="41">SUM(F374)</f>
        <v>2500</v>
      </c>
      <c r="G373" s="107">
        <f t="shared" si="41"/>
        <v>11000</v>
      </c>
    </row>
    <row r="374" spans="1:7" s="40" customFormat="1" ht="15.75">
      <c r="A374" s="101" t="s">
        <v>211</v>
      </c>
      <c r="B374" s="78" t="s">
        <v>78</v>
      </c>
      <c r="C374" s="35" t="s">
        <v>46</v>
      </c>
      <c r="D374" s="102" t="s">
        <v>34</v>
      </c>
      <c r="E374" s="109"/>
      <c r="F374" s="107">
        <f t="shared" si="41"/>
        <v>2500</v>
      </c>
      <c r="G374" s="107">
        <f t="shared" si="41"/>
        <v>11000</v>
      </c>
    </row>
    <row r="375" spans="1:7" s="98" customFormat="1" ht="31.5">
      <c r="A375" s="101" t="s">
        <v>212</v>
      </c>
      <c r="B375" s="78" t="s">
        <v>78</v>
      </c>
      <c r="C375" s="35" t="s">
        <v>46</v>
      </c>
      <c r="D375" s="102" t="s">
        <v>35</v>
      </c>
      <c r="E375" s="111"/>
      <c r="F375" s="107">
        <f>SUM(F376,F379)</f>
        <v>2500</v>
      </c>
      <c r="G375" s="107">
        <f>SUM(G376,G379)</f>
        <v>11000</v>
      </c>
    </row>
    <row r="376" spans="1:7" s="98" customFormat="1" ht="31.5">
      <c r="A376" s="101" t="s">
        <v>213</v>
      </c>
      <c r="B376" s="78" t="s">
        <v>78</v>
      </c>
      <c r="C376" s="35" t="s">
        <v>46</v>
      </c>
      <c r="D376" s="102" t="s">
        <v>214</v>
      </c>
      <c r="E376" s="108"/>
      <c r="F376" s="107">
        <f>SUM(F377,)</f>
        <v>500</v>
      </c>
      <c r="G376" s="107">
        <f>SUM(G377,)</f>
        <v>1500</v>
      </c>
    </row>
    <row r="377" spans="1:7" s="98" customFormat="1" ht="31.5">
      <c r="A377" s="104" t="s">
        <v>115</v>
      </c>
      <c r="B377" s="78" t="s">
        <v>78</v>
      </c>
      <c r="C377" s="35" t="s">
        <v>46</v>
      </c>
      <c r="D377" s="102" t="s">
        <v>214</v>
      </c>
      <c r="E377" s="111">
        <v>200</v>
      </c>
      <c r="F377" s="107">
        <f>SUM(F378)</f>
        <v>500</v>
      </c>
      <c r="G377" s="107">
        <f>SUM(G378)</f>
        <v>1500</v>
      </c>
    </row>
    <row r="378" spans="1:7" s="98" customFormat="1" ht="31.5">
      <c r="A378" s="104" t="s">
        <v>53</v>
      </c>
      <c r="B378" s="78" t="s">
        <v>78</v>
      </c>
      <c r="C378" s="35" t="s">
        <v>46</v>
      </c>
      <c r="D378" s="102" t="s">
        <v>214</v>
      </c>
      <c r="E378" s="111">
        <v>240</v>
      </c>
      <c r="F378" s="107">
        <v>500</v>
      </c>
      <c r="G378" s="107">
        <v>1500</v>
      </c>
    </row>
    <row r="379" spans="1:7" s="98" customFormat="1" ht="31.5">
      <c r="A379" s="114" t="s">
        <v>429</v>
      </c>
      <c r="B379" s="35" t="s">
        <v>78</v>
      </c>
      <c r="C379" s="35" t="s">
        <v>46</v>
      </c>
      <c r="D379" s="102" t="s">
        <v>430</v>
      </c>
      <c r="E379" s="35"/>
      <c r="F379" s="107">
        <f>SUM(F380)</f>
        <v>2000</v>
      </c>
      <c r="G379" s="107">
        <f>SUM(G380)</f>
        <v>9500</v>
      </c>
    </row>
    <row r="380" spans="1:7" s="98" customFormat="1" ht="31.5">
      <c r="A380" s="115" t="s">
        <v>115</v>
      </c>
      <c r="B380" s="35" t="s">
        <v>78</v>
      </c>
      <c r="C380" s="35" t="s">
        <v>46</v>
      </c>
      <c r="D380" s="102" t="s">
        <v>430</v>
      </c>
      <c r="E380" s="111">
        <v>200</v>
      </c>
      <c r="F380" s="107">
        <f>SUM(F381)</f>
        <v>2000</v>
      </c>
      <c r="G380" s="107">
        <f>SUM(G381)</f>
        <v>9500</v>
      </c>
    </row>
    <row r="381" spans="1:7" s="98" customFormat="1" ht="31.5">
      <c r="A381" s="115" t="s">
        <v>53</v>
      </c>
      <c r="B381" s="35" t="s">
        <v>78</v>
      </c>
      <c r="C381" s="35" t="s">
        <v>46</v>
      </c>
      <c r="D381" s="102" t="s">
        <v>430</v>
      </c>
      <c r="E381" s="111">
        <v>240</v>
      </c>
      <c r="F381" s="107">
        <v>2000</v>
      </c>
      <c r="G381" s="107">
        <v>9500</v>
      </c>
    </row>
    <row r="382" spans="1:7" s="98" customFormat="1" ht="31.5">
      <c r="A382" s="104" t="s">
        <v>378</v>
      </c>
      <c r="B382" s="27" t="s">
        <v>78</v>
      </c>
      <c r="C382" s="116" t="s">
        <v>46</v>
      </c>
      <c r="D382" s="129" t="s">
        <v>379</v>
      </c>
      <c r="E382" s="111"/>
      <c r="F382" s="107">
        <f t="shared" ref="F382:G386" si="42">SUM(F383)</f>
        <v>3220.5</v>
      </c>
      <c r="G382" s="107">
        <f t="shared" si="42"/>
        <v>0</v>
      </c>
    </row>
    <row r="383" spans="1:7" s="98" customFormat="1" ht="31.5">
      <c r="A383" s="132" t="s">
        <v>440</v>
      </c>
      <c r="B383" s="27" t="s">
        <v>78</v>
      </c>
      <c r="C383" s="116" t="s">
        <v>46</v>
      </c>
      <c r="D383" s="129" t="s">
        <v>443</v>
      </c>
      <c r="E383" s="111"/>
      <c r="F383" s="107">
        <f t="shared" si="42"/>
        <v>3220.5</v>
      </c>
      <c r="G383" s="107">
        <f t="shared" si="42"/>
        <v>0</v>
      </c>
    </row>
    <row r="384" spans="1:7" s="98" customFormat="1" ht="31.5">
      <c r="A384" s="69" t="s">
        <v>441</v>
      </c>
      <c r="B384" s="27" t="s">
        <v>78</v>
      </c>
      <c r="C384" s="116" t="s">
        <v>46</v>
      </c>
      <c r="D384" s="129" t="s">
        <v>444</v>
      </c>
      <c r="E384" s="35"/>
      <c r="F384" s="107">
        <f t="shared" si="42"/>
        <v>3220.5</v>
      </c>
      <c r="G384" s="107">
        <f t="shared" si="42"/>
        <v>0</v>
      </c>
    </row>
    <row r="385" spans="1:7" s="98" customFormat="1" ht="15.75">
      <c r="A385" s="104" t="s">
        <v>442</v>
      </c>
      <c r="B385" s="27" t="s">
        <v>78</v>
      </c>
      <c r="C385" s="116" t="s">
        <v>46</v>
      </c>
      <c r="D385" s="129" t="s">
        <v>445</v>
      </c>
      <c r="E385" s="111"/>
      <c r="F385" s="107">
        <f t="shared" si="42"/>
        <v>3220.5</v>
      </c>
      <c r="G385" s="107">
        <f t="shared" si="42"/>
        <v>0</v>
      </c>
    </row>
    <row r="386" spans="1:7" s="98" customFormat="1" ht="15.75">
      <c r="A386" s="104" t="s">
        <v>54</v>
      </c>
      <c r="B386" s="27" t="s">
        <v>78</v>
      </c>
      <c r="C386" s="116" t="s">
        <v>46</v>
      </c>
      <c r="D386" s="129" t="s">
        <v>445</v>
      </c>
      <c r="E386" s="111">
        <v>800</v>
      </c>
      <c r="F386" s="107">
        <f t="shared" si="42"/>
        <v>3220.5</v>
      </c>
      <c r="G386" s="107">
        <f t="shared" si="42"/>
        <v>0</v>
      </c>
    </row>
    <row r="387" spans="1:7" s="98" customFormat="1" ht="47.25">
      <c r="A387" s="76" t="s">
        <v>116</v>
      </c>
      <c r="B387" s="27" t="s">
        <v>78</v>
      </c>
      <c r="C387" s="116" t="s">
        <v>46</v>
      </c>
      <c r="D387" s="129" t="s">
        <v>445</v>
      </c>
      <c r="E387" s="111">
        <v>810</v>
      </c>
      <c r="F387" s="107">
        <v>3220.5</v>
      </c>
      <c r="G387" s="107">
        <v>0</v>
      </c>
    </row>
    <row r="388" spans="1:7" s="98" customFormat="1" ht="15.75">
      <c r="A388" s="76" t="s">
        <v>446</v>
      </c>
      <c r="B388" s="27" t="s">
        <v>78</v>
      </c>
      <c r="C388" s="116" t="s">
        <v>48</v>
      </c>
      <c r="D388" s="102"/>
      <c r="E388" s="111"/>
      <c r="F388" s="107">
        <f t="shared" ref="F388:G393" si="43">SUM(F389)</f>
        <v>1800</v>
      </c>
      <c r="G388" s="107">
        <f t="shared" si="43"/>
        <v>1800</v>
      </c>
    </row>
    <row r="389" spans="1:7" s="98" customFormat="1" ht="31.5">
      <c r="A389" s="101" t="s">
        <v>431</v>
      </c>
      <c r="B389" s="27" t="s">
        <v>78</v>
      </c>
      <c r="C389" s="116" t="s">
        <v>48</v>
      </c>
      <c r="D389" s="102" t="s">
        <v>436</v>
      </c>
      <c r="E389" s="109"/>
      <c r="F389" s="107">
        <f t="shared" si="43"/>
        <v>1800</v>
      </c>
      <c r="G389" s="107">
        <f t="shared" si="43"/>
        <v>1800</v>
      </c>
    </row>
    <row r="390" spans="1:7" s="98" customFormat="1" ht="31.5">
      <c r="A390" s="117" t="s">
        <v>447</v>
      </c>
      <c r="B390" s="27" t="s">
        <v>78</v>
      </c>
      <c r="C390" s="116" t="s">
        <v>48</v>
      </c>
      <c r="D390" s="102" t="s">
        <v>458</v>
      </c>
      <c r="E390" s="111"/>
      <c r="F390" s="107">
        <f t="shared" si="43"/>
        <v>1800</v>
      </c>
      <c r="G390" s="107">
        <f t="shared" si="43"/>
        <v>1800</v>
      </c>
    </row>
    <row r="391" spans="1:7" s="98" customFormat="1" ht="66.75" customHeight="1">
      <c r="A391" s="117" t="s">
        <v>566</v>
      </c>
      <c r="B391" s="27" t="s">
        <v>78</v>
      </c>
      <c r="C391" s="116" t="s">
        <v>48</v>
      </c>
      <c r="D391" s="129" t="s">
        <v>564</v>
      </c>
      <c r="E391" s="111"/>
      <c r="F391" s="107">
        <f t="shared" si="43"/>
        <v>1800</v>
      </c>
      <c r="G391" s="107">
        <f t="shared" si="43"/>
        <v>1800</v>
      </c>
    </row>
    <row r="392" spans="1:7" s="98" customFormat="1" ht="47.25">
      <c r="A392" s="117" t="s">
        <v>448</v>
      </c>
      <c r="B392" s="27" t="s">
        <v>78</v>
      </c>
      <c r="C392" s="116" t="s">
        <v>48</v>
      </c>
      <c r="D392" s="129" t="s">
        <v>565</v>
      </c>
      <c r="E392" s="111"/>
      <c r="F392" s="107">
        <f t="shared" si="43"/>
        <v>1800</v>
      </c>
      <c r="G392" s="107">
        <f t="shared" si="43"/>
        <v>1800</v>
      </c>
    </row>
    <row r="393" spans="1:7" s="98" customFormat="1" ht="31.5">
      <c r="A393" s="104" t="s">
        <v>115</v>
      </c>
      <c r="B393" s="27" t="s">
        <v>78</v>
      </c>
      <c r="C393" s="116" t="s">
        <v>48</v>
      </c>
      <c r="D393" s="129" t="s">
        <v>565</v>
      </c>
      <c r="E393" s="111">
        <v>200</v>
      </c>
      <c r="F393" s="107">
        <f t="shared" si="43"/>
        <v>1800</v>
      </c>
      <c r="G393" s="107">
        <f t="shared" si="43"/>
        <v>1800</v>
      </c>
    </row>
    <row r="394" spans="1:7" s="98" customFormat="1" ht="31.5">
      <c r="A394" s="104" t="s">
        <v>53</v>
      </c>
      <c r="B394" s="27" t="s">
        <v>78</v>
      </c>
      <c r="C394" s="116" t="s">
        <v>48</v>
      </c>
      <c r="D394" s="129" t="s">
        <v>565</v>
      </c>
      <c r="E394" s="111">
        <v>240</v>
      </c>
      <c r="F394" s="107">
        <v>1800</v>
      </c>
      <c r="G394" s="107">
        <v>1800</v>
      </c>
    </row>
    <row r="395" spans="1:7" s="98" customFormat="1" ht="15.75">
      <c r="A395" s="76" t="s">
        <v>449</v>
      </c>
      <c r="B395" s="27" t="s">
        <v>78</v>
      </c>
      <c r="C395" s="116" t="s">
        <v>68</v>
      </c>
      <c r="D395" s="109"/>
      <c r="E395" s="109"/>
      <c r="F395" s="107">
        <f>SUM(F396)</f>
        <v>165915.64000000001</v>
      </c>
      <c r="G395" s="107">
        <f>SUM(G396)</f>
        <v>327825.55000000005</v>
      </c>
    </row>
    <row r="396" spans="1:7" s="98" customFormat="1" ht="31.5">
      <c r="A396" s="117" t="s">
        <v>378</v>
      </c>
      <c r="B396" s="27" t="s">
        <v>78</v>
      </c>
      <c r="C396" s="116" t="s">
        <v>68</v>
      </c>
      <c r="D396" s="102" t="s">
        <v>379</v>
      </c>
      <c r="E396" s="112"/>
      <c r="F396" s="107">
        <f>SUM(F397,F414)</f>
        <v>165915.64000000001</v>
      </c>
      <c r="G396" s="107">
        <f>SUM(G397,G414)</f>
        <v>327825.55000000005</v>
      </c>
    </row>
    <row r="397" spans="1:7" s="98" customFormat="1" ht="15.75">
      <c r="A397" s="117" t="s">
        <v>450</v>
      </c>
      <c r="B397" s="27" t="s">
        <v>78</v>
      </c>
      <c r="C397" s="116" t="s">
        <v>68</v>
      </c>
      <c r="D397" s="100" t="s">
        <v>459</v>
      </c>
      <c r="E397" s="119"/>
      <c r="F397" s="107">
        <f>SUM(F398)</f>
        <v>77330.97</v>
      </c>
      <c r="G397" s="107">
        <f>SUM(G398)</f>
        <v>229672.88</v>
      </c>
    </row>
    <row r="398" spans="1:7" s="98" customFormat="1" ht="15.75">
      <c r="A398" s="104" t="s">
        <v>451</v>
      </c>
      <c r="B398" s="27" t="s">
        <v>78</v>
      </c>
      <c r="C398" s="116" t="s">
        <v>68</v>
      </c>
      <c r="D398" s="100" t="s">
        <v>460</v>
      </c>
      <c r="E398" s="119"/>
      <c r="F398" s="107">
        <f>SUM(F399,F402,F411,F405,F408)</f>
        <v>77330.97</v>
      </c>
      <c r="G398" s="107">
        <f>SUM(G399,G402,G411,G405,G408)</f>
        <v>229672.88</v>
      </c>
    </row>
    <row r="399" spans="1:7" s="98" customFormat="1" ht="33.75" customHeight="1">
      <c r="A399" s="104" t="s">
        <v>465</v>
      </c>
      <c r="B399" s="27" t="s">
        <v>78</v>
      </c>
      <c r="C399" s="116" t="s">
        <v>68</v>
      </c>
      <c r="D399" s="100" t="s">
        <v>466</v>
      </c>
      <c r="E399" s="49"/>
      <c r="F399" s="107"/>
      <c r="G399" s="107">
        <f>SUM(G400)</f>
        <v>20000</v>
      </c>
    </row>
    <row r="400" spans="1:7" s="98" customFormat="1" ht="33.75" customHeight="1">
      <c r="A400" s="106" t="s">
        <v>61</v>
      </c>
      <c r="B400" s="27" t="s">
        <v>78</v>
      </c>
      <c r="C400" s="116" t="s">
        <v>68</v>
      </c>
      <c r="D400" s="100" t="s">
        <v>466</v>
      </c>
      <c r="E400" s="49">
        <v>600</v>
      </c>
      <c r="F400" s="107"/>
      <c r="G400" s="107">
        <f>SUM(G401)</f>
        <v>20000</v>
      </c>
    </row>
    <row r="401" spans="1:7" s="98" customFormat="1" ht="15.75">
      <c r="A401" s="106" t="s">
        <v>62</v>
      </c>
      <c r="B401" s="27" t="s">
        <v>78</v>
      </c>
      <c r="C401" s="116" t="s">
        <v>68</v>
      </c>
      <c r="D401" s="100" t="s">
        <v>466</v>
      </c>
      <c r="E401" s="112">
        <v>610</v>
      </c>
      <c r="F401" s="107"/>
      <c r="G401" s="107">
        <v>20000</v>
      </c>
    </row>
    <row r="402" spans="1:7" s="98" customFormat="1" ht="15.75">
      <c r="A402" s="106" t="s">
        <v>560</v>
      </c>
      <c r="B402" s="27" t="s">
        <v>78</v>
      </c>
      <c r="C402" s="116" t="s">
        <v>68</v>
      </c>
      <c r="D402" s="100" t="s">
        <v>517</v>
      </c>
      <c r="E402" s="112"/>
      <c r="F402" s="107"/>
      <c r="G402" s="107">
        <f>SUM(G403)</f>
        <v>184080.32</v>
      </c>
    </row>
    <row r="403" spans="1:7" s="98" customFormat="1" ht="31.5">
      <c r="A403" s="104" t="s">
        <v>115</v>
      </c>
      <c r="B403" s="27" t="s">
        <v>78</v>
      </c>
      <c r="C403" s="116" t="s">
        <v>68</v>
      </c>
      <c r="D403" s="100" t="s">
        <v>517</v>
      </c>
      <c r="E403" s="112">
        <v>200</v>
      </c>
      <c r="F403" s="107"/>
      <c r="G403" s="107">
        <f>SUM(G404)</f>
        <v>184080.32</v>
      </c>
    </row>
    <row r="404" spans="1:7" s="98" customFormat="1" ht="31.5">
      <c r="A404" s="104" t="s">
        <v>53</v>
      </c>
      <c r="B404" s="27" t="s">
        <v>78</v>
      </c>
      <c r="C404" s="116" t="s">
        <v>68</v>
      </c>
      <c r="D404" s="100" t="s">
        <v>517</v>
      </c>
      <c r="E404" s="112">
        <v>240</v>
      </c>
      <c r="F404" s="107"/>
      <c r="G404" s="107">
        <v>184080.32</v>
      </c>
    </row>
    <row r="405" spans="1:7" s="98" customFormat="1" ht="31.5">
      <c r="A405" s="106" t="s">
        <v>492</v>
      </c>
      <c r="B405" s="27" t="s">
        <v>78</v>
      </c>
      <c r="C405" s="116" t="s">
        <v>68</v>
      </c>
      <c r="D405" s="100" t="s">
        <v>491</v>
      </c>
      <c r="E405" s="112"/>
      <c r="F405" s="107">
        <f>SUM(F406)</f>
        <v>65000</v>
      </c>
      <c r="G405" s="107"/>
    </row>
    <row r="406" spans="1:7" s="98" customFormat="1" ht="31.5">
      <c r="A406" s="104" t="s">
        <v>115</v>
      </c>
      <c r="B406" s="27" t="s">
        <v>78</v>
      </c>
      <c r="C406" s="116" t="s">
        <v>68</v>
      </c>
      <c r="D406" s="100" t="s">
        <v>491</v>
      </c>
      <c r="E406" s="112">
        <v>200</v>
      </c>
      <c r="F406" s="107">
        <f>SUM(F407)</f>
        <v>65000</v>
      </c>
      <c r="G406" s="107"/>
    </row>
    <row r="407" spans="1:7" s="98" customFormat="1" ht="31.5">
      <c r="A407" s="104" t="s">
        <v>53</v>
      </c>
      <c r="B407" s="27" t="s">
        <v>78</v>
      </c>
      <c r="C407" s="116" t="s">
        <v>68</v>
      </c>
      <c r="D407" s="100" t="s">
        <v>491</v>
      </c>
      <c r="E407" s="112">
        <v>240</v>
      </c>
      <c r="F407" s="107">
        <v>65000</v>
      </c>
      <c r="G407" s="107"/>
    </row>
    <row r="408" spans="1:7" s="98" customFormat="1" ht="15.75">
      <c r="A408" s="104" t="s">
        <v>518</v>
      </c>
      <c r="B408" s="27" t="s">
        <v>78</v>
      </c>
      <c r="C408" s="116" t="s">
        <v>68</v>
      </c>
      <c r="D408" s="129" t="s">
        <v>531</v>
      </c>
      <c r="E408" s="112"/>
      <c r="F408" s="107">
        <f>SUM(F409)</f>
        <v>12330.97</v>
      </c>
      <c r="G408" s="107">
        <f>SUM(G409)</f>
        <v>12620.56</v>
      </c>
    </row>
    <row r="409" spans="1:7" s="98" customFormat="1" ht="31.5">
      <c r="A409" s="104" t="s">
        <v>115</v>
      </c>
      <c r="B409" s="27" t="s">
        <v>78</v>
      </c>
      <c r="C409" s="116" t="s">
        <v>68</v>
      </c>
      <c r="D409" s="129" t="s">
        <v>531</v>
      </c>
      <c r="E409" s="111">
        <v>200</v>
      </c>
      <c r="F409" s="107">
        <f>SUM(F410)</f>
        <v>12330.97</v>
      </c>
      <c r="G409" s="107">
        <f>SUM(G410)</f>
        <v>12620.56</v>
      </c>
    </row>
    <row r="410" spans="1:7" s="98" customFormat="1" ht="31.5">
      <c r="A410" s="104" t="s">
        <v>53</v>
      </c>
      <c r="B410" s="27" t="s">
        <v>78</v>
      </c>
      <c r="C410" s="116" t="s">
        <v>68</v>
      </c>
      <c r="D410" s="129" t="s">
        <v>531</v>
      </c>
      <c r="E410" s="111">
        <v>240</v>
      </c>
      <c r="F410" s="107">
        <v>12330.97</v>
      </c>
      <c r="G410" s="107">
        <v>12620.56</v>
      </c>
    </row>
    <row r="411" spans="1:7" s="98" customFormat="1" ht="31.5">
      <c r="A411" s="104" t="s">
        <v>519</v>
      </c>
      <c r="B411" s="27" t="s">
        <v>78</v>
      </c>
      <c r="C411" s="116" t="s">
        <v>68</v>
      </c>
      <c r="D411" s="100" t="s">
        <v>520</v>
      </c>
      <c r="E411" s="112"/>
      <c r="F411" s="107"/>
      <c r="G411" s="107">
        <f>SUM(G412)</f>
        <v>12972</v>
      </c>
    </row>
    <row r="412" spans="1:7" s="98" customFormat="1" ht="31.5">
      <c r="A412" s="104" t="s">
        <v>115</v>
      </c>
      <c r="B412" s="27" t="s">
        <v>78</v>
      </c>
      <c r="C412" s="116" t="s">
        <v>68</v>
      </c>
      <c r="D412" s="100" t="s">
        <v>520</v>
      </c>
      <c r="E412" s="111">
        <v>200</v>
      </c>
      <c r="F412" s="107"/>
      <c r="G412" s="107">
        <f>SUM(G413)</f>
        <v>12972</v>
      </c>
    </row>
    <row r="413" spans="1:7" s="98" customFormat="1" ht="31.5">
      <c r="A413" s="104" t="s">
        <v>53</v>
      </c>
      <c r="B413" s="27" t="s">
        <v>78</v>
      </c>
      <c r="C413" s="116" t="s">
        <v>68</v>
      </c>
      <c r="D413" s="100" t="s">
        <v>520</v>
      </c>
      <c r="E413" s="111">
        <v>240</v>
      </c>
      <c r="F413" s="107"/>
      <c r="G413" s="107">
        <v>12972</v>
      </c>
    </row>
    <row r="414" spans="1:7" s="98" customFormat="1" ht="15.75">
      <c r="A414" s="101" t="s">
        <v>452</v>
      </c>
      <c r="B414" s="27" t="s">
        <v>78</v>
      </c>
      <c r="C414" s="116" t="s">
        <v>68</v>
      </c>
      <c r="D414" s="100" t="s">
        <v>461</v>
      </c>
      <c r="E414" s="112"/>
      <c r="F414" s="107">
        <f>SUM(F415,)</f>
        <v>88584.670000000013</v>
      </c>
      <c r="G414" s="107">
        <f>SUM(G415,)</f>
        <v>98152.670000000013</v>
      </c>
    </row>
    <row r="415" spans="1:7" s="98" customFormat="1" ht="31.5">
      <c r="A415" s="87" t="s">
        <v>453</v>
      </c>
      <c r="B415" s="27" t="s">
        <v>78</v>
      </c>
      <c r="C415" s="116" t="s">
        <v>68</v>
      </c>
      <c r="D415" s="100" t="s">
        <v>462</v>
      </c>
      <c r="E415" s="112"/>
      <c r="F415" s="107">
        <f>SUM(F416,F419)</f>
        <v>88584.670000000013</v>
      </c>
      <c r="G415" s="107">
        <f>SUM(G416,G419)</f>
        <v>98152.670000000013</v>
      </c>
    </row>
    <row r="416" spans="1:7" s="98" customFormat="1" ht="15.75">
      <c r="A416" s="106" t="s">
        <v>454</v>
      </c>
      <c r="B416" s="27" t="s">
        <v>78</v>
      </c>
      <c r="C416" s="116" t="s">
        <v>68</v>
      </c>
      <c r="D416" s="100" t="s">
        <v>463</v>
      </c>
      <c r="E416" s="111"/>
      <c r="F416" s="107">
        <f>SUM(F417)</f>
        <v>6293.71</v>
      </c>
      <c r="G416" s="107">
        <f>SUM(G417)</f>
        <v>6261.71</v>
      </c>
    </row>
    <row r="417" spans="1:7" s="98" customFormat="1" ht="31.5">
      <c r="A417" s="104" t="s">
        <v>115</v>
      </c>
      <c r="B417" s="27" t="s">
        <v>78</v>
      </c>
      <c r="C417" s="116" t="s">
        <v>68</v>
      </c>
      <c r="D417" s="100" t="s">
        <v>463</v>
      </c>
      <c r="E417" s="111">
        <v>200</v>
      </c>
      <c r="F417" s="107">
        <f>SUM(F418)</f>
        <v>6293.71</v>
      </c>
      <c r="G417" s="107">
        <f>SUM(G418)</f>
        <v>6261.71</v>
      </c>
    </row>
    <row r="418" spans="1:7" s="98" customFormat="1" ht="31.5">
      <c r="A418" s="104" t="s">
        <v>53</v>
      </c>
      <c r="B418" s="27" t="s">
        <v>78</v>
      </c>
      <c r="C418" s="116" t="s">
        <v>68</v>
      </c>
      <c r="D418" s="100" t="s">
        <v>463</v>
      </c>
      <c r="E418" s="111">
        <v>240</v>
      </c>
      <c r="F418" s="107">
        <v>6293.71</v>
      </c>
      <c r="G418" s="107">
        <v>6261.71</v>
      </c>
    </row>
    <row r="419" spans="1:7" s="98" customFormat="1" ht="31.5">
      <c r="A419" s="118" t="s">
        <v>455</v>
      </c>
      <c r="B419" s="27" t="s">
        <v>78</v>
      </c>
      <c r="C419" s="116" t="s">
        <v>68</v>
      </c>
      <c r="D419" s="100" t="s">
        <v>464</v>
      </c>
      <c r="E419" s="112"/>
      <c r="F419" s="107">
        <f>SUM(F420)</f>
        <v>82290.960000000006</v>
      </c>
      <c r="G419" s="107">
        <f>SUM(G420)</f>
        <v>91890.96</v>
      </c>
    </row>
    <row r="420" spans="1:7" s="98" customFormat="1" ht="31.5">
      <c r="A420" s="106" t="s">
        <v>61</v>
      </c>
      <c r="B420" s="27" t="s">
        <v>78</v>
      </c>
      <c r="C420" s="116" t="s">
        <v>68</v>
      </c>
      <c r="D420" s="100" t="s">
        <v>464</v>
      </c>
      <c r="E420" s="111">
        <v>600</v>
      </c>
      <c r="F420" s="107">
        <f>SUM(F421)</f>
        <v>82290.960000000006</v>
      </c>
      <c r="G420" s="107">
        <f>SUM(G421)</f>
        <v>91890.96</v>
      </c>
    </row>
    <row r="421" spans="1:7" s="98" customFormat="1" ht="15.75">
      <c r="A421" s="106" t="s">
        <v>62</v>
      </c>
      <c r="B421" s="27" t="s">
        <v>78</v>
      </c>
      <c r="C421" s="116" t="s">
        <v>68</v>
      </c>
      <c r="D421" s="100" t="s">
        <v>464</v>
      </c>
      <c r="E421" s="111">
        <v>610</v>
      </c>
      <c r="F421" s="107">
        <v>82290.960000000006</v>
      </c>
      <c r="G421" s="107">
        <v>91890.96</v>
      </c>
    </row>
    <row r="422" spans="1:7" s="98" customFormat="1" ht="15.75">
      <c r="A422" s="106" t="s">
        <v>456</v>
      </c>
      <c r="B422" s="27" t="s">
        <v>78</v>
      </c>
      <c r="C422" s="116" t="s">
        <v>78</v>
      </c>
      <c r="D422" s="100"/>
      <c r="E422" s="111"/>
      <c r="F422" s="107">
        <f t="shared" ref="F422:G425" si="44">SUM(F423)</f>
        <v>632</v>
      </c>
      <c r="G422" s="107">
        <f t="shared" si="44"/>
        <v>632</v>
      </c>
    </row>
    <row r="423" spans="1:7" s="98" customFormat="1" ht="31.5">
      <c r="A423" s="101" t="s">
        <v>431</v>
      </c>
      <c r="B423" s="27" t="s">
        <v>78</v>
      </c>
      <c r="C423" s="116" t="s">
        <v>78</v>
      </c>
      <c r="D423" s="129" t="s">
        <v>436</v>
      </c>
      <c r="E423" s="111"/>
      <c r="F423" s="107">
        <f t="shared" si="44"/>
        <v>632</v>
      </c>
      <c r="G423" s="107">
        <f t="shared" si="44"/>
        <v>632</v>
      </c>
    </row>
    <row r="424" spans="1:7" s="98" customFormat="1" ht="15.75">
      <c r="A424" s="104" t="s">
        <v>1</v>
      </c>
      <c r="B424" s="27" t="s">
        <v>78</v>
      </c>
      <c r="C424" s="116" t="s">
        <v>78</v>
      </c>
      <c r="D424" s="129" t="s">
        <v>557</v>
      </c>
      <c r="E424" s="111"/>
      <c r="F424" s="107">
        <f t="shared" si="44"/>
        <v>632</v>
      </c>
      <c r="G424" s="107">
        <f t="shared" si="44"/>
        <v>632</v>
      </c>
    </row>
    <row r="425" spans="1:7" s="98" customFormat="1" ht="31.5">
      <c r="A425" s="104" t="s">
        <v>143</v>
      </c>
      <c r="B425" s="27" t="s">
        <v>78</v>
      </c>
      <c r="C425" s="116" t="s">
        <v>78</v>
      </c>
      <c r="D425" s="129" t="s">
        <v>558</v>
      </c>
      <c r="E425" s="111"/>
      <c r="F425" s="107">
        <f t="shared" si="44"/>
        <v>632</v>
      </c>
      <c r="G425" s="107">
        <f t="shared" si="44"/>
        <v>632</v>
      </c>
    </row>
    <row r="426" spans="1:7" s="98" customFormat="1" ht="47.25">
      <c r="A426" s="104" t="s">
        <v>457</v>
      </c>
      <c r="B426" s="27" t="s">
        <v>78</v>
      </c>
      <c r="C426" s="116" t="s">
        <v>78</v>
      </c>
      <c r="D426" s="129" t="s">
        <v>559</v>
      </c>
      <c r="E426" s="111"/>
      <c r="F426" s="107">
        <f>SUM(F427,F430)</f>
        <v>632</v>
      </c>
      <c r="G426" s="107">
        <f>SUM(G427,G430)</f>
        <v>632</v>
      </c>
    </row>
    <row r="427" spans="1:7" s="98" customFormat="1" ht="63">
      <c r="A427" s="104" t="s">
        <v>49</v>
      </c>
      <c r="B427" s="27" t="s">
        <v>78</v>
      </c>
      <c r="C427" s="116" t="s">
        <v>78</v>
      </c>
      <c r="D427" s="129" t="s">
        <v>559</v>
      </c>
      <c r="E427" s="111">
        <v>100</v>
      </c>
      <c r="F427" s="107">
        <f>SUM(F428)</f>
        <v>564.29999999999995</v>
      </c>
      <c r="G427" s="107">
        <f>SUM(G428)</f>
        <v>564.29999999999995</v>
      </c>
    </row>
    <row r="428" spans="1:7" s="98" customFormat="1" ht="31.5">
      <c r="A428" s="104" t="s">
        <v>50</v>
      </c>
      <c r="B428" s="27" t="s">
        <v>78</v>
      </c>
      <c r="C428" s="116" t="s">
        <v>78</v>
      </c>
      <c r="D428" s="129" t="s">
        <v>559</v>
      </c>
      <c r="E428" s="111">
        <v>120</v>
      </c>
      <c r="F428" s="107">
        <v>564.29999999999995</v>
      </c>
      <c r="G428" s="107">
        <v>564.29999999999995</v>
      </c>
    </row>
    <row r="429" spans="1:7" s="98" customFormat="1" ht="15.75">
      <c r="A429" s="76" t="s">
        <v>56</v>
      </c>
      <c r="B429" s="27" t="s">
        <v>78</v>
      </c>
      <c r="C429" s="116" t="s">
        <v>78</v>
      </c>
      <c r="D429" s="129" t="s">
        <v>559</v>
      </c>
      <c r="E429" s="111">
        <v>120</v>
      </c>
      <c r="F429" s="107">
        <v>564.29999999999995</v>
      </c>
      <c r="G429" s="107">
        <v>564.29999999999995</v>
      </c>
    </row>
    <row r="430" spans="1:7" s="98" customFormat="1" ht="31.5">
      <c r="A430" s="104" t="s">
        <v>115</v>
      </c>
      <c r="B430" s="27" t="s">
        <v>78</v>
      </c>
      <c r="C430" s="116" t="s">
        <v>78</v>
      </c>
      <c r="D430" s="129" t="s">
        <v>559</v>
      </c>
      <c r="E430" s="111">
        <v>200</v>
      </c>
      <c r="F430" s="107">
        <f>SUM(F431)</f>
        <v>67.7</v>
      </c>
      <c r="G430" s="107">
        <f>SUM(G431)</f>
        <v>67.7</v>
      </c>
    </row>
    <row r="431" spans="1:7" s="98" customFormat="1" ht="31.5">
      <c r="A431" s="104" t="s">
        <v>53</v>
      </c>
      <c r="B431" s="27" t="s">
        <v>78</v>
      </c>
      <c r="C431" s="116" t="s">
        <v>78</v>
      </c>
      <c r="D431" s="129" t="s">
        <v>559</v>
      </c>
      <c r="E431" s="111">
        <v>240</v>
      </c>
      <c r="F431" s="107">
        <v>67.7</v>
      </c>
      <c r="G431" s="107">
        <v>67.7</v>
      </c>
    </row>
    <row r="432" spans="1:7" s="98" customFormat="1" ht="15.75">
      <c r="A432" s="76" t="s">
        <v>56</v>
      </c>
      <c r="B432" s="27" t="s">
        <v>78</v>
      </c>
      <c r="C432" s="116" t="s">
        <v>78</v>
      </c>
      <c r="D432" s="129" t="s">
        <v>559</v>
      </c>
      <c r="E432" s="111">
        <v>240</v>
      </c>
      <c r="F432" s="107">
        <v>67.7</v>
      </c>
      <c r="G432" s="107">
        <v>67.7</v>
      </c>
    </row>
    <row r="433" spans="1:7" s="48" customFormat="1" ht="15.75">
      <c r="A433" s="77"/>
      <c r="B433" s="35"/>
      <c r="C433" s="35"/>
      <c r="D433" s="129"/>
      <c r="E433" s="25"/>
      <c r="F433" s="21"/>
      <c r="G433" s="107"/>
    </row>
    <row r="434" spans="1:7" ht="15.75">
      <c r="A434" s="85" t="s">
        <v>79</v>
      </c>
      <c r="B434" s="56" t="s">
        <v>80</v>
      </c>
      <c r="C434" s="57"/>
      <c r="D434" s="44"/>
      <c r="E434" s="44"/>
      <c r="F434" s="55">
        <f>SUM(F435,)</f>
        <v>300</v>
      </c>
      <c r="G434" s="55">
        <f>SUM(G435,)</f>
        <v>300</v>
      </c>
    </row>
    <row r="435" spans="1:7" ht="31.5">
      <c r="A435" s="67" t="s">
        <v>81</v>
      </c>
      <c r="B435" s="31" t="s">
        <v>80</v>
      </c>
      <c r="C435" s="31" t="s">
        <v>68</v>
      </c>
      <c r="D435" s="10"/>
      <c r="E435" s="32"/>
      <c r="F435" s="21">
        <f>SUM(F436)</f>
        <v>300</v>
      </c>
      <c r="G435" s="107">
        <f>SUM(G436)</f>
        <v>300</v>
      </c>
    </row>
    <row r="436" spans="1:7" ht="15.75">
      <c r="A436" s="67" t="s">
        <v>305</v>
      </c>
      <c r="B436" s="31" t="s">
        <v>80</v>
      </c>
      <c r="C436" s="25" t="s">
        <v>68</v>
      </c>
      <c r="D436" s="4" t="s">
        <v>306</v>
      </c>
      <c r="E436" s="32"/>
      <c r="F436" s="21">
        <f>SUM(F438,F442,)</f>
        <v>300</v>
      </c>
      <c r="G436" s="107">
        <f>SUM(G438,G442,)</f>
        <v>300</v>
      </c>
    </row>
    <row r="437" spans="1:7" s="48" customFormat="1" ht="15.75">
      <c r="A437" s="67" t="s">
        <v>307</v>
      </c>
      <c r="B437" s="31" t="s">
        <v>80</v>
      </c>
      <c r="C437" s="80" t="s">
        <v>68</v>
      </c>
      <c r="D437" s="4" t="s">
        <v>308</v>
      </c>
      <c r="E437" s="32"/>
      <c r="F437" s="79"/>
      <c r="G437" s="107"/>
    </row>
    <row r="438" spans="1:7" s="48" customFormat="1" ht="47.25">
      <c r="A438" s="67" t="s">
        <v>309</v>
      </c>
      <c r="B438" s="31" t="s">
        <v>80</v>
      </c>
      <c r="C438" s="25" t="s">
        <v>68</v>
      </c>
      <c r="D438" s="4" t="s">
        <v>310</v>
      </c>
      <c r="E438" s="32"/>
      <c r="F438" s="21">
        <f t="shared" ref="F438:G440" si="45">SUM(F439)</f>
        <v>250</v>
      </c>
      <c r="G438" s="107">
        <f t="shared" si="45"/>
        <v>250</v>
      </c>
    </row>
    <row r="439" spans="1:7" s="48" customFormat="1" ht="31.5">
      <c r="A439" s="67" t="s">
        <v>311</v>
      </c>
      <c r="B439" s="31" t="s">
        <v>80</v>
      </c>
      <c r="C439" s="25" t="s">
        <v>68</v>
      </c>
      <c r="D439" s="4" t="s">
        <v>312</v>
      </c>
      <c r="E439" s="32"/>
      <c r="F439" s="21">
        <f t="shared" si="45"/>
        <v>250</v>
      </c>
      <c r="G439" s="107">
        <f t="shared" si="45"/>
        <v>250</v>
      </c>
    </row>
    <row r="440" spans="1:7" s="48" customFormat="1" ht="31.5">
      <c r="A440" s="77" t="s">
        <v>115</v>
      </c>
      <c r="B440" s="31" t="s">
        <v>80</v>
      </c>
      <c r="C440" s="25" t="s">
        <v>68</v>
      </c>
      <c r="D440" s="4" t="s">
        <v>312</v>
      </c>
      <c r="E440" s="25">
        <v>200</v>
      </c>
      <c r="F440" s="21">
        <f t="shared" si="45"/>
        <v>250</v>
      </c>
      <c r="G440" s="107">
        <f t="shared" si="45"/>
        <v>250</v>
      </c>
    </row>
    <row r="441" spans="1:7" s="48" customFormat="1" ht="31.5">
      <c r="A441" s="77" t="s">
        <v>53</v>
      </c>
      <c r="B441" s="31" t="s">
        <v>80</v>
      </c>
      <c r="C441" s="25" t="s">
        <v>68</v>
      </c>
      <c r="D441" s="4" t="s">
        <v>312</v>
      </c>
      <c r="E441" s="25">
        <v>240</v>
      </c>
      <c r="F441" s="107">
        <v>250</v>
      </c>
      <c r="G441" s="107">
        <v>250</v>
      </c>
    </row>
    <row r="442" spans="1:7" s="48" customFormat="1" ht="31.5">
      <c r="A442" s="77" t="s">
        <v>313</v>
      </c>
      <c r="B442" s="31" t="s">
        <v>80</v>
      </c>
      <c r="C442" s="25" t="s">
        <v>68</v>
      </c>
      <c r="D442" s="4" t="s">
        <v>314</v>
      </c>
      <c r="E442" s="25"/>
      <c r="F442" s="21">
        <f t="shared" ref="F442:G444" si="46">SUM(F443)</f>
        <v>50</v>
      </c>
      <c r="G442" s="107">
        <f t="shared" si="46"/>
        <v>50</v>
      </c>
    </row>
    <row r="443" spans="1:7" s="48" customFormat="1" ht="31.5">
      <c r="A443" s="67" t="s">
        <v>311</v>
      </c>
      <c r="B443" s="31" t="s">
        <v>80</v>
      </c>
      <c r="C443" s="25" t="s">
        <v>68</v>
      </c>
      <c r="D443" s="4" t="s">
        <v>315</v>
      </c>
      <c r="E443" s="25"/>
      <c r="F443" s="21">
        <f t="shared" si="46"/>
        <v>50</v>
      </c>
      <c r="G443" s="107">
        <f t="shared" si="46"/>
        <v>50</v>
      </c>
    </row>
    <row r="444" spans="1:7" s="48" customFormat="1" ht="31.5">
      <c r="A444" s="77" t="s">
        <v>115</v>
      </c>
      <c r="B444" s="31" t="s">
        <v>80</v>
      </c>
      <c r="C444" s="25" t="s">
        <v>68</v>
      </c>
      <c r="D444" s="4" t="s">
        <v>315</v>
      </c>
      <c r="E444" s="25">
        <v>200</v>
      </c>
      <c r="F444" s="21">
        <f t="shared" si="46"/>
        <v>50</v>
      </c>
      <c r="G444" s="107">
        <f t="shared" si="46"/>
        <v>50</v>
      </c>
    </row>
    <row r="445" spans="1:7" s="48" customFormat="1" ht="31.5">
      <c r="A445" s="77" t="s">
        <v>53</v>
      </c>
      <c r="B445" s="31" t="s">
        <v>80</v>
      </c>
      <c r="C445" s="25" t="s">
        <v>68</v>
      </c>
      <c r="D445" s="4" t="s">
        <v>315</v>
      </c>
      <c r="E445" s="25">
        <v>240</v>
      </c>
      <c r="F445" s="107">
        <v>50</v>
      </c>
      <c r="G445" s="107">
        <v>50</v>
      </c>
    </row>
    <row r="446" spans="1:7" s="48" customFormat="1" ht="15.75">
      <c r="A446" s="77"/>
      <c r="B446" s="31"/>
      <c r="C446" s="80"/>
      <c r="D446" s="4"/>
      <c r="E446" s="80"/>
      <c r="F446" s="79"/>
      <c r="G446" s="107"/>
    </row>
    <row r="447" spans="1:7" s="48" customFormat="1" ht="15.75">
      <c r="A447" s="85" t="s">
        <v>82</v>
      </c>
      <c r="B447" s="58" t="s">
        <v>83</v>
      </c>
      <c r="C447" s="44"/>
      <c r="D447" s="44"/>
      <c r="E447" s="44"/>
      <c r="F447" s="55">
        <f>SUM(F448,F497,F583,F604,F625)</f>
        <v>1982804.7099999997</v>
      </c>
      <c r="G447" s="55">
        <f>SUM(G448,G497,G583,G604,G625)</f>
        <v>2421348.98</v>
      </c>
    </row>
    <row r="448" spans="1:7" s="48" customFormat="1" ht="15.75">
      <c r="A448" s="88" t="s">
        <v>84</v>
      </c>
      <c r="B448" s="22" t="s">
        <v>83</v>
      </c>
      <c r="C448" s="31" t="s">
        <v>46</v>
      </c>
      <c r="D448" s="3"/>
      <c r="E448" s="32"/>
      <c r="F448" s="21">
        <f>SUM(F449,F475,F488)</f>
        <v>876055.27999999991</v>
      </c>
      <c r="G448" s="107">
        <f>SUM(G449,G475,G488)</f>
        <v>987375.66999999993</v>
      </c>
    </row>
    <row r="449" spans="1:7" s="48" customFormat="1" ht="15.75">
      <c r="A449" s="67" t="s">
        <v>162</v>
      </c>
      <c r="B449" s="22" t="s">
        <v>83</v>
      </c>
      <c r="C449" s="28" t="s">
        <v>46</v>
      </c>
      <c r="D449" s="4" t="s">
        <v>16</v>
      </c>
      <c r="E449" s="80"/>
      <c r="F449" s="79">
        <f>SUM(F450)</f>
        <v>823012.67999999993</v>
      </c>
      <c r="G449" s="107">
        <f>SUM(G450)</f>
        <v>823012.67999999993</v>
      </c>
    </row>
    <row r="450" spans="1:7" s="48" customFormat="1" ht="15.75">
      <c r="A450" s="67" t="s">
        <v>3</v>
      </c>
      <c r="B450" s="22" t="s">
        <v>83</v>
      </c>
      <c r="C450" s="28" t="s">
        <v>46</v>
      </c>
      <c r="D450" s="75" t="s">
        <v>17</v>
      </c>
      <c r="E450" s="80"/>
      <c r="F450" s="79">
        <f>SUM(F451,F456,F471)</f>
        <v>823012.67999999993</v>
      </c>
      <c r="G450" s="107">
        <f>SUM(G451,G456,G471)</f>
        <v>823012.67999999993</v>
      </c>
    </row>
    <row r="451" spans="1:7" s="98" customFormat="1" ht="31.5">
      <c r="A451" s="132" t="s">
        <v>534</v>
      </c>
      <c r="B451" s="108" t="s">
        <v>83</v>
      </c>
      <c r="C451" s="112" t="s">
        <v>46</v>
      </c>
      <c r="D451" s="129" t="s">
        <v>535</v>
      </c>
      <c r="E451" s="9"/>
      <c r="F451" s="107">
        <f t="shared" ref="F451:G452" si="47">SUM(F452)</f>
        <v>200</v>
      </c>
      <c r="G451" s="107">
        <f t="shared" si="47"/>
        <v>200</v>
      </c>
    </row>
    <row r="452" spans="1:7" s="98" customFormat="1" ht="63">
      <c r="A452" s="132" t="s">
        <v>138</v>
      </c>
      <c r="B452" s="108" t="s">
        <v>83</v>
      </c>
      <c r="C452" s="112" t="s">
        <v>46</v>
      </c>
      <c r="D452" s="129" t="s">
        <v>536</v>
      </c>
      <c r="E452" s="112"/>
      <c r="F452" s="107">
        <f t="shared" si="47"/>
        <v>200</v>
      </c>
      <c r="G452" s="107">
        <f t="shared" si="47"/>
        <v>200</v>
      </c>
    </row>
    <row r="453" spans="1:7" s="98" customFormat="1" ht="31.5">
      <c r="A453" s="133" t="s">
        <v>61</v>
      </c>
      <c r="B453" s="108" t="s">
        <v>83</v>
      </c>
      <c r="C453" s="112" t="s">
        <v>46</v>
      </c>
      <c r="D453" s="129" t="s">
        <v>536</v>
      </c>
      <c r="E453" s="30">
        <v>600</v>
      </c>
      <c r="F453" s="107">
        <f>SUM(F454,F455)</f>
        <v>200</v>
      </c>
      <c r="G453" s="107">
        <f>SUM(G454,G455)</f>
        <v>200</v>
      </c>
    </row>
    <row r="454" spans="1:7" s="98" customFormat="1" ht="15.75">
      <c r="A454" s="133" t="s">
        <v>62</v>
      </c>
      <c r="B454" s="108" t="s">
        <v>83</v>
      </c>
      <c r="C454" s="112" t="s">
        <v>46</v>
      </c>
      <c r="D454" s="129" t="s">
        <v>536</v>
      </c>
      <c r="E454" s="112">
        <v>610</v>
      </c>
      <c r="F454" s="107">
        <v>150</v>
      </c>
      <c r="G454" s="107">
        <v>150</v>
      </c>
    </row>
    <row r="455" spans="1:7" s="98" customFormat="1" ht="15.75">
      <c r="A455" s="133" t="s">
        <v>101</v>
      </c>
      <c r="B455" s="108" t="s">
        <v>83</v>
      </c>
      <c r="C455" s="112" t="s">
        <v>46</v>
      </c>
      <c r="D455" s="129" t="s">
        <v>536</v>
      </c>
      <c r="E455" s="112">
        <v>620</v>
      </c>
      <c r="F455" s="107">
        <v>50</v>
      </c>
      <c r="G455" s="107">
        <v>50</v>
      </c>
    </row>
    <row r="456" spans="1:7" s="98" customFormat="1" ht="47.25">
      <c r="A456" s="132" t="s">
        <v>221</v>
      </c>
      <c r="B456" s="108" t="s">
        <v>83</v>
      </c>
      <c r="C456" s="112" t="s">
        <v>46</v>
      </c>
      <c r="D456" s="129" t="s">
        <v>532</v>
      </c>
      <c r="E456" s="9"/>
      <c r="F456" s="107">
        <f>SUM(F457,F461,F467,)</f>
        <v>802966.67999999993</v>
      </c>
      <c r="G456" s="107">
        <f>SUM(G457,G461,G467,)</f>
        <v>802966.67999999993</v>
      </c>
    </row>
    <row r="457" spans="1:7" s="98" customFormat="1" ht="47.25">
      <c r="A457" s="103" t="s">
        <v>316</v>
      </c>
      <c r="B457" s="108" t="s">
        <v>83</v>
      </c>
      <c r="C457" s="112" t="s">
        <v>46</v>
      </c>
      <c r="D457" s="129" t="s">
        <v>537</v>
      </c>
      <c r="E457" s="112"/>
      <c r="F457" s="107">
        <f>SUM(F458)</f>
        <v>182815.68</v>
      </c>
      <c r="G457" s="107">
        <f>SUM(G458)</f>
        <v>182815.68</v>
      </c>
    </row>
    <row r="458" spans="1:7" s="98" customFormat="1" ht="31.5">
      <c r="A458" s="133" t="s">
        <v>61</v>
      </c>
      <c r="B458" s="108" t="s">
        <v>83</v>
      </c>
      <c r="C458" s="112" t="s">
        <v>46</v>
      </c>
      <c r="D458" s="129" t="s">
        <v>537</v>
      </c>
      <c r="E458" s="30">
        <v>600</v>
      </c>
      <c r="F458" s="107">
        <f>SUM(F459,F460,)</f>
        <v>182815.68</v>
      </c>
      <c r="G458" s="107">
        <f>SUM(G459,G460,)</f>
        <v>182815.68</v>
      </c>
    </row>
    <row r="459" spans="1:7" s="98" customFormat="1" ht="15.75">
      <c r="A459" s="133" t="s">
        <v>62</v>
      </c>
      <c r="B459" s="108" t="s">
        <v>83</v>
      </c>
      <c r="C459" s="112" t="s">
        <v>46</v>
      </c>
      <c r="D459" s="129" t="s">
        <v>537</v>
      </c>
      <c r="E459" s="112">
        <v>610</v>
      </c>
      <c r="F459" s="107">
        <v>49933.1</v>
      </c>
      <c r="G459" s="107">
        <v>49933.1</v>
      </c>
    </row>
    <row r="460" spans="1:7" s="98" customFormat="1" ht="15.75">
      <c r="A460" s="133" t="s">
        <v>101</v>
      </c>
      <c r="B460" s="108" t="s">
        <v>83</v>
      </c>
      <c r="C460" s="112" t="s">
        <v>46</v>
      </c>
      <c r="D460" s="129" t="s">
        <v>537</v>
      </c>
      <c r="E460" s="112">
        <v>620</v>
      </c>
      <c r="F460" s="107">
        <v>132882.57999999999</v>
      </c>
      <c r="G460" s="107">
        <v>132882.57999999999</v>
      </c>
    </row>
    <row r="461" spans="1:7" s="98" customFormat="1" ht="110.25">
      <c r="A461" s="133" t="s">
        <v>119</v>
      </c>
      <c r="B461" s="108" t="s">
        <v>83</v>
      </c>
      <c r="C461" s="112" t="s">
        <v>46</v>
      </c>
      <c r="D461" s="129" t="s">
        <v>538</v>
      </c>
      <c r="E461" s="32"/>
      <c r="F461" s="107">
        <f>SUM(F462)</f>
        <v>598431</v>
      </c>
      <c r="G461" s="107">
        <f>SUM(G462)</f>
        <v>598431</v>
      </c>
    </row>
    <row r="462" spans="1:7" s="98" customFormat="1" ht="31.5">
      <c r="A462" s="133" t="s">
        <v>61</v>
      </c>
      <c r="B462" s="108" t="s">
        <v>83</v>
      </c>
      <c r="C462" s="112" t="s">
        <v>46</v>
      </c>
      <c r="D462" s="129" t="s">
        <v>538</v>
      </c>
      <c r="E462" s="30">
        <v>600</v>
      </c>
      <c r="F462" s="107">
        <f>SUM(F463,F465)</f>
        <v>598431</v>
      </c>
      <c r="G462" s="107">
        <f>SUM(G463,G465)</f>
        <v>598431</v>
      </c>
    </row>
    <row r="463" spans="1:7" s="98" customFormat="1" ht="15.75">
      <c r="A463" s="99" t="s">
        <v>62</v>
      </c>
      <c r="B463" s="108" t="s">
        <v>83</v>
      </c>
      <c r="C463" s="112" t="s">
        <v>46</v>
      </c>
      <c r="D463" s="129" t="s">
        <v>538</v>
      </c>
      <c r="E463" s="112">
        <v>610</v>
      </c>
      <c r="F463" s="107">
        <v>174824.3</v>
      </c>
      <c r="G463" s="107">
        <v>174824.3</v>
      </c>
    </row>
    <row r="464" spans="1:7" s="98" customFormat="1" ht="15.75">
      <c r="A464" s="132" t="s">
        <v>56</v>
      </c>
      <c r="B464" s="108" t="s">
        <v>83</v>
      </c>
      <c r="C464" s="112" t="s">
        <v>46</v>
      </c>
      <c r="D464" s="129" t="s">
        <v>538</v>
      </c>
      <c r="E464" s="112">
        <v>610</v>
      </c>
      <c r="F464" s="107">
        <v>174824.3</v>
      </c>
      <c r="G464" s="107">
        <v>174824.3</v>
      </c>
    </row>
    <row r="465" spans="1:7" s="98" customFormat="1" ht="15.75">
      <c r="A465" s="133" t="s">
        <v>101</v>
      </c>
      <c r="B465" s="108" t="s">
        <v>83</v>
      </c>
      <c r="C465" s="112" t="s">
        <v>46</v>
      </c>
      <c r="D465" s="129" t="s">
        <v>538</v>
      </c>
      <c r="E465" s="112">
        <v>620</v>
      </c>
      <c r="F465" s="107">
        <v>423606.7</v>
      </c>
      <c r="G465" s="107">
        <v>423606.7</v>
      </c>
    </row>
    <row r="466" spans="1:7" s="98" customFormat="1" ht="15.75">
      <c r="A466" s="132" t="s">
        <v>56</v>
      </c>
      <c r="B466" s="108" t="s">
        <v>83</v>
      </c>
      <c r="C466" s="112" t="s">
        <v>46</v>
      </c>
      <c r="D466" s="129" t="s">
        <v>538</v>
      </c>
      <c r="E466" s="112">
        <v>620</v>
      </c>
      <c r="F466" s="107">
        <v>423606.7</v>
      </c>
      <c r="G466" s="107">
        <v>423606.7</v>
      </c>
    </row>
    <row r="467" spans="1:7" s="98" customFormat="1" ht="82.5" customHeight="1">
      <c r="A467" s="92" t="s">
        <v>8</v>
      </c>
      <c r="B467" s="108" t="s">
        <v>83</v>
      </c>
      <c r="C467" s="112" t="s">
        <v>46</v>
      </c>
      <c r="D467" s="129" t="s">
        <v>539</v>
      </c>
      <c r="E467" s="108"/>
      <c r="F467" s="107">
        <f>SUM(F468)</f>
        <v>21720</v>
      </c>
      <c r="G467" s="107">
        <f>SUM(G468)</f>
        <v>21720</v>
      </c>
    </row>
    <row r="468" spans="1:7" s="98" customFormat="1" ht="31.5">
      <c r="A468" s="133" t="s">
        <v>61</v>
      </c>
      <c r="B468" s="108" t="s">
        <v>83</v>
      </c>
      <c r="C468" s="112" t="s">
        <v>46</v>
      </c>
      <c r="D468" s="129" t="s">
        <v>539</v>
      </c>
      <c r="E468" s="30">
        <v>600</v>
      </c>
      <c r="F468" s="107">
        <f>SUM(F469)</f>
        <v>21720</v>
      </c>
      <c r="G468" s="107">
        <f>SUM(G469)</f>
        <v>21720</v>
      </c>
    </row>
    <row r="469" spans="1:7" s="98" customFormat="1" ht="31.5">
      <c r="A469" s="132" t="s">
        <v>114</v>
      </c>
      <c r="B469" s="108" t="s">
        <v>83</v>
      </c>
      <c r="C469" s="112" t="s">
        <v>46</v>
      </c>
      <c r="D469" s="129" t="s">
        <v>539</v>
      </c>
      <c r="E469" s="112">
        <v>630</v>
      </c>
      <c r="F469" s="107">
        <v>21720</v>
      </c>
      <c r="G469" s="107">
        <v>21720</v>
      </c>
    </row>
    <row r="470" spans="1:7" s="98" customFormat="1" ht="15.75">
      <c r="A470" s="132" t="s">
        <v>56</v>
      </c>
      <c r="B470" s="108" t="s">
        <v>83</v>
      </c>
      <c r="C470" s="112" t="s">
        <v>46</v>
      </c>
      <c r="D470" s="129" t="s">
        <v>539</v>
      </c>
      <c r="E470" s="112">
        <v>630</v>
      </c>
      <c r="F470" s="107">
        <v>21720</v>
      </c>
      <c r="G470" s="107">
        <v>21720</v>
      </c>
    </row>
    <row r="471" spans="1:7" s="98" customFormat="1" ht="31.5">
      <c r="A471" s="132" t="s">
        <v>140</v>
      </c>
      <c r="B471" s="108" t="s">
        <v>83</v>
      </c>
      <c r="C471" s="112" t="s">
        <v>46</v>
      </c>
      <c r="D471" s="129" t="s">
        <v>317</v>
      </c>
      <c r="E471" s="112"/>
      <c r="F471" s="107">
        <f t="shared" ref="F471:G472" si="48">SUM(F472,)</f>
        <v>19846</v>
      </c>
      <c r="G471" s="107">
        <f t="shared" si="48"/>
        <v>19846</v>
      </c>
    </row>
    <row r="472" spans="1:7" s="98" customFormat="1" ht="63">
      <c r="A472" s="104" t="s">
        <v>318</v>
      </c>
      <c r="B472" s="108" t="s">
        <v>83</v>
      </c>
      <c r="C472" s="112" t="s">
        <v>46</v>
      </c>
      <c r="D472" s="129" t="s">
        <v>319</v>
      </c>
      <c r="E472" s="108"/>
      <c r="F472" s="107">
        <f t="shared" si="48"/>
        <v>19846</v>
      </c>
      <c r="G472" s="107">
        <f t="shared" si="48"/>
        <v>19846</v>
      </c>
    </row>
    <row r="473" spans="1:7" s="98" customFormat="1" ht="31.5">
      <c r="A473" s="133" t="s">
        <v>61</v>
      </c>
      <c r="B473" s="108" t="s">
        <v>83</v>
      </c>
      <c r="C473" s="112" t="s">
        <v>46</v>
      </c>
      <c r="D473" s="129" t="s">
        <v>319</v>
      </c>
      <c r="E473" s="30">
        <v>600</v>
      </c>
      <c r="F473" s="107">
        <f>SUM(F474,)</f>
        <v>19846</v>
      </c>
      <c r="G473" s="107">
        <f>SUM(G474,)</f>
        <v>19846</v>
      </c>
    </row>
    <row r="474" spans="1:7" s="98" customFormat="1" ht="31.5">
      <c r="A474" s="132" t="s">
        <v>114</v>
      </c>
      <c r="B474" s="108" t="s">
        <v>83</v>
      </c>
      <c r="C474" s="112" t="s">
        <v>46</v>
      </c>
      <c r="D474" s="129" t="s">
        <v>319</v>
      </c>
      <c r="E474" s="112">
        <v>630</v>
      </c>
      <c r="F474" s="107">
        <v>19846</v>
      </c>
      <c r="G474" s="107">
        <v>19846</v>
      </c>
    </row>
    <row r="475" spans="1:7" s="48" customFormat="1" ht="31.5">
      <c r="A475" s="67" t="s">
        <v>200</v>
      </c>
      <c r="B475" s="22" t="s">
        <v>83</v>
      </c>
      <c r="C475" s="28" t="s">
        <v>46</v>
      </c>
      <c r="D475" s="4" t="s">
        <v>24</v>
      </c>
      <c r="E475" s="25"/>
      <c r="F475" s="21">
        <f>SUM(F476,F482)</f>
        <v>8114.5999999999995</v>
      </c>
      <c r="G475" s="107">
        <f>SUM(G476,G482)</f>
        <v>8114.5999999999995</v>
      </c>
    </row>
    <row r="476" spans="1:7" s="48" customFormat="1" ht="31.5">
      <c r="A476" s="67" t="s">
        <v>201</v>
      </c>
      <c r="B476" s="22" t="s">
        <v>83</v>
      </c>
      <c r="C476" s="28" t="s">
        <v>46</v>
      </c>
      <c r="D476" s="47" t="s">
        <v>202</v>
      </c>
      <c r="E476" s="25"/>
      <c r="F476" s="21">
        <f>SUM(F477,)</f>
        <v>2388.2799999999997</v>
      </c>
      <c r="G476" s="107">
        <f>SUM(G477,)</f>
        <v>2388.2799999999997</v>
      </c>
    </row>
    <row r="477" spans="1:7" s="48" customFormat="1" ht="63">
      <c r="A477" s="132" t="s">
        <v>562</v>
      </c>
      <c r="B477" s="22" t="s">
        <v>83</v>
      </c>
      <c r="C477" s="28" t="s">
        <v>46</v>
      </c>
      <c r="D477" s="47" t="s">
        <v>203</v>
      </c>
      <c r="E477" s="25"/>
      <c r="F477" s="107">
        <f>SUM(F478)</f>
        <v>2388.2799999999997</v>
      </c>
      <c r="G477" s="107">
        <f>SUM(G478)</f>
        <v>2388.2799999999997</v>
      </c>
    </row>
    <row r="478" spans="1:7" s="98" customFormat="1" ht="78.75">
      <c r="A478" s="132" t="s">
        <v>561</v>
      </c>
      <c r="B478" s="108" t="s">
        <v>83</v>
      </c>
      <c r="C478" s="112" t="s">
        <v>46</v>
      </c>
      <c r="D478" s="102" t="s">
        <v>204</v>
      </c>
      <c r="E478" s="111"/>
      <c r="F478" s="107">
        <f>SUM(F479)</f>
        <v>2388.2799999999997</v>
      </c>
      <c r="G478" s="107">
        <f>SUM(G479)</f>
        <v>2388.2799999999997</v>
      </c>
    </row>
    <row r="479" spans="1:7" s="48" customFormat="1" ht="31.5">
      <c r="A479" s="68" t="s">
        <v>61</v>
      </c>
      <c r="B479" s="28" t="s">
        <v>83</v>
      </c>
      <c r="C479" s="28" t="s">
        <v>46</v>
      </c>
      <c r="D479" s="102" t="s">
        <v>204</v>
      </c>
      <c r="E479" s="30">
        <v>600</v>
      </c>
      <c r="F479" s="21">
        <f>SUM(F480,F481)</f>
        <v>2388.2799999999997</v>
      </c>
      <c r="G479" s="107">
        <f>SUM(G480,G481)</f>
        <v>2388.2799999999997</v>
      </c>
    </row>
    <row r="480" spans="1:7" s="48" customFormat="1" ht="15.75">
      <c r="A480" s="68" t="s">
        <v>62</v>
      </c>
      <c r="B480" s="28" t="s">
        <v>83</v>
      </c>
      <c r="C480" s="28" t="s">
        <v>46</v>
      </c>
      <c r="D480" s="102" t="s">
        <v>204</v>
      </c>
      <c r="E480" s="28">
        <v>610</v>
      </c>
      <c r="F480" s="107">
        <v>594.72</v>
      </c>
      <c r="G480" s="107">
        <v>594.72</v>
      </c>
    </row>
    <row r="481" spans="1:7" s="48" customFormat="1" ht="15.75">
      <c r="A481" s="68" t="s">
        <v>101</v>
      </c>
      <c r="B481" s="28" t="s">
        <v>83</v>
      </c>
      <c r="C481" s="28" t="s">
        <v>46</v>
      </c>
      <c r="D481" s="102" t="s">
        <v>204</v>
      </c>
      <c r="E481" s="28">
        <v>620</v>
      </c>
      <c r="F481" s="107">
        <v>1793.56</v>
      </c>
      <c r="G481" s="107">
        <v>1793.56</v>
      </c>
    </row>
    <row r="482" spans="1:7" s="48" customFormat="1" ht="15.75">
      <c r="A482" s="67" t="s">
        <v>205</v>
      </c>
      <c r="B482" s="28" t="s">
        <v>83</v>
      </c>
      <c r="C482" s="28" t="s">
        <v>46</v>
      </c>
      <c r="D482" s="4" t="s">
        <v>206</v>
      </c>
      <c r="E482" s="25"/>
      <c r="F482" s="21">
        <f t="shared" ref="F482:G484" si="49">SUM(F483)</f>
        <v>5726.32</v>
      </c>
      <c r="G482" s="107">
        <f t="shared" si="49"/>
        <v>5726.32</v>
      </c>
    </row>
    <row r="483" spans="1:7" s="48" customFormat="1" ht="31.5">
      <c r="A483" s="68" t="s">
        <v>207</v>
      </c>
      <c r="B483" s="28" t="s">
        <v>83</v>
      </c>
      <c r="C483" s="28" t="s">
        <v>46</v>
      </c>
      <c r="D483" s="102" t="s">
        <v>208</v>
      </c>
      <c r="E483" s="25"/>
      <c r="F483" s="21">
        <f t="shared" si="49"/>
        <v>5726.32</v>
      </c>
      <c r="G483" s="107">
        <f t="shared" si="49"/>
        <v>5726.32</v>
      </c>
    </row>
    <row r="484" spans="1:7" s="48" customFormat="1" ht="31.5">
      <c r="A484" s="68" t="s">
        <v>209</v>
      </c>
      <c r="B484" s="28" t="s">
        <v>83</v>
      </c>
      <c r="C484" s="28" t="s">
        <v>46</v>
      </c>
      <c r="D484" s="102" t="s">
        <v>210</v>
      </c>
      <c r="E484" s="25"/>
      <c r="F484" s="21">
        <f t="shared" si="49"/>
        <v>5726.32</v>
      </c>
      <c r="G484" s="107">
        <f t="shared" si="49"/>
        <v>5726.32</v>
      </c>
    </row>
    <row r="485" spans="1:7" s="48" customFormat="1" ht="31.5">
      <c r="A485" s="68" t="s">
        <v>61</v>
      </c>
      <c r="B485" s="22" t="s">
        <v>83</v>
      </c>
      <c r="C485" s="28" t="s">
        <v>46</v>
      </c>
      <c r="D485" s="102" t="s">
        <v>210</v>
      </c>
      <c r="E485" s="7">
        <v>600</v>
      </c>
      <c r="F485" s="21">
        <f>SUM(F486,F487)</f>
        <v>5726.32</v>
      </c>
      <c r="G485" s="107">
        <f>SUM(G486,G487)</f>
        <v>5726.32</v>
      </c>
    </row>
    <row r="486" spans="1:7" s="48" customFormat="1" ht="15.75">
      <c r="A486" s="68" t="s">
        <v>62</v>
      </c>
      <c r="B486" s="22" t="s">
        <v>83</v>
      </c>
      <c r="C486" s="28" t="s">
        <v>46</v>
      </c>
      <c r="D486" s="102" t="s">
        <v>210</v>
      </c>
      <c r="E486" s="28">
        <v>610</v>
      </c>
      <c r="F486" s="107">
        <v>927.66</v>
      </c>
      <c r="G486" s="107">
        <v>927.66</v>
      </c>
    </row>
    <row r="487" spans="1:7" s="48" customFormat="1" ht="15.75">
      <c r="A487" s="68" t="s">
        <v>101</v>
      </c>
      <c r="B487" s="28" t="s">
        <v>83</v>
      </c>
      <c r="C487" s="28" t="s">
        <v>46</v>
      </c>
      <c r="D487" s="102" t="s">
        <v>210</v>
      </c>
      <c r="E487" s="28">
        <v>620</v>
      </c>
      <c r="F487" s="107">
        <v>4798.66</v>
      </c>
      <c r="G487" s="107">
        <v>4798.66</v>
      </c>
    </row>
    <row r="488" spans="1:7" s="98" customFormat="1" ht="31.5">
      <c r="A488" s="106" t="s">
        <v>412</v>
      </c>
      <c r="B488" s="112" t="s">
        <v>83</v>
      </c>
      <c r="C488" s="112" t="s">
        <v>46</v>
      </c>
      <c r="D488" s="102" t="s">
        <v>413</v>
      </c>
      <c r="E488" s="112"/>
      <c r="F488" s="107">
        <f t="shared" ref="F488:G489" si="50">SUM(F489)</f>
        <v>44928</v>
      </c>
      <c r="G488" s="107">
        <f t="shared" si="50"/>
        <v>156248.39000000001</v>
      </c>
    </row>
    <row r="489" spans="1:7" s="98" customFormat="1" ht="31.5">
      <c r="A489" s="101" t="s">
        <v>423</v>
      </c>
      <c r="B489" s="112" t="s">
        <v>83</v>
      </c>
      <c r="C489" s="112" t="s">
        <v>46</v>
      </c>
      <c r="D489" s="102" t="s">
        <v>424</v>
      </c>
      <c r="E489" s="111"/>
      <c r="F489" s="107">
        <f t="shared" si="50"/>
        <v>44928</v>
      </c>
      <c r="G489" s="107">
        <f t="shared" si="50"/>
        <v>156248.39000000001</v>
      </c>
    </row>
    <row r="490" spans="1:7" s="98" customFormat="1" ht="31.5">
      <c r="A490" s="101" t="s">
        <v>425</v>
      </c>
      <c r="B490" s="112" t="s">
        <v>83</v>
      </c>
      <c r="C490" s="112" t="s">
        <v>46</v>
      </c>
      <c r="D490" s="102" t="s">
        <v>426</v>
      </c>
      <c r="E490" s="111"/>
      <c r="F490" s="107">
        <f>SUM(F491,F494)</f>
        <v>44928</v>
      </c>
      <c r="G490" s="107">
        <f>SUM(G491,G494)</f>
        <v>156248.39000000001</v>
      </c>
    </row>
    <row r="491" spans="1:7" s="98" customFormat="1" ht="31.5">
      <c r="A491" s="106" t="s">
        <v>522</v>
      </c>
      <c r="B491" s="112" t="s">
        <v>83</v>
      </c>
      <c r="C491" s="112" t="s">
        <v>46</v>
      </c>
      <c r="D491" s="102" t="s">
        <v>521</v>
      </c>
      <c r="E491" s="111"/>
      <c r="F491" s="107">
        <f>SUM(F492)</f>
        <v>16677.169999999998</v>
      </c>
      <c r="G491" s="107">
        <f>SUM(G492)</f>
        <v>156248.39000000001</v>
      </c>
    </row>
    <row r="492" spans="1:7" s="98" customFormat="1" ht="31.5">
      <c r="A492" s="104" t="s">
        <v>120</v>
      </c>
      <c r="B492" s="112" t="s">
        <v>83</v>
      </c>
      <c r="C492" s="112" t="s">
        <v>46</v>
      </c>
      <c r="D492" s="102" t="s">
        <v>521</v>
      </c>
      <c r="E492" s="111">
        <v>400</v>
      </c>
      <c r="F492" s="107">
        <f>SUM(F493)</f>
        <v>16677.169999999998</v>
      </c>
      <c r="G492" s="107">
        <f>SUM(G493)</f>
        <v>156248.39000000001</v>
      </c>
    </row>
    <row r="493" spans="1:7" s="98" customFormat="1" ht="15.75">
      <c r="A493" s="76" t="s">
        <v>135</v>
      </c>
      <c r="B493" s="112" t="s">
        <v>83</v>
      </c>
      <c r="C493" s="112" t="s">
        <v>46</v>
      </c>
      <c r="D493" s="102" t="s">
        <v>521</v>
      </c>
      <c r="E493" s="111">
        <v>410</v>
      </c>
      <c r="F493" s="107">
        <v>16677.169999999998</v>
      </c>
      <c r="G493" s="107">
        <v>156248.39000000001</v>
      </c>
    </row>
    <row r="494" spans="1:7" s="98" customFormat="1" ht="31.5">
      <c r="A494" s="76" t="s">
        <v>546</v>
      </c>
      <c r="B494" s="112" t="s">
        <v>83</v>
      </c>
      <c r="C494" s="112" t="s">
        <v>46</v>
      </c>
      <c r="D494" s="129" t="s">
        <v>547</v>
      </c>
      <c r="E494" s="111"/>
      <c r="F494" s="107">
        <f>SUM(F495)</f>
        <v>28250.83</v>
      </c>
      <c r="G494" s="107"/>
    </row>
    <row r="495" spans="1:7" s="98" customFormat="1" ht="31.5">
      <c r="A495" s="104" t="s">
        <v>120</v>
      </c>
      <c r="B495" s="112" t="s">
        <v>83</v>
      </c>
      <c r="C495" s="112" t="s">
        <v>46</v>
      </c>
      <c r="D495" s="129" t="s">
        <v>547</v>
      </c>
      <c r="E495" s="111">
        <v>400</v>
      </c>
      <c r="F495" s="107">
        <f>SUM(F496)</f>
        <v>28250.83</v>
      </c>
      <c r="G495" s="107"/>
    </row>
    <row r="496" spans="1:7" s="98" customFormat="1" ht="15.75">
      <c r="A496" s="76" t="s">
        <v>135</v>
      </c>
      <c r="B496" s="112" t="s">
        <v>83</v>
      </c>
      <c r="C496" s="112" t="s">
        <v>46</v>
      </c>
      <c r="D496" s="129" t="s">
        <v>547</v>
      </c>
      <c r="E496" s="111">
        <v>410</v>
      </c>
      <c r="F496" s="107">
        <v>28250.83</v>
      </c>
      <c r="G496" s="107"/>
    </row>
    <row r="497" spans="1:7" s="48" customFormat="1" ht="15.75">
      <c r="A497" s="76" t="s">
        <v>85</v>
      </c>
      <c r="B497" s="24" t="s">
        <v>83</v>
      </c>
      <c r="C497" s="25" t="s">
        <v>48</v>
      </c>
      <c r="D497" s="47"/>
      <c r="E497" s="24"/>
      <c r="F497" s="21">
        <f>SUM(F498,F524,F551,F570)</f>
        <v>900081.82</v>
      </c>
      <c r="G497" s="107">
        <f>SUM(G498,G524,G551,G570)</f>
        <v>1227305.7</v>
      </c>
    </row>
    <row r="498" spans="1:7" s="98" customFormat="1" ht="15.75">
      <c r="A498" s="101" t="s">
        <v>162</v>
      </c>
      <c r="B498" s="108" t="s">
        <v>83</v>
      </c>
      <c r="C498" s="111" t="s">
        <v>48</v>
      </c>
      <c r="D498" s="102" t="s">
        <v>16</v>
      </c>
      <c r="E498" s="111"/>
      <c r="F498" s="107">
        <f>SUM(F499)</f>
        <v>719332.58</v>
      </c>
      <c r="G498" s="107">
        <f>SUM(G499)</f>
        <v>719332.58</v>
      </c>
    </row>
    <row r="499" spans="1:7" s="98" customFormat="1" ht="15.75">
      <c r="A499" s="101" t="s">
        <v>4</v>
      </c>
      <c r="B499" s="108" t="s">
        <v>83</v>
      </c>
      <c r="C499" s="108" t="s">
        <v>48</v>
      </c>
      <c r="D499" s="100" t="s">
        <v>18</v>
      </c>
      <c r="E499" s="111"/>
      <c r="F499" s="107">
        <f>SUM(F500,F515)</f>
        <v>719332.58</v>
      </c>
      <c r="G499" s="107">
        <f>SUM(G500,G515)</f>
        <v>719332.58</v>
      </c>
    </row>
    <row r="500" spans="1:7" s="98" customFormat="1" ht="31.5">
      <c r="A500" s="101" t="s">
        <v>324</v>
      </c>
      <c r="B500" s="108" t="s">
        <v>83</v>
      </c>
      <c r="C500" s="108" t="s">
        <v>48</v>
      </c>
      <c r="D500" s="100" t="s">
        <v>325</v>
      </c>
      <c r="E500" s="111"/>
      <c r="F500" s="107">
        <f>SUM(F501,F505,F511)</f>
        <v>675359.58</v>
      </c>
      <c r="G500" s="107">
        <f>SUM(G501,G505,G511)</f>
        <v>675359.58</v>
      </c>
    </row>
    <row r="501" spans="1:7" s="98" customFormat="1" ht="31.5">
      <c r="A501" s="103" t="s">
        <v>326</v>
      </c>
      <c r="B501" s="108" t="s">
        <v>83</v>
      </c>
      <c r="C501" s="108" t="s">
        <v>48</v>
      </c>
      <c r="D501" s="102" t="s">
        <v>327</v>
      </c>
      <c r="E501" s="111"/>
      <c r="F501" s="107">
        <f>SUM(F502)</f>
        <v>91191.58</v>
      </c>
      <c r="G501" s="107">
        <f>SUM(G502)</f>
        <v>91191.58</v>
      </c>
    </row>
    <row r="502" spans="1:7" s="98" customFormat="1" ht="31.5">
      <c r="A502" s="106" t="s">
        <v>61</v>
      </c>
      <c r="B502" s="108" t="s">
        <v>83</v>
      </c>
      <c r="C502" s="108" t="s">
        <v>48</v>
      </c>
      <c r="D502" s="102" t="s">
        <v>327</v>
      </c>
      <c r="E502" s="105">
        <v>600</v>
      </c>
      <c r="F502" s="107">
        <f>SUM(F503,F504)</f>
        <v>91191.58</v>
      </c>
      <c r="G502" s="107">
        <f>SUM(G503,G504)</f>
        <v>91191.58</v>
      </c>
    </row>
    <row r="503" spans="1:7" s="98" customFormat="1" ht="15.75">
      <c r="A503" s="106" t="s">
        <v>62</v>
      </c>
      <c r="B503" s="108" t="s">
        <v>83</v>
      </c>
      <c r="C503" s="108" t="s">
        <v>48</v>
      </c>
      <c r="D503" s="102" t="s">
        <v>327</v>
      </c>
      <c r="E503" s="112">
        <v>610</v>
      </c>
      <c r="F503" s="107">
        <v>55878.9</v>
      </c>
      <c r="G503" s="107">
        <v>55878.9</v>
      </c>
    </row>
    <row r="504" spans="1:7" s="98" customFormat="1" ht="15.75">
      <c r="A504" s="106" t="s">
        <v>101</v>
      </c>
      <c r="B504" s="108" t="s">
        <v>83</v>
      </c>
      <c r="C504" s="108" t="s">
        <v>48</v>
      </c>
      <c r="D504" s="102" t="s">
        <v>327</v>
      </c>
      <c r="E504" s="112">
        <v>620</v>
      </c>
      <c r="F504" s="107">
        <v>35312.68</v>
      </c>
      <c r="G504" s="107">
        <v>35312.68</v>
      </c>
    </row>
    <row r="505" spans="1:7" s="98" customFormat="1" ht="141.75">
      <c r="A505" s="106" t="s">
        <v>328</v>
      </c>
      <c r="B505" s="108" t="s">
        <v>83</v>
      </c>
      <c r="C505" s="108" t="s">
        <v>48</v>
      </c>
      <c r="D505" s="102" t="s">
        <v>329</v>
      </c>
      <c r="E505" s="112"/>
      <c r="F505" s="107">
        <f>SUM(F506)</f>
        <v>572860</v>
      </c>
      <c r="G505" s="107">
        <f>SUM(G506)</f>
        <v>572860</v>
      </c>
    </row>
    <row r="506" spans="1:7" s="98" customFormat="1" ht="31.5">
      <c r="A506" s="106" t="s">
        <v>61</v>
      </c>
      <c r="B506" s="108" t="s">
        <v>83</v>
      </c>
      <c r="C506" s="108" t="s">
        <v>48</v>
      </c>
      <c r="D506" s="102" t="s">
        <v>329</v>
      </c>
      <c r="E506" s="109">
        <v>600</v>
      </c>
      <c r="F506" s="107">
        <f>SUM(F507,F509)</f>
        <v>572860</v>
      </c>
      <c r="G506" s="107">
        <f>SUM(G507,G509)</f>
        <v>572860</v>
      </c>
    </row>
    <row r="507" spans="1:7" s="98" customFormat="1" ht="15.75">
      <c r="A507" s="99" t="s">
        <v>62</v>
      </c>
      <c r="B507" s="108" t="s">
        <v>83</v>
      </c>
      <c r="C507" s="108" t="s">
        <v>48</v>
      </c>
      <c r="D507" s="102" t="s">
        <v>329</v>
      </c>
      <c r="E507" s="112">
        <v>610</v>
      </c>
      <c r="F507" s="107">
        <v>387526.22</v>
      </c>
      <c r="G507" s="107">
        <v>387526.22</v>
      </c>
    </row>
    <row r="508" spans="1:7" s="98" customFormat="1" ht="15.75">
      <c r="A508" s="101" t="s">
        <v>56</v>
      </c>
      <c r="B508" s="108" t="s">
        <v>83</v>
      </c>
      <c r="C508" s="108" t="s">
        <v>48</v>
      </c>
      <c r="D508" s="102" t="s">
        <v>329</v>
      </c>
      <c r="E508" s="112">
        <v>610</v>
      </c>
      <c r="F508" s="107">
        <v>387526.22</v>
      </c>
      <c r="G508" s="107">
        <v>387526.22</v>
      </c>
    </row>
    <row r="509" spans="1:7" s="98" customFormat="1" ht="15.75">
      <c r="A509" s="106" t="s">
        <v>101</v>
      </c>
      <c r="B509" s="108" t="s">
        <v>83</v>
      </c>
      <c r="C509" s="108" t="s">
        <v>48</v>
      </c>
      <c r="D509" s="102" t="s">
        <v>329</v>
      </c>
      <c r="E509" s="112">
        <v>620</v>
      </c>
      <c r="F509" s="107">
        <v>185333.78</v>
      </c>
      <c r="G509" s="107">
        <v>185333.78</v>
      </c>
    </row>
    <row r="510" spans="1:7" s="98" customFormat="1" ht="15.75">
      <c r="A510" s="101" t="s">
        <v>56</v>
      </c>
      <c r="B510" s="108" t="s">
        <v>83</v>
      </c>
      <c r="C510" s="108" t="s">
        <v>48</v>
      </c>
      <c r="D510" s="102" t="s">
        <v>329</v>
      </c>
      <c r="E510" s="112">
        <v>620</v>
      </c>
      <c r="F510" s="107">
        <v>185333.78</v>
      </c>
      <c r="G510" s="107">
        <v>185333.78</v>
      </c>
    </row>
    <row r="511" spans="1:7" s="98" customFormat="1" ht="141.75">
      <c r="A511" s="101" t="s">
        <v>330</v>
      </c>
      <c r="B511" s="108" t="s">
        <v>83</v>
      </c>
      <c r="C511" s="108" t="s">
        <v>48</v>
      </c>
      <c r="D511" s="102" t="s">
        <v>331</v>
      </c>
      <c r="E511" s="112"/>
      <c r="F511" s="107">
        <f>SUM(F512)</f>
        <v>11308</v>
      </c>
      <c r="G511" s="107">
        <f>SUM(G512)</f>
        <v>11308</v>
      </c>
    </row>
    <row r="512" spans="1:7" s="98" customFormat="1" ht="31.5">
      <c r="A512" s="106" t="s">
        <v>61</v>
      </c>
      <c r="B512" s="108" t="s">
        <v>83</v>
      </c>
      <c r="C512" s="108" t="s">
        <v>48</v>
      </c>
      <c r="D512" s="102" t="s">
        <v>331</v>
      </c>
      <c r="E512" s="112">
        <v>600</v>
      </c>
      <c r="F512" s="107">
        <f>SUM(F513)</f>
        <v>11308</v>
      </c>
      <c r="G512" s="107">
        <f>SUM(G513)</f>
        <v>11308</v>
      </c>
    </row>
    <row r="513" spans="1:8" s="98" customFormat="1" ht="31.5">
      <c r="A513" s="101" t="s">
        <v>114</v>
      </c>
      <c r="B513" s="108" t="s">
        <v>83</v>
      </c>
      <c r="C513" s="108" t="s">
        <v>48</v>
      </c>
      <c r="D513" s="102" t="s">
        <v>331</v>
      </c>
      <c r="E513" s="112">
        <v>630</v>
      </c>
      <c r="F513" s="107">
        <v>11308</v>
      </c>
      <c r="G513" s="107">
        <v>11308</v>
      </c>
    </row>
    <row r="514" spans="1:8" s="98" customFormat="1" ht="15.75">
      <c r="A514" s="101" t="s">
        <v>56</v>
      </c>
      <c r="B514" s="108" t="s">
        <v>83</v>
      </c>
      <c r="C514" s="108" t="s">
        <v>48</v>
      </c>
      <c r="D514" s="102" t="s">
        <v>331</v>
      </c>
      <c r="E514" s="112">
        <v>630</v>
      </c>
      <c r="F514" s="107">
        <v>11308</v>
      </c>
      <c r="G514" s="107">
        <v>11308</v>
      </c>
    </row>
    <row r="515" spans="1:8" s="98" customFormat="1" ht="63">
      <c r="A515" s="104" t="s">
        <v>163</v>
      </c>
      <c r="B515" s="108" t="s">
        <v>83</v>
      </c>
      <c r="C515" s="108" t="s">
        <v>48</v>
      </c>
      <c r="D515" s="102" t="s">
        <v>118</v>
      </c>
      <c r="E515" s="112"/>
      <c r="F515" s="107">
        <f>SUM(F516)</f>
        <v>43973</v>
      </c>
      <c r="G515" s="107">
        <f>SUM(G516)</f>
        <v>43973</v>
      </c>
      <c r="H515" s="113"/>
    </row>
    <row r="516" spans="1:8" s="98" customFormat="1" ht="110.25">
      <c r="A516" s="104" t="s">
        <v>136</v>
      </c>
      <c r="B516" s="108" t="s">
        <v>83</v>
      </c>
      <c r="C516" s="108" t="s">
        <v>48</v>
      </c>
      <c r="D516" s="102" t="s">
        <v>332</v>
      </c>
      <c r="E516" s="112"/>
      <c r="F516" s="107">
        <f>SUM(F517)</f>
        <v>43973</v>
      </c>
      <c r="G516" s="107">
        <f>SUM(G517)</f>
        <v>43973</v>
      </c>
      <c r="H516" s="113"/>
    </row>
    <row r="517" spans="1:8" s="98" customFormat="1" ht="31.5">
      <c r="A517" s="106" t="s">
        <v>61</v>
      </c>
      <c r="B517" s="108" t="s">
        <v>83</v>
      </c>
      <c r="C517" s="108" t="s">
        <v>48</v>
      </c>
      <c r="D517" s="102" t="s">
        <v>332</v>
      </c>
      <c r="E517" s="109">
        <v>600</v>
      </c>
      <c r="F517" s="107">
        <f>SUM(F518,F520,F522)</f>
        <v>43973</v>
      </c>
      <c r="G517" s="107">
        <f>SUM(G518,G520,G522)</f>
        <v>43973</v>
      </c>
    </row>
    <row r="518" spans="1:8" s="98" customFormat="1" ht="15.75">
      <c r="A518" s="99" t="s">
        <v>62</v>
      </c>
      <c r="B518" s="108" t="s">
        <v>83</v>
      </c>
      <c r="C518" s="108" t="s">
        <v>48</v>
      </c>
      <c r="D518" s="102" t="s">
        <v>332</v>
      </c>
      <c r="E518" s="112">
        <v>610</v>
      </c>
      <c r="F518" s="107">
        <v>28875.3</v>
      </c>
      <c r="G518" s="107">
        <v>28875.3</v>
      </c>
    </row>
    <row r="519" spans="1:8" s="98" customFormat="1" ht="15.75">
      <c r="A519" s="101" t="s">
        <v>56</v>
      </c>
      <c r="B519" s="108" t="s">
        <v>83</v>
      </c>
      <c r="C519" s="108" t="s">
        <v>48</v>
      </c>
      <c r="D519" s="102" t="s">
        <v>332</v>
      </c>
      <c r="E519" s="112">
        <v>610</v>
      </c>
      <c r="F519" s="107">
        <v>28875.3</v>
      </c>
      <c r="G519" s="107">
        <v>28875.3</v>
      </c>
    </row>
    <row r="520" spans="1:8" s="98" customFormat="1" ht="15.75">
      <c r="A520" s="106" t="s">
        <v>101</v>
      </c>
      <c r="B520" s="108" t="s">
        <v>83</v>
      </c>
      <c r="C520" s="108" t="s">
        <v>48</v>
      </c>
      <c r="D520" s="102" t="s">
        <v>332</v>
      </c>
      <c r="E520" s="112">
        <v>620</v>
      </c>
      <c r="F520" s="107">
        <v>14794.2</v>
      </c>
      <c r="G520" s="107">
        <v>14794.2</v>
      </c>
    </row>
    <row r="521" spans="1:8" s="98" customFormat="1" ht="15.75">
      <c r="A521" s="101" t="s">
        <v>56</v>
      </c>
      <c r="B521" s="108" t="s">
        <v>83</v>
      </c>
      <c r="C521" s="108" t="s">
        <v>48</v>
      </c>
      <c r="D521" s="102" t="s">
        <v>332</v>
      </c>
      <c r="E521" s="112">
        <v>620</v>
      </c>
      <c r="F521" s="107">
        <v>14794.2</v>
      </c>
      <c r="G521" s="107">
        <v>14794.2</v>
      </c>
    </row>
    <row r="522" spans="1:8" s="98" customFormat="1" ht="31.5">
      <c r="A522" s="101" t="s">
        <v>114</v>
      </c>
      <c r="B522" s="108" t="s">
        <v>83</v>
      </c>
      <c r="C522" s="108" t="s">
        <v>48</v>
      </c>
      <c r="D522" s="102" t="s">
        <v>332</v>
      </c>
      <c r="E522" s="112">
        <v>630</v>
      </c>
      <c r="F522" s="107">
        <v>303.5</v>
      </c>
      <c r="G522" s="107">
        <v>303.5</v>
      </c>
    </row>
    <row r="523" spans="1:8" s="98" customFormat="1" ht="15.75">
      <c r="A523" s="101" t="s">
        <v>56</v>
      </c>
      <c r="B523" s="108" t="s">
        <v>83</v>
      </c>
      <c r="C523" s="108" t="s">
        <v>48</v>
      </c>
      <c r="D523" s="102" t="s">
        <v>332</v>
      </c>
      <c r="E523" s="112">
        <v>630</v>
      </c>
      <c r="F523" s="107">
        <v>303.5</v>
      </c>
      <c r="G523" s="107">
        <v>303.5</v>
      </c>
    </row>
    <row r="524" spans="1:8" s="48" customFormat="1" ht="31.5">
      <c r="A524" s="101" t="s">
        <v>200</v>
      </c>
      <c r="B524" s="108" t="s">
        <v>83</v>
      </c>
      <c r="C524" s="108" t="s">
        <v>48</v>
      </c>
      <c r="D524" s="102" t="s">
        <v>24</v>
      </c>
      <c r="E524" s="22"/>
      <c r="F524" s="21">
        <f>SUM(F525,F540,F545)</f>
        <v>5698.51</v>
      </c>
      <c r="G524" s="107">
        <f>SUM(G525,G540,G545)</f>
        <v>5698.51</v>
      </c>
    </row>
    <row r="525" spans="1:8" s="48" customFormat="1" ht="31.5">
      <c r="A525" s="101" t="s">
        <v>201</v>
      </c>
      <c r="B525" s="108" t="s">
        <v>83</v>
      </c>
      <c r="C525" s="108" t="s">
        <v>48</v>
      </c>
      <c r="D525" s="100" t="s">
        <v>202</v>
      </c>
      <c r="E525" s="22"/>
      <c r="F525" s="21">
        <f>SUM(F526,F531,F535)</f>
        <v>2392.5300000000002</v>
      </c>
      <c r="G525" s="107">
        <f>SUM(G526,G531,G535)</f>
        <v>2392.5300000000002</v>
      </c>
    </row>
    <row r="526" spans="1:8" s="48" customFormat="1" ht="63">
      <c r="A526" s="132" t="s">
        <v>562</v>
      </c>
      <c r="B526" s="108" t="s">
        <v>83</v>
      </c>
      <c r="C526" s="108" t="s">
        <v>48</v>
      </c>
      <c r="D526" s="100" t="s">
        <v>203</v>
      </c>
      <c r="E526" s="22"/>
      <c r="F526" s="21">
        <f>SUM(F527)</f>
        <v>2089.5300000000002</v>
      </c>
      <c r="G526" s="107">
        <f>SUM(G527)</f>
        <v>2089.5300000000002</v>
      </c>
    </row>
    <row r="527" spans="1:8" s="48" customFormat="1" ht="78.75">
      <c r="A527" s="132" t="s">
        <v>561</v>
      </c>
      <c r="B527" s="108" t="s">
        <v>83</v>
      </c>
      <c r="C527" s="108" t="s">
        <v>48</v>
      </c>
      <c r="D527" s="102" t="s">
        <v>204</v>
      </c>
      <c r="E527" s="22"/>
      <c r="F527" s="21">
        <f>SUM(F528)</f>
        <v>2089.5300000000002</v>
      </c>
      <c r="G527" s="107">
        <f>SUM(G528)</f>
        <v>2089.5300000000002</v>
      </c>
    </row>
    <row r="528" spans="1:8" s="48" customFormat="1" ht="31.5">
      <c r="A528" s="106" t="s">
        <v>61</v>
      </c>
      <c r="B528" s="108" t="s">
        <v>83</v>
      </c>
      <c r="C528" s="108" t="s">
        <v>48</v>
      </c>
      <c r="D528" s="102" t="s">
        <v>204</v>
      </c>
      <c r="E528" s="7">
        <v>600</v>
      </c>
      <c r="F528" s="21">
        <f>SUM(F529,F530)</f>
        <v>2089.5300000000002</v>
      </c>
      <c r="G528" s="107">
        <f>SUM(G529,G530)</f>
        <v>2089.5300000000002</v>
      </c>
    </row>
    <row r="529" spans="1:7" s="48" customFormat="1" ht="15.75">
      <c r="A529" s="106" t="s">
        <v>62</v>
      </c>
      <c r="B529" s="108" t="s">
        <v>83</v>
      </c>
      <c r="C529" s="108" t="s">
        <v>48</v>
      </c>
      <c r="D529" s="102" t="s">
        <v>204</v>
      </c>
      <c r="E529" s="28">
        <v>610</v>
      </c>
      <c r="F529" s="107">
        <v>1472.64</v>
      </c>
      <c r="G529" s="107">
        <v>1472.64</v>
      </c>
    </row>
    <row r="530" spans="1:7" s="48" customFormat="1" ht="15.75">
      <c r="A530" s="106" t="s">
        <v>101</v>
      </c>
      <c r="B530" s="108" t="s">
        <v>83</v>
      </c>
      <c r="C530" s="108" t="s">
        <v>48</v>
      </c>
      <c r="D530" s="102" t="s">
        <v>204</v>
      </c>
      <c r="E530" s="28">
        <v>620</v>
      </c>
      <c r="F530" s="107">
        <v>616.89</v>
      </c>
      <c r="G530" s="107">
        <v>616.89</v>
      </c>
    </row>
    <row r="531" spans="1:7" s="48" customFormat="1" ht="63">
      <c r="A531" s="69" t="s">
        <v>563</v>
      </c>
      <c r="B531" s="22" t="s">
        <v>83</v>
      </c>
      <c r="C531" s="22" t="s">
        <v>48</v>
      </c>
      <c r="D531" s="102" t="s">
        <v>333</v>
      </c>
      <c r="E531" s="28"/>
      <c r="F531" s="21">
        <f>SUM(F532)</f>
        <v>68</v>
      </c>
      <c r="G531" s="107">
        <f>SUM(G532)</f>
        <v>68</v>
      </c>
    </row>
    <row r="532" spans="1:7" s="48" customFormat="1" ht="47.25">
      <c r="A532" s="69" t="s">
        <v>334</v>
      </c>
      <c r="B532" s="22" t="s">
        <v>83</v>
      </c>
      <c r="C532" s="22" t="s">
        <v>48</v>
      </c>
      <c r="D532" s="102" t="s">
        <v>335</v>
      </c>
      <c r="E532" s="28"/>
      <c r="F532" s="21">
        <f>SUM(F533)</f>
        <v>68</v>
      </c>
      <c r="G532" s="107">
        <f>SUM(G533)</f>
        <v>68</v>
      </c>
    </row>
    <row r="533" spans="1:7" s="48" customFormat="1" ht="31.5">
      <c r="A533" s="68" t="s">
        <v>61</v>
      </c>
      <c r="B533" s="23" t="s">
        <v>83</v>
      </c>
      <c r="C533" s="22" t="s">
        <v>48</v>
      </c>
      <c r="D533" s="102" t="s">
        <v>335</v>
      </c>
      <c r="E533" s="7">
        <v>600</v>
      </c>
      <c r="F533" s="21">
        <f>SUM(F534,)</f>
        <v>68</v>
      </c>
      <c r="G533" s="107">
        <f>SUM(G534,)</f>
        <v>68</v>
      </c>
    </row>
    <row r="534" spans="1:7" s="48" customFormat="1" ht="15.75">
      <c r="A534" s="68" t="s">
        <v>62</v>
      </c>
      <c r="B534" s="22" t="s">
        <v>83</v>
      </c>
      <c r="C534" s="22" t="s">
        <v>48</v>
      </c>
      <c r="D534" s="102" t="s">
        <v>335</v>
      </c>
      <c r="E534" s="28">
        <v>610</v>
      </c>
      <c r="F534" s="107">
        <v>68</v>
      </c>
      <c r="G534" s="107">
        <v>68</v>
      </c>
    </row>
    <row r="535" spans="1:7" s="48" customFormat="1" ht="110.25">
      <c r="A535" s="67" t="s">
        <v>336</v>
      </c>
      <c r="B535" s="22" t="s">
        <v>83</v>
      </c>
      <c r="C535" s="25" t="s">
        <v>48</v>
      </c>
      <c r="D535" s="102" t="s">
        <v>337</v>
      </c>
      <c r="E535" s="28"/>
      <c r="F535" s="21">
        <f>SUM(F536)</f>
        <v>235</v>
      </c>
      <c r="G535" s="107">
        <f>SUM(G536)</f>
        <v>235</v>
      </c>
    </row>
    <row r="536" spans="1:7" s="48" customFormat="1" ht="78.75">
      <c r="A536" s="67" t="s">
        <v>338</v>
      </c>
      <c r="B536" s="22" t="s">
        <v>83</v>
      </c>
      <c r="C536" s="25" t="s">
        <v>48</v>
      </c>
      <c r="D536" s="102" t="s">
        <v>339</v>
      </c>
      <c r="E536" s="22"/>
      <c r="F536" s="21">
        <f>SUM(F537)</f>
        <v>235</v>
      </c>
      <c r="G536" s="107">
        <f>SUM(G537)</f>
        <v>235</v>
      </c>
    </row>
    <row r="537" spans="1:7" s="48" customFormat="1" ht="31.5">
      <c r="A537" s="68" t="s">
        <v>61</v>
      </c>
      <c r="B537" s="23" t="s">
        <v>83</v>
      </c>
      <c r="C537" s="22" t="s">
        <v>48</v>
      </c>
      <c r="D537" s="102" t="s">
        <v>339</v>
      </c>
      <c r="E537" s="7">
        <v>600</v>
      </c>
      <c r="F537" s="21">
        <f>SUM(F538,F539)</f>
        <v>235</v>
      </c>
      <c r="G537" s="107">
        <f>SUM(G538,G539)</f>
        <v>235</v>
      </c>
    </row>
    <row r="538" spans="1:7" s="48" customFormat="1" ht="15.75">
      <c r="A538" s="68" t="s">
        <v>62</v>
      </c>
      <c r="B538" s="22" t="s">
        <v>83</v>
      </c>
      <c r="C538" s="22" t="s">
        <v>48</v>
      </c>
      <c r="D538" s="102" t="s">
        <v>339</v>
      </c>
      <c r="E538" s="28">
        <v>610</v>
      </c>
      <c r="F538" s="107">
        <v>167.83</v>
      </c>
      <c r="G538" s="107">
        <v>167.83</v>
      </c>
    </row>
    <row r="539" spans="1:7" s="48" customFormat="1" ht="15.75">
      <c r="A539" s="68" t="s">
        <v>101</v>
      </c>
      <c r="B539" s="22" t="s">
        <v>83</v>
      </c>
      <c r="C539" s="22" t="s">
        <v>48</v>
      </c>
      <c r="D539" s="102" t="s">
        <v>339</v>
      </c>
      <c r="E539" s="28">
        <v>620</v>
      </c>
      <c r="F539" s="107">
        <v>67.17</v>
      </c>
      <c r="G539" s="107">
        <v>67.17</v>
      </c>
    </row>
    <row r="540" spans="1:7" s="48" customFormat="1" ht="47.25">
      <c r="A540" s="67" t="s">
        <v>240</v>
      </c>
      <c r="B540" s="22" t="s">
        <v>83</v>
      </c>
      <c r="C540" s="22" t="s">
        <v>48</v>
      </c>
      <c r="D540" s="102" t="s">
        <v>241</v>
      </c>
      <c r="E540" s="28"/>
      <c r="F540" s="21">
        <f t="shared" ref="F540:G543" si="51">SUM(F541)</f>
        <v>600</v>
      </c>
      <c r="G540" s="107">
        <f t="shared" si="51"/>
        <v>600</v>
      </c>
    </row>
    <row r="541" spans="1:7" s="48" customFormat="1" ht="47.25">
      <c r="A541" s="76" t="s">
        <v>242</v>
      </c>
      <c r="B541" s="22" t="s">
        <v>83</v>
      </c>
      <c r="C541" s="22" t="s">
        <v>48</v>
      </c>
      <c r="D541" s="102" t="s">
        <v>243</v>
      </c>
      <c r="E541" s="28"/>
      <c r="F541" s="21">
        <f t="shared" si="51"/>
        <v>600</v>
      </c>
      <c r="G541" s="107">
        <f t="shared" si="51"/>
        <v>600</v>
      </c>
    </row>
    <row r="542" spans="1:7" s="48" customFormat="1" ht="31.5">
      <c r="A542" s="76" t="s">
        <v>267</v>
      </c>
      <c r="B542" s="22" t="s">
        <v>83</v>
      </c>
      <c r="C542" s="22" t="s">
        <v>48</v>
      </c>
      <c r="D542" s="102" t="s">
        <v>268</v>
      </c>
      <c r="E542" s="28"/>
      <c r="F542" s="21">
        <f t="shared" si="51"/>
        <v>600</v>
      </c>
      <c r="G542" s="107">
        <f t="shared" si="51"/>
        <v>600</v>
      </c>
    </row>
    <row r="543" spans="1:7" s="48" customFormat="1" ht="31.5">
      <c r="A543" s="68" t="s">
        <v>61</v>
      </c>
      <c r="B543" s="22" t="s">
        <v>83</v>
      </c>
      <c r="C543" s="22" t="s">
        <v>48</v>
      </c>
      <c r="D543" s="102" t="s">
        <v>268</v>
      </c>
      <c r="E543" s="7">
        <v>600</v>
      </c>
      <c r="F543" s="21">
        <f t="shared" si="51"/>
        <v>600</v>
      </c>
      <c r="G543" s="107">
        <f t="shared" si="51"/>
        <v>600</v>
      </c>
    </row>
    <row r="544" spans="1:7" s="48" customFormat="1" ht="15.75">
      <c r="A544" s="68" t="s">
        <v>62</v>
      </c>
      <c r="B544" s="22" t="s">
        <v>83</v>
      </c>
      <c r="C544" s="22" t="s">
        <v>48</v>
      </c>
      <c r="D544" s="102" t="s">
        <v>268</v>
      </c>
      <c r="E544" s="28">
        <v>610</v>
      </c>
      <c r="F544" s="21">
        <v>600</v>
      </c>
      <c r="G544" s="107">
        <v>600</v>
      </c>
    </row>
    <row r="545" spans="1:8" s="48" customFormat="1" ht="15.75">
      <c r="A545" s="101" t="s">
        <v>205</v>
      </c>
      <c r="B545" s="108" t="s">
        <v>83</v>
      </c>
      <c r="C545" s="108" t="s">
        <v>48</v>
      </c>
      <c r="D545" s="102" t="s">
        <v>206</v>
      </c>
      <c r="E545" s="28"/>
      <c r="F545" s="21">
        <f t="shared" ref="F545:G547" si="52">SUM(F546)</f>
        <v>2705.98</v>
      </c>
      <c r="G545" s="107">
        <f t="shared" si="52"/>
        <v>2705.98</v>
      </c>
    </row>
    <row r="546" spans="1:8" s="48" customFormat="1" ht="31.5">
      <c r="A546" s="106" t="s">
        <v>207</v>
      </c>
      <c r="B546" s="108" t="s">
        <v>83</v>
      </c>
      <c r="C546" s="108" t="s">
        <v>48</v>
      </c>
      <c r="D546" s="102" t="s">
        <v>208</v>
      </c>
      <c r="E546" s="28"/>
      <c r="F546" s="21">
        <f t="shared" si="52"/>
        <v>2705.98</v>
      </c>
      <c r="G546" s="107">
        <f t="shared" si="52"/>
        <v>2705.98</v>
      </c>
    </row>
    <row r="547" spans="1:8" s="48" customFormat="1" ht="31.5">
      <c r="A547" s="106" t="s">
        <v>209</v>
      </c>
      <c r="B547" s="108" t="s">
        <v>83</v>
      </c>
      <c r="C547" s="108" t="s">
        <v>48</v>
      </c>
      <c r="D547" s="102" t="s">
        <v>210</v>
      </c>
      <c r="E547" s="28"/>
      <c r="F547" s="21">
        <f t="shared" si="52"/>
        <v>2705.98</v>
      </c>
      <c r="G547" s="107">
        <f t="shared" si="52"/>
        <v>2705.98</v>
      </c>
    </row>
    <row r="548" spans="1:8" s="48" customFormat="1" ht="31.5">
      <c r="A548" s="106" t="s">
        <v>61</v>
      </c>
      <c r="B548" s="108" t="s">
        <v>83</v>
      </c>
      <c r="C548" s="108" t="s">
        <v>48</v>
      </c>
      <c r="D548" s="102" t="s">
        <v>210</v>
      </c>
      <c r="E548" s="7">
        <v>600</v>
      </c>
      <c r="F548" s="21">
        <f>SUM(F549,F550)</f>
        <v>2705.98</v>
      </c>
      <c r="G548" s="107">
        <f>SUM(G549,G550)</f>
        <v>2705.98</v>
      </c>
    </row>
    <row r="549" spans="1:8" s="48" customFormat="1" ht="15.75">
      <c r="A549" s="106" t="s">
        <v>62</v>
      </c>
      <c r="B549" s="108" t="s">
        <v>83</v>
      </c>
      <c r="C549" s="108" t="s">
        <v>48</v>
      </c>
      <c r="D549" s="102" t="s">
        <v>210</v>
      </c>
      <c r="E549" s="28">
        <v>610</v>
      </c>
      <c r="F549" s="107">
        <v>1531.28</v>
      </c>
      <c r="G549" s="107">
        <v>1531.28</v>
      </c>
    </row>
    <row r="550" spans="1:8" s="48" customFormat="1" ht="15.75">
      <c r="A550" s="106" t="s">
        <v>101</v>
      </c>
      <c r="B550" s="108" t="s">
        <v>83</v>
      </c>
      <c r="C550" s="108" t="s">
        <v>48</v>
      </c>
      <c r="D550" s="102" t="s">
        <v>210</v>
      </c>
      <c r="E550" s="28">
        <v>620</v>
      </c>
      <c r="F550" s="107">
        <v>1174.7</v>
      </c>
      <c r="G550" s="107">
        <v>1174.7</v>
      </c>
    </row>
    <row r="551" spans="1:8" s="98" customFormat="1" ht="15.75">
      <c r="A551" s="101" t="s">
        <v>223</v>
      </c>
      <c r="B551" s="108" t="s">
        <v>83</v>
      </c>
      <c r="C551" s="108" t="s">
        <v>48</v>
      </c>
      <c r="D551" s="102" t="s">
        <v>224</v>
      </c>
      <c r="E551" s="111"/>
      <c r="F551" s="107">
        <f t="shared" ref="F551:G554" si="53">SUM(F552,)</f>
        <v>11063.73</v>
      </c>
      <c r="G551" s="107">
        <f t="shared" si="53"/>
        <v>34101</v>
      </c>
      <c r="H551" s="46"/>
    </row>
    <row r="552" spans="1:8" s="98" customFormat="1" ht="47.25">
      <c r="A552" s="101" t="s">
        <v>285</v>
      </c>
      <c r="B552" s="108" t="s">
        <v>83</v>
      </c>
      <c r="C552" s="108" t="s">
        <v>48</v>
      </c>
      <c r="D552" s="102" t="s">
        <v>286</v>
      </c>
      <c r="E552" s="111"/>
      <c r="F552" s="107">
        <f t="shared" si="53"/>
        <v>11063.73</v>
      </c>
      <c r="G552" s="107">
        <f t="shared" si="53"/>
        <v>34101</v>
      </c>
    </row>
    <row r="553" spans="1:8" s="98" customFormat="1" ht="15.75">
      <c r="A553" s="106" t="s">
        <v>507</v>
      </c>
      <c r="B553" s="108" t="s">
        <v>83</v>
      </c>
      <c r="C553" s="108" t="s">
        <v>48</v>
      </c>
      <c r="D553" s="102" t="s">
        <v>508</v>
      </c>
      <c r="E553" s="112"/>
      <c r="F553" s="107">
        <f>SUM(F554,F558,F562,F566)</f>
        <v>11063.73</v>
      </c>
      <c r="G553" s="107">
        <f>SUM(G554,G558,G562,G566)</f>
        <v>34101</v>
      </c>
    </row>
    <row r="554" spans="1:8" s="98" customFormat="1" ht="47.25">
      <c r="A554" s="106" t="s">
        <v>509</v>
      </c>
      <c r="B554" s="108" t="s">
        <v>83</v>
      </c>
      <c r="C554" s="108" t="s">
        <v>48</v>
      </c>
      <c r="D554" s="102" t="s">
        <v>510</v>
      </c>
      <c r="E554" s="112"/>
      <c r="F554" s="107">
        <f t="shared" si="53"/>
        <v>6932.73</v>
      </c>
      <c r="G554" s="107"/>
    </row>
    <row r="555" spans="1:8" s="98" customFormat="1" ht="31.5">
      <c r="A555" s="106" t="s">
        <v>61</v>
      </c>
      <c r="B555" s="108" t="s">
        <v>83</v>
      </c>
      <c r="C555" s="108" t="s">
        <v>48</v>
      </c>
      <c r="D555" s="102" t="s">
        <v>510</v>
      </c>
      <c r="E555" s="105">
        <v>600</v>
      </c>
      <c r="F555" s="107">
        <f>SUM(F556,F557)</f>
        <v>6932.73</v>
      </c>
      <c r="G555" s="107"/>
    </row>
    <row r="556" spans="1:8" s="98" customFormat="1" ht="15.75">
      <c r="A556" s="106" t="s">
        <v>62</v>
      </c>
      <c r="B556" s="108" t="s">
        <v>83</v>
      </c>
      <c r="C556" s="108" t="s">
        <v>48</v>
      </c>
      <c r="D556" s="102" t="s">
        <v>510</v>
      </c>
      <c r="E556" s="112">
        <v>610</v>
      </c>
      <c r="F556" s="107">
        <v>4621.82</v>
      </c>
      <c r="G556" s="107"/>
    </row>
    <row r="557" spans="1:8" s="98" customFormat="1" ht="15.75">
      <c r="A557" s="106" t="s">
        <v>101</v>
      </c>
      <c r="B557" s="108" t="s">
        <v>83</v>
      </c>
      <c r="C557" s="108" t="s">
        <v>48</v>
      </c>
      <c r="D557" s="102" t="s">
        <v>510</v>
      </c>
      <c r="E557" s="112">
        <v>620</v>
      </c>
      <c r="F557" s="107">
        <v>2310.91</v>
      </c>
      <c r="G557" s="107"/>
    </row>
    <row r="558" spans="1:8" s="98" customFormat="1" ht="78.75">
      <c r="A558" s="133" t="s">
        <v>555</v>
      </c>
      <c r="B558" s="108" t="s">
        <v>83</v>
      </c>
      <c r="C558" s="108" t="s">
        <v>48</v>
      </c>
      <c r="D558" s="129" t="s">
        <v>554</v>
      </c>
      <c r="E558" s="112"/>
      <c r="F558" s="107"/>
      <c r="G558" s="107">
        <f t="shared" ref="G558" si="54">SUM(G559,)</f>
        <v>972</v>
      </c>
    </row>
    <row r="559" spans="1:8" s="98" customFormat="1" ht="31.5">
      <c r="A559" s="133" t="s">
        <v>61</v>
      </c>
      <c r="B559" s="108" t="s">
        <v>83</v>
      </c>
      <c r="C559" s="108" t="s">
        <v>48</v>
      </c>
      <c r="D559" s="129" t="s">
        <v>554</v>
      </c>
      <c r="E559" s="105">
        <v>600</v>
      </c>
      <c r="F559" s="107"/>
      <c r="G559" s="107">
        <f>SUM(G560,G561)</f>
        <v>972</v>
      </c>
    </row>
    <row r="560" spans="1:8" s="98" customFormat="1" ht="15.75">
      <c r="A560" s="133" t="s">
        <v>62</v>
      </c>
      <c r="B560" s="108" t="s">
        <v>83</v>
      </c>
      <c r="C560" s="108" t="s">
        <v>48</v>
      </c>
      <c r="D560" s="129" t="s">
        <v>554</v>
      </c>
      <c r="E560" s="112">
        <v>610</v>
      </c>
      <c r="F560" s="107"/>
      <c r="G560" s="107">
        <v>648</v>
      </c>
    </row>
    <row r="561" spans="1:8" s="98" customFormat="1" ht="15.75">
      <c r="A561" s="133" t="s">
        <v>101</v>
      </c>
      <c r="B561" s="108" t="s">
        <v>83</v>
      </c>
      <c r="C561" s="108" t="s">
        <v>48</v>
      </c>
      <c r="D561" s="129" t="s">
        <v>554</v>
      </c>
      <c r="E561" s="112">
        <v>620</v>
      </c>
      <c r="F561" s="107"/>
      <c r="G561" s="107">
        <v>324</v>
      </c>
    </row>
    <row r="562" spans="1:8" s="98" customFormat="1" ht="31.5">
      <c r="A562" s="106" t="s">
        <v>511</v>
      </c>
      <c r="B562" s="108" t="s">
        <v>83</v>
      </c>
      <c r="C562" s="108" t="s">
        <v>48</v>
      </c>
      <c r="D562" s="102" t="s">
        <v>512</v>
      </c>
      <c r="E562" s="112"/>
      <c r="F562" s="107">
        <f t="shared" ref="F562:G562" si="55">SUM(F563,)</f>
        <v>4131</v>
      </c>
      <c r="G562" s="107">
        <f t="shared" si="55"/>
        <v>8967</v>
      </c>
    </row>
    <row r="563" spans="1:8" s="98" customFormat="1" ht="31.5">
      <c r="A563" s="106" t="s">
        <v>61</v>
      </c>
      <c r="B563" s="108" t="s">
        <v>83</v>
      </c>
      <c r="C563" s="108" t="s">
        <v>48</v>
      </c>
      <c r="D563" s="102" t="s">
        <v>512</v>
      </c>
      <c r="E563" s="105">
        <v>600</v>
      </c>
      <c r="F563" s="107">
        <f>SUM(F564,F565)</f>
        <v>4131</v>
      </c>
      <c r="G563" s="107">
        <f>SUM(G564,G565)</f>
        <v>8967</v>
      </c>
    </row>
    <row r="564" spans="1:8" s="98" customFormat="1" ht="15.75">
      <c r="A564" s="106" t="s">
        <v>62</v>
      </c>
      <c r="B564" s="108" t="s">
        <v>83</v>
      </c>
      <c r="C564" s="108" t="s">
        <v>48</v>
      </c>
      <c r="D564" s="102" t="s">
        <v>512</v>
      </c>
      <c r="E564" s="112">
        <v>610</v>
      </c>
      <c r="F564" s="107">
        <v>2754</v>
      </c>
      <c r="G564" s="107">
        <v>5978</v>
      </c>
    </row>
    <row r="565" spans="1:8" s="98" customFormat="1" ht="15.75">
      <c r="A565" s="106" t="s">
        <v>101</v>
      </c>
      <c r="B565" s="108" t="s">
        <v>83</v>
      </c>
      <c r="C565" s="108" t="s">
        <v>48</v>
      </c>
      <c r="D565" s="102" t="s">
        <v>512</v>
      </c>
      <c r="E565" s="112">
        <v>620</v>
      </c>
      <c r="F565" s="107">
        <v>1377</v>
      </c>
      <c r="G565" s="107">
        <v>2989</v>
      </c>
    </row>
    <row r="566" spans="1:8" s="98" customFormat="1" ht="47.25">
      <c r="A566" s="106" t="s">
        <v>514</v>
      </c>
      <c r="B566" s="108" t="s">
        <v>83</v>
      </c>
      <c r="C566" s="108" t="s">
        <v>48</v>
      </c>
      <c r="D566" s="102" t="s">
        <v>513</v>
      </c>
      <c r="E566" s="112"/>
      <c r="F566" s="107"/>
      <c r="G566" s="107">
        <f t="shared" ref="G566" si="56">SUM(G567,)</f>
        <v>24162</v>
      </c>
    </row>
    <row r="567" spans="1:8" s="98" customFormat="1" ht="31.5">
      <c r="A567" s="106" t="s">
        <v>61</v>
      </c>
      <c r="B567" s="108" t="s">
        <v>83</v>
      </c>
      <c r="C567" s="108" t="s">
        <v>48</v>
      </c>
      <c r="D567" s="102" t="s">
        <v>513</v>
      </c>
      <c r="E567" s="105">
        <v>600</v>
      </c>
      <c r="F567" s="107"/>
      <c r="G567" s="107">
        <f>SUM(G568,G569)</f>
        <v>24162</v>
      </c>
    </row>
    <row r="568" spans="1:8" s="98" customFormat="1" ht="15.75">
      <c r="A568" s="106" t="s">
        <v>62</v>
      </c>
      <c r="B568" s="108" t="s">
        <v>83</v>
      </c>
      <c r="C568" s="108" t="s">
        <v>48</v>
      </c>
      <c r="D568" s="102" t="s">
        <v>513</v>
      </c>
      <c r="E568" s="112">
        <v>610</v>
      </c>
      <c r="F568" s="107"/>
      <c r="G568" s="107">
        <v>16108</v>
      </c>
    </row>
    <row r="569" spans="1:8" s="98" customFormat="1" ht="15.75">
      <c r="A569" s="106" t="s">
        <v>101</v>
      </c>
      <c r="B569" s="108" t="s">
        <v>83</v>
      </c>
      <c r="C569" s="108" t="s">
        <v>48</v>
      </c>
      <c r="D569" s="102" t="s">
        <v>513</v>
      </c>
      <c r="E569" s="112">
        <v>620</v>
      </c>
      <c r="F569" s="107"/>
      <c r="G569" s="107">
        <v>8054</v>
      </c>
    </row>
    <row r="570" spans="1:8" s="98" customFormat="1" ht="31.5">
      <c r="A570" s="106" t="s">
        <v>412</v>
      </c>
      <c r="B570" s="112" t="s">
        <v>83</v>
      </c>
      <c r="C570" s="108" t="s">
        <v>48</v>
      </c>
      <c r="D570" s="102" t="s">
        <v>413</v>
      </c>
      <c r="E570" s="112"/>
      <c r="F570" s="107">
        <f t="shared" ref="F570:G570" si="57">SUM(F571)</f>
        <v>163987</v>
      </c>
      <c r="G570" s="107">
        <f t="shared" si="57"/>
        <v>468173.61000000004</v>
      </c>
    </row>
    <row r="571" spans="1:8" s="98" customFormat="1" ht="31.5">
      <c r="A571" s="101" t="s">
        <v>423</v>
      </c>
      <c r="B571" s="112" t="s">
        <v>83</v>
      </c>
      <c r="C571" s="108" t="s">
        <v>48</v>
      </c>
      <c r="D571" s="102" t="s">
        <v>424</v>
      </c>
      <c r="E571" s="111"/>
      <c r="F571" s="107">
        <f>SUM(F572,F576)</f>
        <v>163987</v>
      </c>
      <c r="G571" s="107">
        <f>SUM(G572,G576)</f>
        <v>468173.61000000004</v>
      </c>
    </row>
    <row r="572" spans="1:8" s="98" customFormat="1" ht="31.5">
      <c r="A572" s="101" t="s">
        <v>427</v>
      </c>
      <c r="B572" s="112" t="s">
        <v>83</v>
      </c>
      <c r="C572" s="108" t="s">
        <v>48</v>
      </c>
      <c r="D572" s="102" t="s">
        <v>428</v>
      </c>
      <c r="E572" s="111"/>
      <c r="F572" s="107"/>
      <c r="G572" s="107">
        <f>SUM(G573,)</f>
        <v>6513</v>
      </c>
    </row>
    <row r="573" spans="1:8" s="98" customFormat="1" ht="47.25">
      <c r="A573" s="106" t="s">
        <v>489</v>
      </c>
      <c r="B573" s="112" t="s">
        <v>83</v>
      </c>
      <c r="C573" s="108" t="s">
        <v>48</v>
      </c>
      <c r="D573" s="102" t="s">
        <v>490</v>
      </c>
      <c r="E573" s="111"/>
      <c r="F573" s="107"/>
      <c r="G573" s="107">
        <f>SUM(G574)</f>
        <v>6513</v>
      </c>
      <c r="H573" s="107"/>
    </row>
    <row r="574" spans="1:8" s="98" customFormat="1" ht="31.5">
      <c r="A574" s="104" t="s">
        <v>120</v>
      </c>
      <c r="B574" s="112" t="s">
        <v>83</v>
      </c>
      <c r="C574" s="108" t="s">
        <v>48</v>
      </c>
      <c r="D574" s="102" t="s">
        <v>490</v>
      </c>
      <c r="E574" s="111">
        <v>400</v>
      </c>
      <c r="F574" s="107"/>
      <c r="G574" s="107">
        <f>SUM(G575)</f>
        <v>6513</v>
      </c>
      <c r="H574" s="107"/>
    </row>
    <row r="575" spans="1:8" s="98" customFormat="1" ht="15.75">
      <c r="A575" s="76" t="s">
        <v>135</v>
      </c>
      <c r="B575" s="112" t="s">
        <v>83</v>
      </c>
      <c r="C575" s="108" t="s">
        <v>48</v>
      </c>
      <c r="D575" s="102" t="s">
        <v>490</v>
      </c>
      <c r="E575" s="111">
        <v>410</v>
      </c>
      <c r="F575" s="107"/>
      <c r="G575" s="107">
        <v>6513</v>
      </c>
      <c r="H575" s="107"/>
    </row>
    <row r="576" spans="1:8" s="98" customFormat="1" ht="15.75">
      <c r="A576" s="101" t="s">
        <v>523</v>
      </c>
      <c r="B576" s="112" t="s">
        <v>83</v>
      </c>
      <c r="C576" s="108" t="s">
        <v>48</v>
      </c>
      <c r="D576" s="102" t="s">
        <v>524</v>
      </c>
      <c r="E576" s="111"/>
      <c r="F576" s="107">
        <f>SUM(F577,F580)</f>
        <v>163987</v>
      </c>
      <c r="G576" s="107">
        <f>SUM(G577,G580)</f>
        <v>461660.61000000004</v>
      </c>
    </row>
    <row r="577" spans="1:7" s="98" customFormat="1" ht="15.75">
      <c r="A577" s="106" t="s">
        <v>525</v>
      </c>
      <c r="B577" s="112" t="s">
        <v>83</v>
      </c>
      <c r="C577" s="108" t="s">
        <v>48</v>
      </c>
      <c r="D577" s="102" t="s">
        <v>526</v>
      </c>
      <c r="E577" s="111"/>
      <c r="F577" s="107">
        <f>SUM(F578)</f>
        <v>21855.66</v>
      </c>
      <c r="G577" s="107">
        <f>SUM(G578)</f>
        <v>455471.84</v>
      </c>
    </row>
    <row r="578" spans="1:7" s="98" customFormat="1" ht="31.5">
      <c r="A578" s="104" t="s">
        <v>120</v>
      </c>
      <c r="B578" s="112" t="s">
        <v>83</v>
      </c>
      <c r="C578" s="108" t="s">
        <v>48</v>
      </c>
      <c r="D578" s="102" t="s">
        <v>526</v>
      </c>
      <c r="E578" s="111">
        <v>400</v>
      </c>
      <c r="F578" s="107">
        <f>SUM(F579)</f>
        <v>21855.66</v>
      </c>
      <c r="G578" s="107">
        <f>SUM(G579)</f>
        <v>455471.84</v>
      </c>
    </row>
    <row r="579" spans="1:7" s="98" customFormat="1" ht="15.75">
      <c r="A579" s="76" t="s">
        <v>135</v>
      </c>
      <c r="B579" s="112" t="s">
        <v>83</v>
      </c>
      <c r="C579" s="108" t="s">
        <v>48</v>
      </c>
      <c r="D579" s="102" t="s">
        <v>526</v>
      </c>
      <c r="E579" s="111">
        <v>410</v>
      </c>
      <c r="F579" s="107">
        <v>21855.66</v>
      </c>
      <c r="G579" s="107">
        <v>455471.84</v>
      </c>
    </row>
    <row r="580" spans="1:7" s="98" customFormat="1" ht="31.5">
      <c r="A580" s="76" t="s">
        <v>548</v>
      </c>
      <c r="B580" s="112" t="s">
        <v>83</v>
      </c>
      <c r="C580" s="108" t="s">
        <v>48</v>
      </c>
      <c r="D580" s="129" t="s">
        <v>549</v>
      </c>
      <c r="E580" s="111"/>
      <c r="F580" s="107">
        <f>SUM(F581)</f>
        <v>142131.34</v>
      </c>
      <c r="G580" s="107">
        <f>SUM(G581)</f>
        <v>6188.77</v>
      </c>
    </row>
    <row r="581" spans="1:7" s="98" customFormat="1" ht="31.5">
      <c r="A581" s="104" t="s">
        <v>120</v>
      </c>
      <c r="B581" s="112" t="s">
        <v>83</v>
      </c>
      <c r="C581" s="108" t="s">
        <v>48</v>
      </c>
      <c r="D581" s="129" t="s">
        <v>549</v>
      </c>
      <c r="E581" s="111">
        <v>400</v>
      </c>
      <c r="F581" s="107">
        <f>SUM(F582)</f>
        <v>142131.34</v>
      </c>
      <c r="G581" s="107">
        <f>SUM(G582)</f>
        <v>6188.77</v>
      </c>
    </row>
    <row r="582" spans="1:7" s="98" customFormat="1" ht="15.75">
      <c r="A582" s="76" t="s">
        <v>135</v>
      </c>
      <c r="B582" s="112" t="s">
        <v>83</v>
      </c>
      <c r="C582" s="108" t="s">
        <v>48</v>
      </c>
      <c r="D582" s="129" t="s">
        <v>549</v>
      </c>
      <c r="E582" s="111">
        <v>410</v>
      </c>
      <c r="F582" s="107">
        <v>142131.34</v>
      </c>
      <c r="G582" s="107">
        <v>6188.77</v>
      </c>
    </row>
    <row r="583" spans="1:7" s="48" customFormat="1" ht="15.75">
      <c r="A583" s="68" t="s">
        <v>111</v>
      </c>
      <c r="B583" s="22" t="s">
        <v>83</v>
      </c>
      <c r="C583" s="22" t="s">
        <v>68</v>
      </c>
      <c r="D583" s="47"/>
      <c r="E583" s="28"/>
      <c r="F583" s="21">
        <f>SUM(F584,F591)</f>
        <v>142448.51</v>
      </c>
      <c r="G583" s="107">
        <f>SUM(G584,G591)</f>
        <v>142448.51</v>
      </c>
    </row>
    <row r="584" spans="1:7" s="98" customFormat="1" ht="15.75">
      <c r="A584" s="101" t="s">
        <v>162</v>
      </c>
      <c r="B584" s="108" t="s">
        <v>83</v>
      </c>
      <c r="C584" s="108" t="s">
        <v>68</v>
      </c>
      <c r="D584" s="102" t="s">
        <v>16</v>
      </c>
      <c r="E584" s="111"/>
      <c r="F584" s="107">
        <f t="shared" ref="F584:G584" si="58">SUM(F585)</f>
        <v>140922.75</v>
      </c>
      <c r="G584" s="107">
        <f t="shared" si="58"/>
        <v>140922.75</v>
      </c>
    </row>
    <row r="585" spans="1:7" s="98" customFormat="1" ht="31.5">
      <c r="A585" s="101" t="s">
        <v>5</v>
      </c>
      <c r="B585" s="108" t="s">
        <v>83</v>
      </c>
      <c r="C585" s="108" t="s">
        <v>68</v>
      </c>
      <c r="D585" s="100" t="s">
        <v>349</v>
      </c>
      <c r="E585" s="112"/>
      <c r="F585" s="107">
        <f>SUM(F586,)</f>
        <v>140922.75</v>
      </c>
      <c r="G585" s="107">
        <f>SUM(G586,)</f>
        <v>140922.75</v>
      </c>
    </row>
    <row r="586" spans="1:7" s="98" customFormat="1" ht="31.5">
      <c r="A586" s="101" t="s">
        <v>350</v>
      </c>
      <c r="B586" s="108" t="s">
        <v>83</v>
      </c>
      <c r="C586" s="108" t="s">
        <v>68</v>
      </c>
      <c r="D586" s="129" t="s">
        <v>540</v>
      </c>
      <c r="E586" s="112"/>
      <c r="F586" s="107">
        <f>SUM(F587)</f>
        <v>140922.75</v>
      </c>
      <c r="G586" s="107">
        <f>SUM(G587)</f>
        <v>140922.75</v>
      </c>
    </row>
    <row r="587" spans="1:7" s="98" customFormat="1" ht="47.25">
      <c r="A587" s="103" t="s">
        <v>351</v>
      </c>
      <c r="B587" s="109" t="s">
        <v>83</v>
      </c>
      <c r="C587" s="108" t="s">
        <v>68</v>
      </c>
      <c r="D587" s="129" t="s">
        <v>541</v>
      </c>
      <c r="E587" s="108"/>
      <c r="F587" s="107">
        <f>SUM(F588)</f>
        <v>140922.75</v>
      </c>
      <c r="G587" s="107">
        <f>SUM(G588)</f>
        <v>140922.75</v>
      </c>
    </row>
    <row r="588" spans="1:7" s="98" customFormat="1" ht="31.5">
      <c r="A588" s="106" t="s">
        <v>61</v>
      </c>
      <c r="B588" s="109" t="s">
        <v>83</v>
      </c>
      <c r="C588" s="108" t="s">
        <v>68</v>
      </c>
      <c r="D588" s="129" t="s">
        <v>541</v>
      </c>
      <c r="E588" s="105">
        <v>600</v>
      </c>
      <c r="F588" s="107">
        <f>SUM(F589,F590)</f>
        <v>140922.75</v>
      </c>
      <c r="G588" s="107">
        <f>SUM(G589,G590)</f>
        <v>140922.75</v>
      </c>
    </row>
    <row r="589" spans="1:7" s="98" customFormat="1" ht="15.75">
      <c r="A589" s="106" t="s">
        <v>62</v>
      </c>
      <c r="B589" s="109" t="s">
        <v>83</v>
      </c>
      <c r="C589" s="108" t="s">
        <v>68</v>
      </c>
      <c r="D589" s="129" t="s">
        <v>541</v>
      </c>
      <c r="E589" s="112">
        <v>610</v>
      </c>
      <c r="F589" s="107">
        <v>65066.05</v>
      </c>
      <c r="G589" s="107">
        <v>65066.05</v>
      </c>
    </row>
    <row r="590" spans="1:7" s="98" customFormat="1" ht="15.75">
      <c r="A590" s="106" t="s">
        <v>101</v>
      </c>
      <c r="B590" s="110" t="s">
        <v>83</v>
      </c>
      <c r="C590" s="108" t="s">
        <v>68</v>
      </c>
      <c r="D590" s="129" t="s">
        <v>541</v>
      </c>
      <c r="E590" s="112">
        <v>620</v>
      </c>
      <c r="F590" s="107">
        <v>75856.7</v>
      </c>
      <c r="G590" s="107">
        <v>75856.7</v>
      </c>
    </row>
    <row r="591" spans="1:7" s="98" customFormat="1" ht="31.5">
      <c r="A591" s="101" t="s">
        <v>200</v>
      </c>
      <c r="B591" s="110" t="s">
        <v>83</v>
      </c>
      <c r="C591" s="108" t="s">
        <v>68</v>
      </c>
      <c r="D591" s="102" t="s">
        <v>24</v>
      </c>
      <c r="E591" s="108"/>
      <c r="F591" s="107">
        <f>SUM(F592,F598)</f>
        <v>1525.76</v>
      </c>
      <c r="G591" s="107">
        <f>SUM(G592,G598)</f>
        <v>1525.76</v>
      </c>
    </row>
    <row r="592" spans="1:7" s="98" customFormat="1" ht="31.5">
      <c r="A592" s="101" t="s">
        <v>201</v>
      </c>
      <c r="B592" s="110" t="s">
        <v>83</v>
      </c>
      <c r="C592" s="108" t="s">
        <v>68</v>
      </c>
      <c r="D592" s="100" t="s">
        <v>202</v>
      </c>
      <c r="E592" s="108"/>
      <c r="F592" s="107">
        <f t="shared" ref="F592:G594" si="59">SUM(F593)</f>
        <v>678.74</v>
      </c>
      <c r="G592" s="107">
        <f t="shared" si="59"/>
        <v>678.74</v>
      </c>
    </row>
    <row r="593" spans="1:7" s="98" customFormat="1" ht="63">
      <c r="A593" s="132" t="s">
        <v>562</v>
      </c>
      <c r="B593" s="110" t="s">
        <v>83</v>
      </c>
      <c r="C593" s="108" t="s">
        <v>68</v>
      </c>
      <c r="D593" s="100" t="s">
        <v>203</v>
      </c>
      <c r="E593" s="108"/>
      <c r="F593" s="107">
        <f t="shared" si="59"/>
        <v>678.74</v>
      </c>
      <c r="G593" s="107">
        <f t="shared" si="59"/>
        <v>678.74</v>
      </c>
    </row>
    <row r="594" spans="1:7" s="98" customFormat="1" ht="78.75">
      <c r="A594" s="132" t="s">
        <v>561</v>
      </c>
      <c r="B594" s="110" t="s">
        <v>83</v>
      </c>
      <c r="C594" s="108" t="s">
        <v>68</v>
      </c>
      <c r="D594" s="102" t="s">
        <v>204</v>
      </c>
      <c r="E594" s="108"/>
      <c r="F594" s="107">
        <f t="shared" si="59"/>
        <v>678.74</v>
      </c>
      <c r="G594" s="107">
        <f t="shared" si="59"/>
        <v>678.74</v>
      </c>
    </row>
    <row r="595" spans="1:7" s="98" customFormat="1" ht="31.5">
      <c r="A595" s="106" t="s">
        <v>61</v>
      </c>
      <c r="B595" s="110" t="s">
        <v>83</v>
      </c>
      <c r="C595" s="108" t="s">
        <v>68</v>
      </c>
      <c r="D595" s="102" t="s">
        <v>204</v>
      </c>
      <c r="E595" s="105">
        <v>600</v>
      </c>
      <c r="F595" s="107">
        <f>SUM(F596,F597)</f>
        <v>678.74</v>
      </c>
      <c r="G595" s="107">
        <f>SUM(G596,G597)</f>
        <v>678.74</v>
      </c>
    </row>
    <row r="596" spans="1:7" s="98" customFormat="1" ht="15.75">
      <c r="A596" s="106" t="s">
        <v>62</v>
      </c>
      <c r="B596" s="110" t="s">
        <v>83</v>
      </c>
      <c r="C596" s="108" t="s">
        <v>68</v>
      </c>
      <c r="D596" s="102" t="s">
        <v>204</v>
      </c>
      <c r="E596" s="112">
        <v>610</v>
      </c>
      <c r="F596" s="107">
        <v>173.74</v>
      </c>
      <c r="G596" s="107">
        <v>173.74</v>
      </c>
    </row>
    <row r="597" spans="1:7" s="98" customFormat="1" ht="15.75">
      <c r="A597" s="106" t="s">
        <v>101</v>
      </c>
      <c r="B597" s="110" t="s">
        <v>83</v>
      </c>
      <c r="C597" s="108" t="s">
        <v>68</v>
      </c>
      <c r="D597" s="102" t="s">
        <v>204</v>
      </c>
      <c r="E597" s="112">
        <v>620</v>
      </c>
      <c r="F597" s="107">
        <v>505</v>
      </c>
      <c r="G597" s="107">
        <v>505</v>
      </c>
    </row>
    <row r="598" spans="1:7" s="98" customFormat="1" ht="15.75">
      <c r="A598" s="101" t="s">
        <v>205</v>
      </c>
      <c r="B598" s="108" t="s">
        <v>83</v>
      </c>
      <c r="C598" s="108" t="s">
        <v>68</v>
      </c>
      <c r="D598" s="102" t="s">
        <v>206</v>
      </c>
      <c r="E598" s="112"/>
      <c r="F598" s="107">
        <f t="shared" ref="F598:G600" si="60">SUM(F599)</f>
        <v>847.02</v>
      </c>
      <c r="G598" s="107">
        <f t="shared" si="60"/>
        <v>847.02</v>
      </c>
    </row>
    <row r="599" spans="1:7" s="98" customFormat="1" ht="31.5">
      <c r="A599" s="106" t="s">
        <v>207</v>
      </c>
      <c r="B599" s="108" t="s">
        <v>83</v>
      </c>
      <c r="C599" s="108" t="s">
        <v>68</v>
      </c>
      <c r="D599" s="102" t="s">
        <v>208</v>
      </c>
      <c r="E599" s="112"/>
      <c r="F599" s="107">
        <f t="shared" si="60"/>
        <v>847.02</v>
      </c>
      <c r="G599" s="107">
        <f t="shared" si="60"/>
        <v>847.02</v>
      </c>
    </row>
    <row r="600" spans="1:7" s="98" customFormat="1" ht="31.5">
      <c r="A600" s="106" t="s">
        <v>209</v>
      </c>
      <c r="B600" s="108" t="s">
        <v>83</v>
      </c>
      <c r="C600" s="108" t="s">
        <v>68</v>
      </c>
      <c r="D600" s="102" t="s">
        <v>210</v>
      </c>
      <c r="E600" s="112"/>
      <c r="F600" s="107">
        <f t="shared" si="60"/>
        <v>847.02</v>
      </c>
      <c r="G600" s="107">
        <f t="shared" si="60"/>
        <v>847.02</v>
      </c>
    </row>
    <row r="601" spans="1:7" s="98" customFormat="1" ht="31.5">
      <c r="A601" s="106" t="s">
        <v>61</v>
      </c>
      <c r="B601" s="108" t="s">
        <v>83</v>
      </c>
      <c r="C601" s="108" t="s">
        <v>68</v>
      </c>
      <c r="D601" s="102" t="s">
        <v>210</v>
      </c>
      <c r="E601" s="105">
        <v>600</v>
      </c>
      <c r="F601" s="107">
        <f>SUM(F602,F603)</f>
        <v>847.02</v>
      </c>
      <c r="G601" s="107">
        <f>SUM(G602,G603)</f>
        <v>847.02</v>
      </c>
    </row>
    <row r="602" spans="1:7" s="98" customFormat="1" ht="15.75">
      <c r="A602" s="106" t="s">
        <v>62</v>
      </c>
      <c r="B602" s="108" t="s">
        <v>83</v>
      </c>
      <c r="C602" s="108" t="s">
        <v>68</v>
      </c>
      <c r="D602" s="102" t="s">
        <v>210</v>
      </c>
      <c r="E602" s="112">
        <v>610</v>
      </c>
      <c r="F602" s="107">
        <v>282.76</v>
      </c>
      <c r="G602" s="107">
        <v>282.76</v>
      </c>
    </row>
    <row r="603" spans="1:7" s="98" customFormat="1" ht="15.75">
      <c r="A603" s="106" t="s">
        <v>101</v>
      </c>
      <c r="B603" s="108" t="s">
        <v>83</v>
      </c>
      <c r="C603" s="108" t="s">
        <v>68</v>
      </c>
      <c r="D603" s="102" t="s">
        <v>210</v>
      </c>
      <c r="E603" s="112">
        <v>620</v>
      </c>
      <c r="F603" s="107">
        <v>564.26</v>
      </c>
      <c r="G603" s="107">
        <v>564.26</v>
      </c>
    </row>
    <row r="604" spans="1:7" s="48" customFormat="1" ht="15.75">
      <c r="A604" s="70" t="s">
        <v>112</v>
      </c>
      <c r="B604" s="22" t="s">
        <v>83</v>
      </c>
      <c r="C604" s="22" t="s">
        <v>83</v>
      </c>
      <c r="D604" s="23"/>
      <c r="E604" s="22"/>
      <c r="F604" s="21">
        <f>SUM(F605,F616)</f>
        <v>15239.380000000001</v>
      </c>
      <c r="G604" s="107">
        <f>SUM(G605,G616)</f>
        <v>15239.380000000001</v>
      </c>
    </row>
    <row r="605" spans="1:7" s="98" customFormat="1" ht="31.5">
      <c r="A605" s="101" t="s">
        <v>200</v>
      </c>
      <c r="B605" s="110" t="s">
        <v>83</v>
      </c>
      <c r="C605" s="108" t="s">
        <v>83</v>
      </c>
      <c r="D605" s="102" t="s">
        <v>24</v>
      </c>
      <c r="E605" s="108"/>
      <c r="F605" s="107">
        <f>SUM(F606,F612)</f>
        <v>345.6</v>
      </c>
      <c r="G605" s="107">
        <f>SUM(G606,G612)</f>
        <v>345.6</v>
      </c>
    </row>
    <row r="606" spans="1:7" s="98" customFormat="1" ht="31.5">
      <c r="A606" s="101" t="s">
        <v>201</v>
      </c>
      <c r="B606" s="110" t="s">
        <v>83</v>
      </c>
      <c r="C606" s="108" t="s">
        <v>83</v>
      </c>
      <c r="D606" s="100" t="s">
        <v>202</v>
      </c>
      <c r="E606" s="108"/>
      <c r="F606" s="107">
        <f t="shared" ref="F606:G608" si="61">SUM(F607)</f>
        <v>264</v>
      </c>
      <c r="G606" s="107">
        <f t="shared" si="61"/>
        <v>264</v>
      </c>
    </row>
    <row r="607" spans="1:7" s="98" customFormat="1" ht="63">
      <c r="A607" s="132" t="s">
        <v>562</v>
      </c>
      <c r="B607" s="110" t="s">
        <v>83</v>
      </c>
      <c r="C607" s="108" t="s">
        <v>83</v>
      </c>
      <c r="D607" s="100" t="s">
        <v>203</v>
      </c>
      <c r="E607" s="108"/>
      <c r="F607" s="107">
        <f t="shared" si="61"/>
        <v>264</v>
      </c>
      <c r="G607" s="107">
        <f t="shared" si="61"/>
        <v>264</v>
      </c>
    </row>
    <row r="608" spans="1:7" s="98" customFormat="1" ht="78.75">
      <c r="A608" s="132" t="s">
        <v>561</v>
      </c>
      <c r="B608" s="110" t="s">
        <v>83</v>
      </c>
      <c r="C608" s="108" t="s">
        <v>83</v>
      </c>
      <c r="D608" s="102" t="s">
        <v>204</v>
      </c>
      <c r="E608" s="108"/>
      <c r="F608" s="107">
        <f t="shared" si="61"/>
        <v>264</v>
      </c>
      <c r="G608" s="107">
        <f t="shared" si="61"/>
        <v>264</v>
      </c>
    </row>
    <row r="609" spans="1:7" s="98" customFormat="1" ht="31.5">
      <c r="A609" s="106" t="s">
        <v>61</v>
      </c>
      <c r="B609" s="110" t="s">
        <v>83</v>
      </c>
      <c r="C609" s="108" t="s">
        <v>83</v>
      </c>
      <c r="D609" s="102" t="s">
        <v>204</v>
      </c>
      <c r="E609" s="105">
        <v>600</v>
      </c>
      <c r="F609" s="107">
        <f>SUM(F610,)</f>
        <v>264</v>
      </c>
      <c r="G609" s="107">
        <f>SUM(G610,)</f>
        <v>264</v>
      </c>
    </row>
    <row r="610" spans="1:7" s="98" customFormat="1" ht="15.75">
      <c r="A610" s="106" t="s">
        <v>62</v>
      </c>
      <c r="B610" s="110" t="s">
        <v>83</v>
      </c>
      <c r="C610" s="108" t="s">
        <v>83</v>
      </c>
      <c r="D610" s="102" t="s">
        <v>204</v>
      </c>
      <c r="E610" s="112">
        <v>610</v>
      </c>
      <c r="F610" s="107">
        <v>264</v>
      </c>
      <c r="G610" s="107">
        <v>264</v>
      </c>
    </row>
    <row r="611" spans="1:7" s="98" customFormat="1" ht="15.75">
      <c r="A611" s="101" t="s">
        <v>205</v>
      </c>
      <c r="B611" s="108" t="s">
        <v>83</v>
      </c>
      <c r="C611" s="108" t="s">
        <v>83</v>
      </c>
      <c r="D611" s="102" t="s">
        <v>206</v>
      </c>
      <c r="E611" s="112"/>
      <c r="F611" s="107">
        <f t="shared" ref="F611:G613" si="62">SUM(F612)</f>
        <v>81.599999999999994</v>
      </c>
      <c r="G611" s="107">
        <f t="shared" si="62"/>
        <v>81.599999999999994</v>
      </c>
    </row>
    <row r="612" spans="1:7" s="98" customFormat="1" ht="31.5">
      <c r="A612" s="106" t="s">
        <v>207</v>
      </c>
      <c r="B612" s="108" t="s">
        <v>83</v>
      </c>
      <c r="C612" s="108" t="s">
        <v>83</v>
      </c>
      <c r="D612" s="102" t="s">
        <v>208</v>
      </c>
      <c r="E612" s="112"/>
      <c r="F612" s="107">
        <f t="shared" si="62"/>
        <v>81.599999999999994</v>
      </c>
      <c r="G612" s="107">
        <f t="shared" si="62"/>
        <v>81.599999999999994</v>
      </c>
    </row>
    <row r="613" spans="1:7" s="98" customFormat="1" ht="31.5">
      <c r="A613" s="106" t="s">
        <v>209</v>
      </c>
      <c r="B613" s="108" t="s">
        <v>83</v>
      </c>
      <c r="C613" s="108" t="s">
        <v>83</v>
      </c>
      <c r="D613" s="102" t="s">
        <v>210</v>
      </c>
      <c r="E613" s="112"/>
      <c r="F613" s="107">
        <f t="shared" si="62"/>
        <v>81.599999999999994</v>
      </c>
      <c r="G613" s="107">
        <f t="shared" si="62"/>
        <v>81.599999999999994</v>
      </c>
    </row>
    <row r="614" spans="1:7" s="98" customFormat="1" ht="31.5">
      <c r="A614" s="106" t="s">
        <v>61</v>
      </c>
      <c r="B614" s="108" t="s">
        <v>83</v>
      </c>
      <c r="C614" s="108" t="s">
        <v>83</v>
      </c>
      <c r="D614" s="102" t="s">
        <v>210</v>
      </c>
      <c r="E614" s="105">
        <v>600</v>
      </c>
      <c r="F614" s="107">
        <f>SUM(F615,)</f>
        <v>81.599999999999994</v>
      </c>
      <c r="G614" s="107">
        <f>SUM(G615,)</f>
        <v>81.599999999999994</v>
      </c>
    </row>
    <row r="615" spans="1:7" s="98" customFormat="1" ht="15.75">
      <c r="A615" s="106" t="s">
        <v>62</v>
      </c>
      <c r="B615" s="108" t="s">
        <v>83</v>
      </c>
      <c r="C615" s="108" t="s">
        <v>83</v>
      </c>
      <c r="D615" s="102" t="s">
        <v>210</v>
      </c>
      <c r="E615" s="112">
        <v>610</v>
      </c>
      <c r="F615" s="107">
        <v>81.599999999999994</v>
      </c>
      <c r="G615" s="107">
        <v>81.599999999999994</v>
      </c>
    </row>
    <row r="616" spans="1:7" s="48" customFormat="1" ht="47.25">
      <c r="A616" s="67" t="s">
        <v>171</v>
      </c>
      <c r="B616" s="22" t="s">
        <v>83</v>
      </c>
      <c r="C616" s="22" t="s">
        <v>83</v>
      </c>
      <c r="D616" s="4" t="s">
        <v>39</v>
      </c>
      <c r="E616" s="25"/>
      <c r="F616" s="29">
        <f>SUM(F617)</f>
        <v>14893.78</v>
      </c>
      <c r="G616" s="29">
        <f>SUM(G617)</f>
        <v>14893.78</v>
      </c>
    </row>
    <row r="617" spans="1:7" s="48" customFormat="1" ht="15.75">
      <c r="A617" s="67" t="s">
        <v>352</v>
      </c>
      <c r="B617" s="22" t="s">
        <v>83</v>
      </c>
      <c r="C617" s="22" t="s">
        <v>83</v>
      </c>
      <c r="D617" s="102" t="s">
        <v>353</v>
      </c>
      <c r="E617" s="25"/>
      <c r="F617" s="29">
        <f>SUM(F618)</f>
        <v>14893.78</v>
      </c>
      <c r="G617" s="29">
        <f>SUM(G618)</f>
        <v>14893.78</v>
      </c>
    </row>
    <row r="618" spans="1:7" s="48" customFormat="1" ht="63">
      <c r="A618" s="67" t="s">
        <v>354</v>
      </c>
      <c r="B618" s="22" t="s">
        <v>83</v>
      </c>
      <c r="C618" s="22" t="s">
        <v>83</v>
      </c>
      <c r="D618" s="102" t="s">
        <v>355</v>
      </c>
      <c r="E618" s="25"/>
      <c r="F618" s="29">
        <f>SUM(F619,F622)</f>
        <v>14893.78</v>
      </c>
      <c r="G618" s="29">
        <f>SUM(G619,G622)</f>
        <v>14893.78</v>
      </c>
    </row>
    <row r="619" spans="1:7" s="48" customFormat="1" ht="31.5">
      <c r="A619" s="67" t="s">
        <v>356</v>
      </c>
      <c r="B619" s="22" t="s">
        <v>83</v>
      </c>
      <c r="C619" s="22" t="s">
        <v>83</v>
      </c>
      <c r="D619" s="102" t="s">
        <v>357</v>
      </c>
      <c r="E619" s="23"/>
      <c r="F619" s="21">
        <f>SUM(F620)</f>
        <v>374</v>
      </c>
      <c r="G619" s="107">
        <f>SUM(G620)</f>
        <v>374</v>
      </c>
    </row>
    <row r="620" spans="1:7" s="48" customFormat="1" ht="31.5">
      <c r="A620" s="69" t="s">
        <v>61</v>
      </c>
      <c r="B620" s="22" t="s">
        <v>83</v>
      </c>
      <c r="C620" s="22" t="s">
        <v>83</v>
      </c>
      <c r="D620" s="102" t="s">
        <v>357</v>
      </c>
      <c r="E620" s="22">
        <v>600</v>
      </c>
      <c r="F620" s="21">
        <f>SUM(F621)</f>
        <v>374</v>
      </c>
      <c r="G620" s="107">
        <f>SUM(G621)</f>
        <v>374</v>
      </c>
    </row>
    <row r="621" spans="1:7" s="48" customFormat="1" ht="15.75">
      <c r="A621" s="68" t="s">
        <v>62</v>
      </c>
      <c r="B621" s="22" t="s">
        <v>83</v>
      </c>
      <c r="C621" s="22" t="s">
        <v>83</v>
      </c>
      <c r="D621" s="102" t="s">
        <v>357</v>
      </c>
      <c r="E621" s="23">
        <v>610</v>
      </c>
      <c r="F621" s="29">
        <v>374</v>
      </c>
      <c r="G621" s="29">
        <v>374</v>
      </c>
    </row>
    <row r="622" spans="1:7" s="48" customFormat="1" ht="31.5">
      <c r="A622" s="67" t="s">
        <v>358</v>
      </c>
      <c r="B622" s="22" t="s">
        <v>83</v>
      </c>
      <c r="C622" s="22" t="s">
        <v>83</v>
      </c>
      <c r="D622" s="102" t="s">
        <v>359</v>
      </c>
      <c r="E622" s="28"/>
      <c r="F622" s="21">
        <f>SUM(F623)</f>
        <v>14519.78</v>
      </c>
      <c r="G622" s="107">
        <f>SUM(G623)</f>
        <v>14519.78</v>
      </c>
    </row>
    <row r="623" spans="1:7" s="48" customFormat="1" ht="31.5">
      <c r="A623" s="67" t="s">
        <v>61</v>
      </c>
      <c r="B623" s="22" t="s">
        <v>83</v>
      </c>
      <c r="C623" s="22" t="s">
        <v>83</v>
      </c>
      <c r="D623" s="102" t="s">
        <v>359</v>
      </c>
      <c r="E623" s="22">
        <v>600</v>
      </c>
      <c r="F623" s="21">
        <f>SUM(F624)</f>
        <v>14519.78</v>
      </c>
      <c r="G623" s="107">
        <f>SUM(G624)</f>
        <v>14519.78</v>
      </c>
    </row>
    <row r="624" spans="1:7" s="48" customFormat="1" ht="15.75">
      <c r="A624" s="68" t="s">
        <v>62</v>
      </c>
      <c r="B624" s="22" t="s">
        <v>83</v>
      </c>
      <c r="C624" s="22" t="s">
        <v>83</v>
      </c>
      <c r="D624" s="102" t="s">
        <v>359</v>
      </c>
      <c r="E624" s="23">
        <v>610</v>
      </c>
      <c r="F624" s="29">
        <v>14519.78</v>
      </c>
      <c r="G624" s="29">
        <v>14519.78</v>
      </c>
    </row>
    <row r="625" spans="1:7" s="48" customFormat="1" ht="15.75">
      <c r="A625" s="77" t="s">
        <v>102</v>
      </c>
      <c r="B625" s="22" t="s">
        <v>83</v>
      </c>
      <c r="C625" s="22" t="s">
        <v>71</v>
      </c>
      <c r="D625" s="3"/>
      <c r="E625" s="25"/>
      <c r="F625" s="21">
        <f>SUM(F626,F637,F648)</f>
        <v>48979.72</v>
      </c>
      <c r="G625" s="107">
        <f>SUM(G626,G637,G648)</f>
        <v>48979.72</v>
      </c>
    </row>
    <row r="626" spans="1:7" s="98" customFormat="1" ht="15.75">
      <c r="A626" s="101" t="s">
        <v>162</v>
      </c>
      <c r="B626" s="108" t="s">
        <v>83</v>
      </c>
      <c r="C626" s="108" t="s">
        <v>71</v>
      </c>
      <c r="D626" s="102" t="s">
        <v>16</v>
      </c>
      <c r="E626" s="109"/>
      <c r="F626" s="29">
        <f>SUM(F627,)</f>
        <v>27566.22</v>
      </c>
      <c r="G626" s="29">
        <f>SUM(G627,)</f>
        <v>27566.22</v>
      </c>
    </row>
    <row r="627" spans="1:7" s="98" customFormat="1" ht="15.75">
      <c r="A627" s="101" t="s">
        <v>1</v>
      </c>
      <c r="B627" s="108" t="s">
        <v>83</v>
      </c>
      <c r="C627" s="108" t="s">
        <v>71</v>
      </c>
      <c r="D627" s="129" t="s">
        <v>542</v>
      </c>
      <c r="E627" s="109"/>
      <c r="F627" s="29">
        <f>SUM(F628,)</f>
        <v>27566.22</v>
      </c>
      <c r="G627" s="29">
        <f>SUM(G628,)</f>
        <v>27566.22</v>
      </c>
    </row>
    <row r="628" spans="1:7" s="98" customFormat="1" ht="31.5">
      <c r="A628" s="106" t="s">
        <v>143</v>
      </c>
      <c r="B628" s="108" t="s">
        <v>83</v>
      </c>
      <c r="C628" s="108" t="s">
        <v>71</v>
      </c>
      <c r="D628" s="129" t="s">
        <v>543</v>
      </c>
      <c r="E628" s="30"/>
      <c r="F628" s="107">
        <f>SUM(F629,F634)</f>
        <v>27566.22</v>
      </c>
      <c r="G628" s="107">
        <f>SUM(G629,G634)</f>
        <v>27566.22</v>
      </c>
    </row>
    <row r="629" spans="1:7" s="98" customFormat="1" ht="15.75">
      <c r="A629" s="101" t="s">
        <v>6</v>
      </c>
      <c r="B629" s="108" t="s">
        <v>83</v>
      </c>
      <c r="C629" s="108" t="s">
        <v>71</v>
      </c>
      <c r="D629" s="129" t="s">
        <v>544</v>
      </c>
      <c r="E629" s="3"/>
      <c r="F629" s="107">
        <f>SUM(F630,F632,)</f>
        <v>11207.039999999999</v>
      </c>
      <c r="G629" s="107">
        <f>SUM(G630,G632,)</f>
        <v>11207.039999999999</v>
      </c>
    </row>
    <row r="630" spans="1:7" s="98" customFormat="1" ht="63">
      <c r="A630" s="106" t="s">
        <v>49</v>
      </c>
      <c r="B630" s="108" t="s">
        <v>83</v>
      </c>
      <c r="C630" s="108" t="s">
        <v>71</v>
      </c>
      <c r="D630" s="129" t="s">
        <v>544</v>
      </c>
      <c r="E630" s="109">
        <v>100</v>
      </c>
      <c r="F630" s="107">
        <f>SUM(F631)</f>
        <v>10880.24</v>
      </c>
      <c r="G630" s="107">
        <f>SUM(G631)</f>
        <v>10880.24</v>
      </c>
    </row>
    <row r="631" spans="1:7" s="98" customFormat="1" ht="31.5">
      <c r="A631" s="99" t="s">
        <v>50</v>
      </c>
      <c r="B631" s="108" t="s">
        <v>83</v>
      </c>
      <c r="C631" s="108" t="s">
        <v>71</v>
      </c>
      <c r="D631" s="129" t="s">
        <v>544</v>
      </c>
      <c r="E631" s="109">
        <v>120</v>
      </c>
      <c r="F631" s="107">
        <v>10880.24</v>
      </c>
      <c r="G631" s="107">
        <v>10880.24</v>
      </c>
    </row>
    <row r="632" spans="1:7" s="98" customFormat="1" ht="31.5">
      <c r="A632" s="104" t="s">
        <v>115</v>
      </c>
      <c r="B632" s="108" t="s">
        <v>83</v>
      </c>
      <c r="C632" s="108" t="s">
        <v>71</v>
      </c>
      <c r="D632" s="129" t="s">
        <v>544</v>
      </c>
      <c r="E632" s="109">
        <v>200</v>
      </c>
      <c r="F632" s="107">
        <f>SUM(F633)</f>
        <v>326.8</v>
      </c>
      <c r="G632" s="107">
        <f>SUM(G633)</f>
        <v>326.8</v>
      </c>
    </row>
    <row r="633" spans="1:7" s="98" customFormat="1" ht="31.5">
      <c r="A633" s="103" t="s">
        <v>53</v>
      </c>
      <c r="B633" s="108" t="s">
        <v>83</v>
      </c>
      <c r="C633" s="108" t="s">
        <v>71</v>
      </c>
      <c r="D633" s="129" t="s">
        <v>544</v>
      </c>
      <c r="E633" s="108">
        <v>240</v>
      </c>
      <c r="F633" s="107">
        <v>326.8</v>
      </c>
      <c r="G633" s="107">
        <v>326.8</v>
      </c>
    </row>
    <row r="634" spans="1:7" s="98" customFormat="1" ht="15.75">
      <c r="A634" s="106" t="s">
        <v>360</v>
      </c>
      <c r="B634" s="108" t="s">
        <v>83</v>
      </c>
      <c r="C634" s="108" t="s">
        <v>71</v>
      </c>
      <c r="D634" s="129" t="s">
        <v>545</v>
      </c>
      <c r="E634" s="112"/>
      <c r="F634" s="107">
        <f>SUM(F635)</f>
        <v>16359.18</v>
      </c>
      <c r="G634" s="107">
        <f>SUM(G635)</f>
        <v>16359.18</v>
      </c>
    </row>
    <row r="635" spans="1:7" s="98" customFormat="1" ht="31.5">
      <c r="A635" s="99" t="s">
        <v>61</v>
      </c>
      <c r="B635" s="108" t="s">
        <v>83</v>
      </c>
      <c r="C635" s="108" t="s">
        <v>71</v>
      </c>
      <c r="D635" s="129" t="s">
        <v>545</v>
      </c>
      <c r="E635" s="112">
        <v>600</v>
      </c>
      <c r="F635" s="107">
        <f>SUM(F636)</f>
        <v>16359.18</v>
      </c>
      <c r="G635" s="107">
        <f>SUM(G636)</f>
        <v>16359.18</v>
      </c>
    </row>
    <row r="636" spans="1:7" s="98" customFormat="1" ht="15.75">
      <c r="A636" s="99" t="s">
        <v>62</v>
      </c>
      <c r="B636" s="108" t="s">
        <v>83</v>
      </c>
      <c r="C636" s="108" t="s">
        <v>71</v>
      </c>
      <c r="D636" s="129" t="s">
        <v>545</v>
      </c>
      <c r="E636" s="108">
        <v>610</v>
      </c>
      <c r="F636" s="107">
        <v>16359.18</v>
      </c>
      <c r="G636" s="107">
        <v>16359.18</v>
      </c>
    </row>
    <row r="637" spans="1:7" s="98" customFormat="1" ht="15.75">
      <c r="A637" s="101" t="s">
        <v>165</v>
      </c>
      <c r="B637" s="108" t="s">
        <v>83</v>
      </c>
      <c r="C637" s="108" t="s">
        <v>71</v>
      </c>
      <c r="D637" s="102" t="s">
        <v>19</v>
      </c>
      <c r="E637" s="112"/>
      <c r="F637" s="107">
        <f t="shared" ref="F637:G638" si="63">SUM(F638)</f>
        <v>21313.5</v>
      </c>
      <c r="G637" s="107">
        <f t="shared" si="63"/>
        <v>21313.5</v>
      </c>
    </row>
    <row r="638" spans="1:7" s="98" customFormat="1" ht="15.75">
      <c r="A638" s="101" t="s">
        <v>2</v>
      </c>
      <c r="B638" s="108" t="s">
        <v>83</v>
      </c>
      <c r="C638" s="108" t="s">
        <v>71</v>
      </c>
      <c r="D638" s="102" t="s">
        <v>361</v>
      </c>
      <c r="E638" s="112"/>
      <c r="F638" s="107">
        <f t="shared" si="63"/>
        <v>21313.5</v>
      </c>
      <c r="G638" s="107">
        <f t="shared" si="63"/>
        <v>21313.5</v>
      </c>
    </row>
    <row r="639" spans="1:7" s="98" customFormat="1" ht="47.25">
      <c r="A639" s="101" t="s">
        <v>362</v>
      </c>
      <c r="B639" s="108" t="s">
        <v>83</v>
      </c>
      <c r="C639" s="108" t="s">
        <v>71</v>
      </c>
      <c r="D639" s="102" t="s">
        <v>363</v>
      </c>
      <c r="E639" s="112"/>
      <c r="F639" s="107">
        <f>SUM(F640)</f>
        <v>21313.5</v>
      </c>
      <c r="G639" s="107">
        <f>SUM(G640)</f>
        <v>21313.5</v>
      </c>
    </row>
    <row r="640" spans="1:7" s="98" customFormat="1" ht="15.75">
      <c r="A640" s="101" t="s">
        <v>137</v>
      </c>
      <c r="B640" s="108" t="s">
        <v>83</v>
      </c>
      <c r="C640" s="108" t="s">
        <v>71</v>
      </c>
      <c r="D640" s="102" t="s">
        <v>364</v>
      </c>
      <c r="E640" s="38"/>
      <c r="F640" s="107">
        <f>SUM(F641,F643,F645)</f>
        <v>21313.5</v>
      </c>
      <c r="G640" s="107">
        <f>SUM(G641,G643,G645)</f>
        <v>21313.5</v>
      </c>
    </row>
    <row r="641" spans="1:7" s="98" customFormat="1" ht="31.5">
      <c r="A641" s="104" t="s">
        <v>115</v>
      </c>
      <c r="B641" s="108" t="s">
        <v>83</v>
      </c>
      <c r="C641" s="108" t="s">
        <v>71</v>
      </c>
      <c r="D641" s="102" t="s">
        <v>364</v>
      </c>
      <c r="E641" s="38">
        <v>200</v>
      </c>
      <c r="F641" s="107">
        <f>SUM(F642,)</f>
        <v>3282</v>
      </c>
      <c r="G641" s="107">
        <f>SUM(G642,)</f>
        <v>3282</v>
      </c>
    </row>
    <row r="642" spans="1:7" s="98" customFormat="1" ht="31.5">
      <c r="A642" s="76" t="s">
        <v>53</v>
      </c>
      <c r="B642" s="108" t="s">
        <v>83</v>
      </c>
      <c r="C642" s="108" t="s">
        <v>71</v>
      </c>
      <c r="D642" s="102" t="s">
        <v>364</v>
      </c>
      <c r="E642" s="38">
        <v>240</v>
      </c>
      <c r="F642" s="107">
        <v>3282</v>
      </c>
      <c r="G642" s="107">
        <v>3282</v>
      </c>
    </row>
    <row r="643" spans="1:7" s="98" customFormat="1" ht="15.75">
      <c r="A643" s="73" t="s">
        <v>90</v>
      </c>
      <c r="B643" s="108" t="s">
        <v>83</v>
      </c>
      <c r="C643" s="108" t="s">
        <v>71</v>
      </c>
      <c r="D643" s="102" t="s">
        <v>364</v>
      </c>
      <c r="E643" s="111">
        <v>300</v>
      </c>
      <c r="F643" s="29">
        <f>SUM(F644)</f>
        <v>2668.9</v>
      </c>
      <c r="G643" s="29">
        <f>SUM(G644)</f>
        <v>2668.9</v>
      </c>
    </row>
    <row r="644" spans="1:7" s="98" customFormat="1" ht="31.5">
      <c r="A644" s="73" t="s">
        <v>131</v>
      </c>
      <c r="B644" s="108" t="s">
        <v>83</v>
      </c>
      <c r="C644" s="108" t="s">
        <v>71</v>
      </c>
      <c r="D644" s="102" t="s">
        <v>364</v>
      </c>
      <c r="E644" s="111">
        <v>320</v>
      </c>
      <c r="F644" s="107">
        <v>2668.9</v>
      </c>
      <c r="G644" s="107">
        <v>2668.9</v>
      </c>
    </row>
    <row r="645" spans="1:7" s="98" customFormat="1" ht="31.5">
      <c r="A645" s="76" t="s">
        <v>61</v>
      </c>
      <c r="B645" s="108" t="s">
        <v>83</v>
      </c>
      <c r="C645" s="108" t="s">
        <v>71</v>
      </c>
      <c r="D645" s="102" t="s">
        <v>364</v>
      </c>
      <c r="E645" s="111">
        <v>600</v>
      </c>
      <c r="F645" s="107">
        <f>SUM(F646,F647)</f>
        <v>15362.6</v>
      </c>
      <c r="G645" s="107">
        <f>SUM(G646,G647)</f>
        <v>15362.6</v>
      </c>
    </row>
    <row r="646" spans="1:7" s="98" customFormat="1" ht="15.75">
      <c r="A646" s="76" t="s">
        <v>62</v>
      </c>
      <c r="B646" s="108" t="s">
        <v>83</v>
      </c>
      <c r="C646" s="108" t="s">
        <v>71</v>
      </c>
      <c r="D646" s="102" t="s">
        <v>364</v>
      </c>
      <c r="E646" s="111">
        <v>610</v>
      </c>
      <c r="F646" s="107">
        <v>14002.95</v>
      </c>
      <c r="G646" s="107">
        <v>14002.95</v>
      </c>
    </row>
    <row r="647" spans="1:7" s="98" customFormat="1" ht="15.75">
      <c r="A647" s="106" t="s">
        <v>101</v>
      </c>
      <c r="B647" s="108" t="s">
        <v>83</v>
      </c>
      <c r="C647" s="108" t="s">
        <v>71</v>
      </c>
      <c r="D647" s="102" t="s">
        <v>364</v>
      </c>
      <c r="E647" s="111">
        <v>620</v>
      </c>
      <c r="F647" s="107">
        <v>1359.65</v>
      </c>
      <c r="G647" s="107">
        <v>1359.65</v>
      </c>
    </row>
    <row r="648" spans="1:7" s="98" customFormat="1" ht="31.5">
      <c r="A648" s="101" t="s">
        <v>141</v>
      </c>
      <c r="B648" s="108" t="s">
        <v>83</v>
      </c>
      <c r="C648" s="108" t="s">
        <v>71</v>
      </c>
      <c r="D648" s="102" t="s">
        <v>33</v>
      </c>
      <c r="E648" s="109"/>
      <c r="F648" s="107">
        <f t="shared" ref="F648:G652" si="64">SUM(F649)</f>
        <v>100</v>
      </c>
      <c r="G648" s="107">
        <f t="shared" si="64"/>
        <v>100</v>
      </c>
    </row>
    <row r="649" spans="1:7" s="98" customFormat="1" ht="31.5">
      <c r="A649" s="101" t="s">
        <v>147</v>
      </c>
      <c r="B649" s="108" t="s">
        <v>83</v>
      </c>
      <c r="C649" s="108" t="s">
        <v>71</v>
      </c>
      <c r="D649" s="102" t="s">
        <v>36</v>
      </c>
      <c r="E649" s="27"/>
      <c r="F649" s="107">
        <f t="shared" si="64"/>
        <v>100</v>
      </c>
      <c r="G649" s="107">
        <f t="shared" si="64"/>
        <v>100</v>
      </c>
    </row>
    <row r="650" spans="1:7" s="98" customFormat="1" ht="31.5">
      <c r="A650" s="73" t="s">
        <v>148</v>
      </c>
      <c r="B650" s="108" t="s">
        <v>83</v>
      </c>
      <c r="C650" s="108" t="s">
        <v>71</v>
      </c>
      <c r="D650" s="102" t="s">
        <v>37</v>
      </c>
      <c r="E650" s="27"/>
      <c r="F650" s="107">
        <f t="shared" si="64"/>
        <v>100</v>
      </c>
      <c r="G650" s="107">
        <f t="shared" si="64"/>
        <v>100</v>
      </c>
    </row>
    <row r="651" spans="1:7" s="98" customFormat="1" ht="110.25">
      <c r="A651" s="101" t="s">
        <v>149</v>
      </c>
      <c r="B651" s="108" t="s">
        <v>83</v>
      </c>
      <c r="C651" s="108" t="s">
        <v>71</v>
      </c>
      <c r="D651" s="102" t="s">
        <v>150</v>
      </c>
      <c r="E651" s="3"/>
      <c r="F651" s="107">
        <f t="shared" si="64"/>
        <v>100</v>
      </c>
      <c r="G651" s="107">
        <f t="shared" si="64"/>
        <v>100</v>
      </c>
    </row>
    <row r="652" spans="1:7" s="98" customFormat="1" ht="31.5">
      <c r="A652" s="104" t="s">
        <v>115</v>
      </c>
      <c r="B652" s="108" t="s">
        <v>83</v>
      </c>
      <c r="C652" s="108" t="s">
        <v>71</v>
      </c>
      <c r="D652" s="102" t="s">
        <v>150</v>
      </c>
      <c r="E652" s="111">
        <v>200</v>
      </c>
      <c r="F652" s="107">
        <f t="shared" si="64"/>
        <v>100</v>
      </c>
      <c r="G652" s="107">
        <f t="shared" si="64"/>
        <v>100</v>
      </c>
    </row>
    <row r="653" spans="1:7" s="98" customFormat="1" ht="31.5">
      <c r="A653" s="104" t="s">
        <v>53</v>
      </c>
      <c r="B653" s="108" t="s">
        <v>83</v>
      </c>
      <c r="C653" s="108" t="s">
        <v>71</v>
      </c>
      <c r="D653" s="102" t="s">
        <v>150</v>
      </c>
      <c r="E653" s="111">
        <v>240</v>
      </c>
      <c r="F653" s="107">
        <v>100</v>
      </c>
      <c r="G653" s="107">
        <v>100</v>
      </c>
    </row>
    <row r="654" spans="1:7" s="48" customFormat="1" ht="15.75">
      <c r="A654" s="90"/>
      <c r="B654" s="22"/>
      <c r="C654" s="22"/>
      <c r="D654" s="47"/>
      <c r="E654" s="23"/>
      <c r="F654" s="21"/>
      <c r="G654" s="107"/>
    </row>
    <row r="655" spans="1:7" ht="15.75">
      <c r="A655" s="91" t="s">
        <v>113</v>
      </c>
      <c r="B655" s="59" t="s">
        <v>86</v>
      </c>
      <c r="C655" s="60"/>
      <c r="D655" s="61"/>
      <c r="E655" s="54"/>
      <c r="F655" s="55">
        <f>SUM(F656,F696)</f>
        <v>90206.67</v>
      </c>
      <c r="G655" s="55">
        <f>SUM(G656,G696)</f>
        <v>91552.91</v>
      </c>
    </row>
    <row r="656" spans="1:7" ht="15.75">
      <c r="A656" s="70" t="s">
        <v>87</v>
      </c>
      <c r="B656" s="22" t="s">
        <v>86</v>
      </c>
      <c r="C656" s="22" t="s">
        <v>46</v>
      </c>
      <c r="D656" s="3"/>
      <c r="E656" s="22"/>
      <c r="F656" s="21">
        <f>SUM(F657,F683,)</f>
        <v>85383.72</v>
      </c>
      <c r="G656" s="107">
        <f>SUM(G657,G683,)</f>
        <v>86729.96</v>
      </c>
    </row>
    <row r="657" spans="1:7" s="98" customFormat="1" ht="15.75">
      <c r="A657" s="101" t="s">
        <v>155</v>
      </c>
      <c r="B657" s="108" t="s">
        <v>86</v>
      </c>
      <c r="C657" s="108" t="s">
        <v>46</v>
      </c>
      <c r="D657" s="102" t="s">
        <v>11</v>
      </c>
      <c r="E657" s="109"/>
      <c r="F657" s="107">
        <f>SUM(F658,F663,F671,F678)</f>
        <v>83740.72</v>
      </c>
      <c r="G657" s="107">
        <f>SUM(G658,G663,G671,G678)</f>
        <v>85086.96</v>
      </c>
    </row>
    <row r="658" spans="1:7" s="98" customFormat="1" ht="31.5">
      <c r="A658" s="69" t="s">
        <v>365</v>
      </c>
      <c r="B658" s="108" t="s">
        <v>86</v>
      </c>
      <c r="C658" s="108" t="s">
        <v>46</v>
      </c>
      <c r="D658" s="102" t="s">
        <v>12</v>
      </c>
      <c r="E658" s="112"/>
      <c r="F658" s="107">
        <f>SUM(F659)</f>
        <v>10837.9</v>
      </c>
      <c r="G658" s="107">
        <f>SUM(G659)</f>
        <v>10837.9</v>
      </c>
    </row>
    <row r="659" spans="1:7" s="98" customFormat="1" ht="31.5">
      <c r="A659" s="99" t="s">
        <v>366</v>
      </c>
      <c r="B659" s="108" t="s">
        <v>86</v>
      </c>
      <c r="C659" s="108" t="s">
        <v>46</v>
      </c>
      <c r="D659" s="102" t="s">
        <v>27</v>
      </c>
      <c r="E659" s="112"/>
      <c r="F659" s="107">
        <f>SUM(F660,)</f>
        <v>10837.9</v>
      </c>
      <c r="G659" s="107">
        <f>SUM(G660,)</f>
        <v>10837.9</v>
      </c>
    </row>
    <row r="660" spans="1:7" s="98" customFormat="1" ht="31.5">
      <c r="A660" s="99" t="s">
        <v>367</v>
      </c>
      <c r="B660" s="108" t="s">
        <v>86</v>
      </c>
      <c r="C660" s="108" t="s">
        <v>46</v>
      </c>
      <c r="D660" s="102" t="s">
        <v>368</v>
      </c>
      <c r="E660" s="109"/>
      <c r="F660" s="107">
        <f>SUM(F661)</f>
        <v>10837.9</v>
      </c>
      <c r="G660" s="107">
        <f>SUM(G661)</f>
        <v>10837.9</v>
      </c>
    </row>
    <row r="661" spans="1:7" s="98" customFormat="1" ht="31.5">
      <c r="A661" s="106" t="s">
        <v>61</v>
      </c>
      <c r="B661" s="108" t="s">
        <v>86</v>
      </c>
      <c r="C661" s="108" t="s">
        <v>46</v>
      </c>
      <c r="D661" s="102" t="s">
        <v>368</v>
      </c>
      <c r="E661" s="112">
        <v>600</v>
      </c>
      <c r="F661" s="107">
        <f>SUM(F662)</f>
        <v>10837.9</v>
      </c>
      <c r="G661" s="107">
        <f>SUM(G662)</f>
        <v>10837.9</v>
      </c>
    </row>
    <row r="662" spans="1:7" s="98" customFormat="1" ht="15.75">
      <c r="A662" s="106" t="s">
        <v>62</v>
      </c>
      <c r="B662" s="108" t="s">
        <v>86</v>
      </c>
      <c r="C662" s="108" t="s">
        <v>46</v>
      </c>
      <c r="D662" s="102" t="s">
        <v>368</v>
      </c>
      <c r="E662" s="112">
        <v>610</v>
      </c>
      <c r="F662" s="107">
        <v>10837.9</v>
      </c>
      <c r="G662" s="107">
        <v>10837.9</v>
      </c>
    </row>
    <row r="663" spans="1:7" s="98" customFormat="1" ht="15.75">
      <c r="A663" s="71" t="s">
        <v>369</v>
      </c>
      <c r="B663" s="108" t="s">
        <v>86</v>
      </c>
      <c r="C663" s="108" t="s">
        <v>46</v>
      </c>
      <c r="D663" s="102" t="s">
        <v>13</v>
      </c>
      <c r="E663" s="109"/>
      <c r="F663" s="107">
        <f>SUM(F664)</f>
        <v>30285.4</v>
      </c>
      <c r="G663" s="107">
        <f>SUM(G664)</f>
        <v>30285.4</v>
      </c>
    </row>
    <row r="664" spans="1:7" s="98" customFormat="1" ht="31.5">
      <c r="A664" s="71" t="s">
        <v>370</v>
      </c>
      <c r="B664" s="108" t="s">
        <v>86</v>
      </c>
      <c r="C664" s="108" t="s">
        <v>46</v>
      </c>
      <c r="D664" s="102" t="s">
        <v>28</v>
      </c>
      <c r="E664" s="109"/>
      <c r="F664" s="107">
        <f>SUM(F665,F668)</f>
        <v>30285.4</v>
      </c>
      <c r="G664" s="107">
        <f>SUM(G665,G668)</f>
        <v>30285.4</v>
      </c>
    </row>
    <row r="665" spans="1:7" s="98" customFormat="1" ht="47.25">
      <c r="A665" s="106" t="s">
        <v>371</v>
      </c>
      <c r="B665" s="108" t="s">
        <v>86</v>
      </c>
      <c r="C665" s="108" t="s">
        <v>46</v>
      </c>
      <c r="D665" s="102" t="s">
        <v>372</v>
      </c>
      <c r="E665" s="108"/>
      <c r="F665" s="107">
        <f>SUM(F666)</f>
        <v>142.19999999999999</v>
      </c>
      <c r="G665" s="107">
        <f>SUM(G666)</f>
        <v>142.19999999999999</v>
      </c>
    </row>
    <row r="666" spans="1:7" s="98" customFormat="1" ht="31.5">
      <c r="A666" s="106" t="s">
        <v>61</v>
      </c>
      <c r="B666" s="108" t="s">
        <v>86</v>
      </c>
      <c r="C666" s="108" t="s">
        <v>46</v>
      </c>
      <c r="D666" s="102" t="s">
        <v>372</v>
      </c>
      <c r="E666" s="112">
        <v>600</v>
      </c>
      <c r="F666" s="107">
        <f>SUM(F667)</f>
        <v>142.19999999999999</v>
      </c>
      <c r="G666" s="107">
        <f>SUM(G667)</f>
        <v>142.19999999999999</v>
      </c>
    </row>
    <row r="667" spans="1:7" s="98" customFormat="1" ht="15.75">
      <c r="A667" s="106" t="s">
        <v>62</v>
      </c>
      <c r="B667" s="108" t="s">
        <v>86</v>
      </c>
      <c r="C667" s="108" t="s">
        <v>46</v>
      </c>
      <c r="D667" s="102" t="s">
        <v>372</v>
      </c>
      <c r="E667" s="112">
        <v>610</v>
      </c>
      <c r="F667" s="107">
        <v>142.19999999999999</v>
      </c>
      <c r="G667" s="107">
        <v>142.19999999999999</v>
      </c>
    </row>
    <row r="668" spans="1:7" s="98" customFormat="1" ht="31.5">
      <c r="A668" s="106" t="s">
        <v>373</v>
      </c>
      <c r="B668" s="108" t="s">
        <v>86</v>
      </c>
      <c r="C668" s="108" t="s">
        <v>46</v>
      </c>
      <c r="D668" s="102" t="s">
        <v>374</v>
      </c>
      <c r="E668" s="109"/>
      <c r="F668" s="107">
        <f>SUM(F669)</f>
        <v>30143.200000000001</v>
      </c>
      <c r="G668" s="107">
        <f>SUM(G669)</f>
        <v>30143.200000000001</v>
      </c>
    </row>
    <row r="669" spans="1:7" s="98" customFormat="1" ht="31.5">
      <c r="A669" s="106" t="s">
        <v>61</v>
      </c>
      <c r="B669" s="108" t="s">
        <v>86</v>
      </c>
      <c r="C669" s="108" t="s">
        <v>46</v>
      </c>
      <c r="D669" s="102" t="s">
        <v>374</v>
      </c>
      <c r="E669" s="112">
        <v>600</v>
      </c>
      <c r="F669" s="107">
        <f>SUM(F670)</f>
        <v>30143.200000000001</v>
      </c>
      <c r="G669" s="107">
        <f>SUM(G670)</f>
        <v>30143.200000000001</v>
      </c>
    </row>
    <row r="670" spans="1:7" s="98" customFormat="1" ht="15.75">
      <c r="A670" s="106" t="s">
        <v>62</v>
      </c>
      <c r="B670" s="108" t="s">
        <v>86</v>
      </c>
      <c r="C670" s="108" t="s">
        <v>46</v>
      </c>
      <c r="D670" s="102" t="s">
        <v>374</v>
      </c>
      <c r="E670" s="112">
        <v>610</v>
      </c>
      <c r="F670" s="107">
        <v>30143.200000000001</v>
      </c>
      <c r="G670" s="107">
        <v>30143.200000000001</v>
      </c>
    </row>
    <row r="671" spans="1:7" s="98" customFormat="1" ht="31.5">
      <c r="A671" s="106" t="s">
        <v>345</v>
      </c>
      <c r="B671" s="108" t="s">
        <v>86</v>
      </c>
      <c r="C671" s="108" t="s">
        <v>46</v>
      </c>
      <c r="D671" s="102" t="s">
        <v>14</v>
      </c>
      <c r="E671" s="109"/>
      <c r="F671" s="107">
        <f>SUM(F672)</f>
        <v>1075.42</v>
      </c>
      <c r="G671" s="107">
        <f>SUM(G672)</f>
        <v>2421.66</v>
      </c>
    </row>
    <row r="672" spans="1:7" s="98" customFormat="1" ht="31.5">
      <c r="A672" s="106" t="s">
        <v>346</v>
      </c>
      <c r="B672" s="108" t="s">
        <v>86</v>
      </c>
      <c r="C672" s="108" t="s">
        <v>46</v>
      </c>
      <c r="D672" s="102" t="s">
        <v>29</v>
      </c>
      <c r="E672" s="109"/>
      <c r="F672" s="107">
        <f>SUM(F673)</f>
        <v>1075.42</v>
      </c>
      <c r="G672" s="107">
        <f>SUM(G673)</f>
        <v>2421.66</v>
      </c>
    </row>
    <row r="673" spans="1:7" s="98" customFormat="1" ht="15.75">
      <c r="A673" s="76" t="s">
        <v>347</v>
      </c>
      <c r="B673" s="108" t="s">
        <v>86</v>
      </c>
      <c r="C673" s="108" t="s">
        <v>46</v>
      </c>
      <c r="D673" s="102" t="s">
        <v>348</v>
      </c>
      <c r="E673" s="108"/>
      <c r="F673" s="107">
        <f>SUM(F674,F676)</f>
        <v>1075.42</v>
      </c>
      <c r="G673" s="107">
        <f>SUM(G674,G676)</f>
        <v>2421.66</v>
      </c>
    </row>
    <row r="674" spans="1:7" s="98" customFormat="1" ht="31.5">
      <c r="A674" s="104" t="s">
        <v>115</v>
      </c>
      <c r="B674" s="108" t="s">
        <v>86</v>
      </c>
      <c r="C674" s="108" t="s">
        <v>46</v>
      </c>
      <c r="D674" s="102" t="s">
        <v>348</v>
      </c>
      <c r="E674" s="111">
        <v>200</v>
      </c>
      <c r="F674" s="107">
        <f>SUM(F675)</f>
        <v>353.7</v>
      </c>
      <c r="G674" s="107">
        <f>SUM(G675)</f>
        <v>2215.6999999999998</v>
      </c>
    </row>
    <row r="675" spans="1:7" s="98" customFormat="1" ht="31.5">
      <c r="A675" s="104" t="s">
        <v>53</v>
      </c>
      <c r="B675" s="108" t="s">
        <v>86</v>
      </c>
      <c r="C675" s="108" t="s">
        <v>46</v>
      </c>
      <c r="D675" s="102" t="s">
        <v>348</v>
      </c>
      <c r="E675" s="111">
        <v>240</v>
      </c>
      <c r="F675" s="107">
        <v>353.7</v>
      </c>
      <c r="G675" s="107">
        <v>2215.6999999999998</v>
      </c>
    </row>
    <row r="676" spans="1:7" s="98" customFormat="1" ht="31.5">
      <c r="A676" s="106" t="s">
        <v>61</v>
      </c>
      <c r="B676" s="108" t="s">
        <v>86</v>
      </c>
      <c r="C676" s="108" t="s">
        <v>46</v>
      </c>
      <c r="D676" s="102" t="s">
        <v>348</v>
      </c>
      <c r="E676" s="109">
        <v>600</v>
      </c>
      <c r="F676" s="107">
        <f>SUM(F677)</f>
        <v>721.72</v>
      </c>
      <c r="G676" s="107">
        <f>SUM(G677)</f>
        <v>205.96</v>
      </c>
    </row>
    <row r="677" spans="1:7" s="98" customFormat="1" ht="15.75">
      <c r="A677" s="106" t="s">
        <v>101</v>
      </c>
      <c r="B677" s="108" t="s">
        <v>86</v>
      </c>
      <c r="C677" s="108" t="s">
        <v>46</v>
      </c>
      <c r="D677" s="102" t="s">
        <v>348</v>
      </c>
      <c r="E677" s="109">
        <v>620</v>
      </c>
      <c r="F677" s="29">
        <v>721.72</v>
      </c>
      <c r="G677" s="29">
        <v>205.96</v>
      </c>
    </row>
    <row r="678" spans="1:7" s="98" customFormat="1" ht="47.25">
      <c r="A678" s="106" t="s">
        <v>495</v>
      </c>
      <c r="B678" s="108" t="s">
        <v>86</v>
      </c>
      <c r="C678" s="108" t="s">
        <v>46</v>
      </c>
      <c r="D678" s="102" t="s">
        <v>15</v>
      </c>
      <c r="E678" s="109"/>
      <c r="F678" s="107">
        <f t="shared" ref="F678:G679" si="65">SUM(F679)</f>
        <v>41542</v>
      </c>
      <c r="G678" s="107">
        <f t="shared" si="65"/>
        <v>41542</v>
      </c>
    </row>
    <row r="679" spans="1:7" s="98" customFormat="1" ht="15.75">
      <c r="A679" s="106" t="s">
        <v>139</v>
      </c>
      <c r="B679" s="108" t="s">
        <v>86</v>
      </c>
      <c r="C679" s="108" t="s">
        <v>46</v>
      </c>
      <c r="D679" s="102" t="s">
        <v>375</v>
      </c>
      <c r="E679" s="109"/>
      <c r="F679" s="107">
        <f t="shared" si="65"/>
        <v>41542</v>
      </c>
      <c r="G679" s="107">
        <f t="shared" si="65"/>
        <v>41542</v>
      </c>
    </row>
    <row r="680" spans="1:7" s="98" customFormat="1" ht="31.5">
      <c r="A680" s="106" t="s">
        <v>376</v>
      </c>
      <c r="B680" s="108" t="s">
        <v>86</v>
      </c>
      <c r="C680" s="108" t="s">
        <v>46</v>
      </c>
      <c r="D680" s="102" t="s">
        <v>377</v>
      </c>
      <c r="E680" s="109"/>
      <c r="F680" s="107">
        <f>SUM(F681)</f>
        <v>41542</v>
      </c>
      <c r="G680" s="107">
        <f>SUM(G681)</f>
        <v>41542</v>
      </c>
    </row>
    <row r="681" spans="1:7" s="98" customFormat="1" ht="31.5">
      <c r="A681" s="99" t="s">
        <v>61</v>
      </c>
      <c r="B681" s="108" t="s">
        <v>86</v>
      </c>
      <c r="C681" s="108" t="s">
        <v>46</v>
      </c>
      <c r="D681" s="102" t="s">
        <v>377</v>
      </c>
      <c r="E681" s="111">
        <v>600</v>
      </c>
      <c r="F681" s="107">
        <f>SUM(F682)</f>
        <v>41542</v>
      </c>
      <c r="G681" s="107">
        <f>SUM(G682)</f>
        <v>41542</v>
      </c>
    </row>
    <row r="682" spans="1:7" s="98" customFormat="1" ht="15.75">
      <c r="A682" s="99" t="s">
        <v>101</v>
      </c>
      <c r="B682" s="108" t="s">
        <v>86</v>
      </c>
      <c r="C682" s="108" t="s">
        <v>46</v>
      </c>
      <c r="D682" s="102" t="s">
        <v>377</v>
      </c>
      <c r="E682" s="111">
        <v>620</v>
      </c>
      <c r="F682" s="107">
        <v>41542</v>
      </c>
      <c r="G682" s="107">
        <v>41542</v>
      </c>
    </row>
    <row r="683" spans="1:7" s="98" customFormat="1" ht="31.5">
      <c r="A683" s="101" t="s">
        <v>200</v>
      </c>
      <c r="B683" s="108" t="s">
        <v>86</v>
      </c>
      <c r="C683" s="108" t="s">
        <v>46</v>
      </c>
      <c r="D683" s="102" t="s">
        <v>24</v>
      </c>
      <c r="E683" s="108"/>
      <c r="F683" s="107">
        <f>SUM(F684,F690)</f>
        <v>1643</v>
      </c>
      <c r="G683" s="107">
        <f>SUM(G684,G690)</f>
        <v>1643</v>
      </c>
    </row>
    <row r="684" spans="1:7" s="98" customFormat="1" ht="31.5">
      <c r="A684" s="101" t="s">
        <v>201</v>
      </c>
      <c r="B684" s="108" t="s">
        <v>86</v>
      </c>
      <c r="C684" s="108" t="s">
        <v>46</v>
      </c>
      <c r="D684" s="100" t="s">
        <v>202</v>
      </c>
      <c r="E684" s="108"/>
      <c r="F684" s="107">
        <f>SUM(F685,)</f>
        <v>590.4</v>
      </c>
      <c r="G684" s="107">
        <f>SUM(G685,)</f>
        <v>590.4</v>
      </c>
    </row>
    <row r="685" spans="1:7" s="98" customFormat="1" ht="63">
      <c r="A685" s="132" t="s">
        <v>562</v>
      </c>
      <c r="B685" s="108" t="s">
        <v>86</v>
      </c>
      <c r="C685" s="108" t="s">
        <v>46</v>
      </c>
      <c r="D685" s="100" t="s">
        <v>203</v>
      </c>
      <c r="E685" s="108"/>
      <c r="F685" s="107">
        <f>SUM(F686)</f>
        <v>590.4</v>
      </c>
      <c r="G685" s="107">
        <f>SUM(G686)</f>
        <v>590.4</v>
      </c>
    </row>
    <row r="686" spans="1:7" s="98" customFormat="1" ht="78.75">
      <c r="A686" s="132" t="s">
        <v>561</v>
      </c>
      <c r="B686" s="108" t="s">
        <v>86</v>
      </c>
      <c r="C686" s="108" t="s">
        <v>46</v>
      </c>
      <c r="D686" s="102" t="s">
        <v>204</v>
      </c>
      <c r="E686" s="108"/>
      <c r="F686" s="107">
        <f>SUM(F687)</f>
        <v>590.4</v>
      </c>
      <c r="G686" s="107">
        <f>SUM(G687)</f>
        <v>590.4</v>
      </c>
    </row>
    <row r="687" spans="1:7" s="98" customFormat="1" ht="31.5">
      <c r="A687" s="106" t="s">
        <v>61</v>
      </c>
      <c r="B687" s="108" t="s">
        <v>86</v>
      </c>
      <c r="C687" s="108" t="s">
        <v>46</v>
      </c>
      <c r="D687" s="102" t="s">
        <v>204</v>
      </c>
      <c r="E687" s="105">
        <v>600</v>
      </c>
      <c r="F687" s="107">
        <f>SUM(F688,F689)</f>
        <v>590.4</v>
      </c>
      <c r="G687" s="107">
        <f>SUM(G688,G689)</f>
        <v>590.4</v>
      </c>
    </row>
    <row r="688" spans="1:7" s="98" customFormat="1" ht="15.75">
      <c r="A688" s="106" t="s">
        <v>62</v>
      </c>
      <c r="B688" s="108" t="s">
        <v>86</v>
      </c>
      <c r="C688" s="108" t="s">
        <v>46</v>
      </c>
      <c r="D688" s="102" t="s">
        <v>204</v>
      </c>
      <c r="E688" s="112">
        <v>610</v>
      </c>
      <c r="F688" s="107">
        <v>422.4</v>
      </c>
      <c r="G688" s="107">
        <v>422.4</v>
      </c>
    </row>
    <row r="689" spans="1:7" s="98" customFormat="1" ht="15.75">
      <c r="A689" s="106" t="s">
        <v>101</v>
      </c>
      <c r="B689" s="108" t="s">
        <v>86</v>
      </c>
      <c r="C689" s="108" t="s">
        <v>46</v>
      </c>
      <c r="D689" s="102" t="s">
        <v>204</v>
      </c>
      <c r="E689" s="112">
        <v>620</v>
      </c>
      <c r="F689" s="107">
        <v>168</v>
      </c>
      <c r="G689" s="107">
        <v>168</v>
      </c>
    </row>
    <row r="690" spans="1:7" s="98" customFormat="1" ht="15.75">
      <c r="A690" s="101" t="s">
        <v>205</v>
      </c>
      <c r="B690" s="108" t="s">
        <v>86</v>
      </c>
      <c r="C690" s="108" t="s">
        <v>46</v>
      </c>
      <c r="D690" s="102" t="s">
        <v>206</v>
      </c>
      <c r="E690" s="112"/>
      <c r="F690" s="107">
        <f t="shared" ref="F690:G692" si="66">SUM(F691)</f>
        <v>1052.5999999999999</v>
      </c>
      <c r="G690" s="107">
        <f t="shared" si="66"/>
        <v>1052.5999999999999</v>
      </c>
    </row>
    <row r="691" spans="1:7" s="98" customFormat="1" ht="31.5">
      <c r="A691" s="106" t="s">
        <v>207</v>
      </c>
      <c r="B691" s="108" t="s">
        <v>86</v>
      </c>
      <c r="C691" s="108" t="s">
        <v>46</v>
      </c>
      <c r="D691" s="102" t="s">
        <v>208</v>
      </c>
      <c r="E691" s="112"/>
      <c r="F691" s="107">
        <f t="shared" si="66"/>
        <v>1052.5999999999999</v>
      </c>
      <c r="G691" s="107">
        <f t="shared" si="66"/>
        <v>1052.5999999999999</v>
      </c>
    </row>
    <row r="692" spans="1:7" s="98" customFormat="1" ht="31.5">
      <c r="A692" s="106" t="s">
        <v>209</v>
      </c>
      <c r="B692" s="108" t="s">
        <v>86</v>
      </c>
      <c r="C692" s="108" t="s">
        <v>46</v>
      </c>
      <c r="D692" s="102" t="s">
        <v>210</v>
      </c>
      <c r="E692" s="112"/>
      <c r="F692" s="107">
        <f t="shared" si="66"/>
        <v>1052.5999999999999</v>
      </c>
      <c r="G692" s="107">
        <f t="shared" si="66"/>
        <v>1052.5999999999999</v>
      </c>
    </row>
    <row r="693" spans="1:7" s="98" customFormat="1" ht="31.5">
      <c r="A693" s="106" t="s">
        <v>61</v>
      </c>
      <c r="B693" s="108" t="s">
        <v>86</v>
      </c>
      <c r="C693" s="108" t="s">
        <v>46</v>
      </c>
      <c r="D693" s="102" t="s">
        <v>210</v>
      </c>
      <c r="E693" s="105">
        <v>600</v>
      </c>
      <c r="F693" s="107">
        <f>SUM(F694,F695)</f>
        <v>1052.5999999999999</v>
      </c>
      <c r="G693" s="107">
        <f>SUM(G694,G695)</f>
        <v>1052.5999999999999</v>
      </c>
    </row>
    <row r="694" spans="1:7" s="98" customFormat="1" ht="15.75">
      <c r="A694" s="106" t="s">
        <v>62</v>
      </c>
      <c r="B694" s="108" t="s">
        <v>86</v>
      </c>
      <c r="C694" s="108" t="s">
        <v>46</v>
      </c>
      <c r="D694" s="102" t="s">
        <v>210</v>
      </c>
      <c r="E694" s="112">
        <v>610</v>
      </c>
      <c r="F694" s="107">
        <v>472.8</v>
      </c>
      <c r="G694" s="107">
        <v>472.8</v>
      </c>
    </row>
    <row r="695" spans="1:7" s="98" customFormat="1" ht="15.75">
      <c r="A695" s="106" t="s">
        <v>101</v>
      </c>
      <c r="B695" s="108" t="s">
        <v>86</v>
      </c>
      <c r="C695" s="108" t="s">
        <v>46</v>
      </c>
      <c r="D695" s="102" t="s">
        <v>210</v>
      </c>
      <c r="E695" s="112">
        <v>620</v>
      </c>
      <c r="F695" s="107">
        <v>579.79999999999995</v>
      </c>
      <c r="G695" s="107">
        <v>579.79999999999995</v>
      </c>
    </row>
    <row r="696" spans="1:7" s="48" customFormat="1" ht="15.75">
      <c r="A696" s="77" t="s">
        <v>103</v>
      </c>
      <c r="B696" s="22" t="s">
        <v>86</v>
      </c>
      <c r="C696" s="22" t="s">
        <v>52</v>
      </c>
      <c r="D696" s="10"/>
      <c r="E696" s="25"/>
      <c r="F696" s="21">
        <f>SUM(F697,F707)</f>
        <v>4822.9500000000007</v>
      </c>
      <c r="G696" s="107">
        <f>SUM(G697,G707)</f>
        <v>4822.9500000000007</v>
      </c>
    </row>
    <row r="697" spans="1:7" s="48" customFormat="1" ht="15.75">
      <c r="A697" s="101" t="s">
        <v>155</v>
      </c>
      <c r="B697" s="108" t="s">
        <v>86</v>
      </c>
      <c r="C697" s="108" t="s">
        <v>52</v>
      </c>
      <c r="D697" s="102" t="s">
        <v>11</v>
      </c>
      <c r="E697" s="25"/>
      <c r="F697" s="107">
        <f t="shared" ref="F697:G699" si="67">SUM(F698)</f>
        <v>4772.9500000000007</v>
      </c>
      <c r="G697" s="107">
        <f t="shared" si="67"/>
        <v>4772.9500000000007</v>
      </c>
    </row>
    <row r="698" spans="1:7" s="48" customFormat="1" ht="15.75">
      <c r="A698" s="67" t="s">
        <v>121</v>
      </c>
      <c r="B698" s="22" t="s">
        <v>86</v>
      </c>
      <c r="C698" s="22" t="s">
        <v>52</v>
      </c>
      <c r="D698" s="102" t="s">
        <v>380</v>
      </c>
      <c r="E698" s="25"/>
      <c r="F698" s="107">
        <f t="shared" si="67"/>
        <v>4772.9500000000007</v>
      </c>
      <c r="G698" s="107">
        <f t="shared" si="67"/>
        <v>4772.9500000000007</v>
      </c>
    </row>
    <row r="699" spans="1:7" s="48" customFormat="1" ht="31.5">
      <c r="A699" s="77" t="s">
        <v>143</v>
      </c>
      <c r="B699" s="22" t="s">
        <v>86</v>
      </c>
      <c r="C699" s="22" t="s">
        <v>52</v>
      </c>
      <c r="D699" s="102" t="s">
        <v>381</v>
      </c>
      <c r="E699" s="25"/>
      <c r="F699" s="107">
        <f t="shared" si="67"/>
        <v>4772.9500000000007</v>
      </c>
      <c r="G699" s="107">
        <f t="shared" si="67"/>
        <v>4772.9500000000007</v>
      </c>
    </row>
    <row r="700" spans="1:7" s="48" customFormat="1" ht="15.75">
      <c r="A700" s="67" t="s">
        <v>6</v>
      </c>
      <c r="B700" s="22" t="s">
        <v>86</v>
      </c>
      <c r="C700" s="22" t="s">
        <v>52</v>
      </c>
      <c r="D700" s="102" t="s">
        <v>382</v>
      </c>
      <c r="E700" s="25"/>
      <c r="F700" s="21">
        <f>SUM(F701,F703,F705)</f>
        <v>4772.9500000000007</v>
      </c>
      <c r="G700" s="107">
        <f>SUM(G701,G703,G705)</f>
        <v>4772.9500000000007</v>
      </c>
    </row>
    <row r="701" spans="1:7" s="48" customFormat="1" ht="68.25" customHeight="1">
      <c r="A701" s="76" t="s">
        <v>49</v>
      </c>
      <c r="B701" s="22" t="s">
        <v>86</v>
      </c>
      <c r="C701" s="22" t="s">
        <v>52</v>
      </c>
      <c r="D701" s="102" t="s">
        <v>382</v>
      </c>
      <c r="E701" s="28">
        <v>100</v>
      </c>
      <c r="F701" s="21">
        <f>SUM(F702)</f>
        <v>4594.3500000000004</v>
      </c>
      <c r="G701" s="107">
        <f>SUM(G702)</f>
        <v>4594.3500000000004</v>
      </c>
    </row>
    <row r="702" spans="1:7" s="48" customFormat="1" ht="31.5">
      <c r="A702" s="68" t="s">
        <v>50</v>
      </c>
      <c r="B702" s="22" t="s">
        <v>86</v>
      </c>
      <c r="C702" s="22" t="s">
        <v>52</v>
      </c>
      <c r="D702" s="102" t="s">
        <v>382</v>
      </c>
      <c r="E702" s="28">
        <v>120</v>
      </c>
      <c r="F702" s="107">
        <v>4594.3500000000004</v>
      </c>
      <c r="G702" s="107">
        <v>4594.3500000000004</v>
      </c>
    </row>
    <row r="703" spans="1:7" s="48" customFormat="1" ht="31.5">
      <c r="A703" s="77" t="s">
        <v>115</v>
      </c>
      <c r="B703" s="22" t="s">
        <v>86</v>
      </c>
      <c r="C703" s="22" t="s">
        <v>52</v>
      </c>
      <c r="D703" s="102" t="s">
        <v>382</v>
      </c>
      <c r="E703" s="28">
        <v>200</v>
      </c>
      <c r="F703" s="107">
        <f>SUM(F704)</f>
        <v>172.6</v>
      </c>
      <c r="G703" s="107">
        <f>SUM(G704)</f>
        <v>172.6</v>
      </c>
    </row>
    <row r="704" spans="1:7" s="48" customFormat="1" ht="31.5">
      <c r="A704" s="68" t="s">
        <v>53</v>
      </c>
      <c r="B704" s="22" t="s">
        <v>86</v>
      </c>
      <c r="C704" s="22" t="s">
        <v>52</v>
      </c>
      <c r="D704" s="102" t="s">
        <v>382</v>
      </c>
      <c r="E704" s="28">
        <v>240</v>
      </c>
      <c r="F704" s="107">
        <v>172.6</v>
      </c>
      <c r="G704" s="107">
        <v>172.6</v>
      </c>
    </row>
    <row r="705" spans="1:7" s="48" customFormat="1" ht="15.75">
      <c r="A705" s="82" t="s">
        <v>54</v>
      </c>
      <c r="B705" s="22" t="s">
        <v>86</v>
      </c>
      <c r="C705" s="22" t="s">
        <v>52</v>
      </c>
      <c r="D705" s="102" t="s">
        <v>382</v>
      </c>
      <c r="E705" s="28">
        <v>800</v>
      </c>
      <c r="F705" s="107">
        <f>SUM(F706)</f>
        <v>6</v>
      </c>
      <c r="G705" s="107">
        <f>SUM(G706)</f>
        <v>6</v>
      </c>
    </row>
    <row r="706" spans="1:7" s="48" customFormat="1" ht="15.75">
      <c r="A706" s="82" t="s">
        <v>55</v>
      </c>
      <c r="B706" s="22" t="s">
        <v>86</v>
      </c>
      <c r="C706" s="22" t="s">
        <v>52</v>
      </c>
      <c r="D706" s="102" t="s">
        <v>382</v>
      </c>
      <c r="E706" s="28">
        <v>850</v>
      </c>
      <c r="F706" s="107">
        <v>6</v>
      </c>
      <c r="G706" s="107">
        <v>6</v>
      </c>
    </row>
    <row r="707" spans="1:7" s="98" customFormat="1" ht="31.5">
      <c r="A707" s="101" t="s">
        <v>141</v>
      </c>
      <c r="B707" s="108" t="s">
        <v>86</v>
      </c>
      <c r="C707" s="108" t="s">
        <v>52</v>
      </c>
      <c r="D707" s="102" t="s">
        <v>33</v>
      </c>
      <c r="E707" s="109"/>
      <c r="F707" s="107">
        <f t="shared" ref="F707:G711" si="68">SUM(F708)</f>
        <v>50</v>
      </c>
      <c r="G707" s="107">
        <f t="shared" si="68"/>
        <v>50</v>
      </c>
    </row>
    <row r="708" spans="1:7" s="98" customFormat="1" ht="31.5">
      <c r="A708" s="101" t="s">
        <v>147</v>
      </c>
      <c r="B708" s="108" t="s">
        <v>86</v>
      </c>
      <c r="C708" s="108" t="s">
        <v>52</v>
      </c>
      <c r="D708" s="102" t="s">
        <v>36</v>
      </c>
      <c r="E708" s="27"/>
      <c r="F708" s="107">
        <f t="shared" si="68"/>
        <v>50</v>
      </c>
      <c r="G708" s="107">
        <f t="shared" si="68"/>
        <v>50</v>
      </c>
    </row>
    <row r="709" spans="1:7" s="98" customFormat="1" ht="31.5">
      <c r="A709" s="73" t="s">
        <v>148</v>
      </c>
      <c r="B709" s="108" t="s">
        <v>86</v>
      </c>
      <c r="C709" s="108" t="s">
        <v>52</v>
      </c>
      <c r="D709" s="102" t="s">
        <v>37</v>
      </c>
      <c r="E709" s="27"/>
      <c r="F709" s="107">
        <f t="shared" si="68"/>
        <v>50</v>
      </c>
      <c r="G709" s="107">
        <f t="shared" si="68"/>
        <v>50</v>
      </c>
    </row>
    <row r="710" spans="1:7" s="98" customFormat="1" ht="110.25">
      <c r="A710" s="101" t="s">
        <v>149</v>
      </c>
      <c r="B710" s="108" t="s">
        <v>86</v>
      </c>
      <c r="C710" s="108" t="s">
        <v>52</v>
      </c>
      <c r="D710" s="102" t="s">
        <v>150</v>
      </c>
      <c r="E710" s="3"/>
      <c r="F710" s="107">
        <f t="shared" si="68"/>
        <v>50</v>
      </c>
      <c r="G710" s="107">
        <f t="shared" si="68"/>
        <v>50</v>
      </c>
    </row>
    <row r="711" spans="1:7" s="98" customFormat="1" ht="31.5">
      <c r="A711" s="104" t="s">
        <v>115</v>
      </c>
      <c r="B711" s="108" t="s">
        <v>86</v>
      </c>
      <c r="C711" s="108" t="s">
        <v>52</v>
      </c>
      <c r="D711" s="102" t="s">
        <v>150</v>
      </c>
      <c r="E711" s="111">
        <v>200</v>
      </c>
      <c r="F711" s="107">
        <f t="shared" si="68"/>
        <v>50</v>
      </c>
      <c r="G711" s="107">
        <f t="shared" si="68"/>
        <v>50</v>
      </c>
    </row>
    <row r="712" spans="1:7" s="98" customFormat="1" ht="31.5">
      <c r="A712" s="104" t="s">
        <v>53</v>
      </c>
      <c r="B712" s="108" t="s">
        <v>86</v>
      </c>
      <c r="C712" s="108" t="s">
        <v>52</v>
      </c>
      <c r="D712" s="102" t="s">
        <v>150</v>
      </c>
      <c r="E712" s="111">
        <v>240</v>
      </c>
      <c r="F712" s="107">
        <v>50</v>
      </c>
      <c r="G712" s="107">
        <v>50</v>
      </c>
    </row>
    <row r="713" spans="1:7" s="48" customFormat="1" ht="15.75">
      <c r="A713" s="77"/>
      <c r="B713" s="22"/>
      <c r="C713" s="22"/>
      <c r="D713" s="47"/>
      <c r="E713" s="25"/>
      <c r="F713" s="21"/>
      <c r="G713" s="107"/>
    </row>
    <row r="714" spans="1:7" ht="15.75">
      <c r="A714" s="85" t="s">
        <v>88</v>
      </c>
      <c r="B714" s="60">
        <v>10</v>
      </c>
      <c r="C714" s="56"/>
      <c r="D714" s="61"/>
      <c r="E714" s="63"/>
      <c r="F714" s="55">
        <f>SUM(F715,F722,F747)</f>
        <v>133815.88</v>
      </c>
      <c r="G714" s="55">
        <f>SUM(G715,G722,G747)</f>
        <v>118003.88</v>
      </c>
    </row>
    <row r="715" spans="1:7" ht="15.75">
      <c r="A715" s="67" t="s">
        <v>89</v>
      </c>
      <c r="B715" s="25">
        <v>10</v>
      </c>
      <c r="C715" s="36" t="s">
        <v>46</v>
      </c>
      <c r="D715" s="3"/>
      <c r="E715" s="27"/>
      <c r="F715" s="21">
        <f>SUM(F716,)</f>
        <v>6986.18</v>
      </c>
      <c r="G715" s="107">
        <f>SUM(G716,)</f>
        <v>6986.18</v>
      </c>
    </row>
    <row r="716" spans="1:7" ht="15.75">
      <c r="A716" s="67" t="s">
        <v>165</v>
      </c>
      <c r="B716" s="25">
        <v>10</v>
      </c>
      <c r="C716" s="36" t="s">
        <v>46</v>
      </c>
      <c r="D716" s="4" t="s">
        <v>19</v>
      </c>
      <c r="E716" s="27"/>
      <c r="F716" s="21">
        <f t="shared" ref="F716:G720" si="69">SUM(F717)</f>
        <v>6986.18</v>
      </c>
      <c r="G716" s="107">
        <f t="shared" si="69"/>
        <v>6986.18</v>
      </c>
    </row>
    <row r="717" spans="1:7" ht="15.75">
      <c r="A717" s="67" t="s">
        <v>166</v>
      </c>
      <c r="B717" s="25">
        <v>10</v>
      </c>
      <c r="C717" s="36" t="s">
        <v>46</v>
      </c>
      <c r="D717" s="102" t="s">
        <v>167</v>
      </c>
      <c r="E717" s="27"/>
      <c r="F717" s="21">
        <f t="shared" si="69"/>
        <v>6986.18</v>
      </c>
      <c r="G717" s="107">
        <f t="shared" si="69"/>
        <v>6986.18</v>
      </c>
    </row>
    <row r="718" spans="1:7" ht="31.5">
      <c r="A718" s="67" t="s">
        <v>384</v>
      </c>
      <c r="B718" s="25">
        <v>10</v>
      </c>
      <c r="C718" s="36" t="s">
        <v>46</v>
      </c>
      <c r="D718" s="102" t="s">
        <v>385</v>
      </c>
      <c r="E718" s="27"/>
      <c r="F718" s="21">
        <f t="shared" si="69"/>
        <v>6986.18</v>
      </c>
      <c r="G718" s="107">
        <f t="shared" si="69"/>
        <v>6986.18</v>
      </c>
    </row>
    <row r="719" spans="1:7" ht="31.5">
      <c r="A719" s="67" t="s">
        <v>386</v>
      </c>
      <c r="B719" s="25">
        <v>10</v>
      </c>
      <c r="C719" s="36" t="s">
        <v>46</v>
      </c>
      <c r="D719" s="102" t="s">
        <v>387</v>
      </c>
      <c r="E719" s="27"/>
      <c r="F719" s="21">
        <f t="shared" si="69"/>
        <v>6986.18</v>
      </c>
      <c r="G719" s="107">
        <f t="shared" si="69"/>
        <v>6986.18</v>
      </c>
    </row>
    <row r="720" spans="1:7" ht="15.75">
      <c r="A720" s="67" t="s">
        <v>90</v>
      </c>
      <c r="B720" s="25">
        <v>10</v>
      </c>
      <c r="C720" s="36" t="s">
        <v>46</v>
      </c>
      <c r="D720" s="102" t="s">
        <v>387</v>
      </c>
      <c r="E720" s="27" t="s">
        <v>91</v>
      </c>
      <c r="F720" s="21">
        <f t="shared" si="69"/>
        <v>6986.18</v>
      </c>
      <c r="G720" s="107">
        <f t="shared" si="69"/>
        <v>6986.18</v>
      </c>
    </row>
    <row r="721" spans="1:7" ht="31.5">
      <c r="A721" s="73" t="s">
        <v>131</v>
      </c>
      <c r="B721" s="25">
        <v>10</v>
      </c>
      <c r="C721" s="36" t="s">
        <v>46</v>
      </c>
      <c r="D721" s="102" t="s">
        <v>387</v>
      </c>
      <c r="E721" s="27" t="s">
        <v>132</v>
      </c>
      <c r="F721" s="107">
        <v>6986.18</v>
      </c>
      <c r="G721" s="107">
        <v>6986.18</v>
      </c>
    </row>
    <row r="722" spans="1:7" ht="15.75">
      <c r="A722" s="67" t="s">
        <v>92</v>
      </c>
      <c r="B722" s="25">
        <v>10</v>
      </c>
      <c r="C722" s="36" t="s">
        <v>68</v>
      </c>
      <c r="D722" s="10"/>
      <c r="E722" s="27"/>
      <c r="F722" s="21">
        <f>SUM(F723,F729,F743)</f>
        <v>34253</v>
      </c>
      <c r="G722" s="107">
        <f>SUM(G723,G729,G743)</f>
        <v>37585</v>
      </c>
    </row>
    <row r="723" spans="1:7" s="98" customFormat="1" ht="15.75">
      <c r="A723" s="101" t="s">
        <v>383</v>
      </c>
      <c r="B723" s="111">
        <v>10</v>
      </c>
      <c r="C723" s="36" t="s">
        <v>68</v>
      </c>
      <c r="D723" s="102" t="s">
        <v>10</v>
      </c>
      <c r="E723" s="112"/>
      <c r="F723" s="107">
        <f t="shared" ref="F723:G726" si="70">SUM(F724)</f>
        <v>420</v>
      </c>
      <c r="G723" s="107">
        <f t="shared" si="70"/>
        <v>420</v>
      </c>
    </row>
    <row r="724" spans="1:7" s="98" customFormat="1" ht="31.5">
      <c r="A724" s="101" t="s">
        <v>497</v>
      </c>
      <c r="B724" s="111">
        <v>10</v>
      </c>
      <c r="C724" s="36" t="s">
        <v>68</v>
      </c>
      <c r="D724" s="102" t="s">
        <v>498</v>
      </c>
      <c r="E724" s="27"/>
      <c r="F724" s="107">
        <f t="shared" si="70"/>
        <v>420</v>
      </c>
      <c r="G724" s="107">
        <f t="shared" si="70"/>
        <v>420</v>
      </c>
    </row>
    <row r="725" spans="1:7" s="98" customFormat="1" ht="31.5">
      <c r="A725" s="101" t="s">
        <v>499</v>
      </c>
      <c r="B725" s="111">
        <v>10</v>
      </c>
      <c r="C725" s="36" t="s">
        <v>68</v>
      </c>
      <c r="D725" s="102" t="s">
        <v>500</v>
      </c>
      <c r="E725" s="27"/>
      <c r="F725" s="107">
        <f t="shared" si="70"/>
        <v>420</v>
      </c>
      <c r="G725" s="107">
        <f t="shared" si="70"/>
        <v>420</v>
      </c>
    </row>
    <row r="726" spans="1:7" s="98" customFormat="1" ht="63">
      <c r="A726" s="101" t="s">
        <v>501</v>
      </c>
      <c r="B726" s="111">
        <v>10</v>
      </c>
      <c r="C726" s="36" t="s">
        <v>68</v>
      </c>
      <c r="D726" s="102" t="s">
        <v>502</v>
      </c>
      <c r="E726" s="27"/>
      <c r="F726" s="107">
        <f t="shared" si="70"/>
        <v>420</v>
      </c>
      <c r="G726" s="107">
        <f t="shared" si="70"/>
        <v>420</v>
      </c>
    </row>
    <row r="727" spans="1:7" s="98" customFormat="1" ht="15.75">
      <c r="A727" s="101" t="s">
        <v>90</v>
      </c>
      <c r="B727" s="111">
        <v>10</v>
      </c>
      <c r="C727" s="36" t="s">
        <v>68</v>
      </c>
      <c r="D727" s="102" t="s">
        <v>502</v>
      </c>
      <c r="E727" s="27" t="s">
        <v>91</v>
      </c>
      <c r="F727" s="107">
        <f>SUM(F728)</f>
        <v>420</v>
      </c>
      <c r="G727" s="107">
        <f>SUM(G728)</f>
        <v>420</v>
      </c>
    </row>
    <row r="728" spans="1:7" s="98" customFormat="1" ht="31.5">
      <c r="A728" s="73" t="s">
        <v>131</v>
      </c>
      <c r="B728" s="111">
        <v>10</v>
      </c>
      <c r="C728" s="36" t="s">
        <v>68</v>
      </c>
      <c r="D728" s="102" t="s">
        <v>502</v>
      </c>
      <c r="E728" s="27" t="s">
        <v>132</v>
      </c>
      <c r="F728" s="107">
        <v>420</v>
      </c>
      <c r="G728" s="107">
        <v>420</v>
      </c>
    </row>
    <row r="729" spans="1:7" ht="15.75">
      <c r="A729" s="101" t="s">
        <v>165</v>
      </c>
      <c r="B729" s="111">
        <v>10</v>
      </c>
      <c r="C729" s="36" t="s">
        <v>68</v>
      </c>
      <c r="D729" s="102" t="s">
        <v>19</v>
      </c>
      <c r="E729" s="25"/>
      <c r="F729" s="107">
        <f>SUM(F730)</f>
        <v>33683</v>
      </c>
      <c r="G729" s="107">
        <f>SUM(G730)</f>
        <v>37015</v>
      </c>
    </row>
    <row r="730" spans="1:7" ht="15.75">
      <c r="A730" s="101" t="s">
        <v>166</v>
      </c>
      <c r="B730" s="111">
        <v>10</v>
      </c>
      <c r="C730" s="36" t="s">
        <v>68</v>
      </c>
      <c r="D730" s="102" t="s">
        <v>167</v>
      </c>
      <c r="E730" s="25"/>
      <c r="F730" s="21">
        <f>SUM(F731,F739,)</f>
        <v>33683</v>
      </c>
      <c r="G730" s="107">
        <f>SUM(G731,G739,)</f>
        <v>37015</v>
      </c>
    </row>
    <row r="731" spans="1:7" s="98" customFormat="1" ht="63">
      <c r="A731" s="101" t="s">
        <v>168</v>
      </c>
      <c r="B731" s="111">
        <v>10</v>
      </c>
      <c r="C731" s="36" t="s">
        <v>68</v>
      </c>
      <c r="D731" s="102" t="s">
        <v>169</v>
      </c>
      <c r="E731" s="111"/>
      <c r="F731" s="107">
        <f>SUM(F732)</f>
        <v>31738</v>
      </c>
      <c r="G731" s="107">
        <f>SUM(G732)</f>
        <v>33070</v>
      </c>
    </row>
    <row r="732" spans="1:7" s="98" customFormat="1" ht="31.5">
      <c r="A732" s="92" t="s">
        <v>9</v>
      </c>
      <c r="B732" s="108">
        <v>10</v>
      </c>
      <c r="C732" s="27" t="s">
        <v>68</v>
      </c>
      <c r="D732" s="102" t="s">
        <v>388</v>
      </c>
      <c r="E732" s="111"/>
      <c r="F732" s="107">
        <f>SUM(F733,F736)</f>
        <v>31738</v>
      </c>
      <c r="G732" s="107">
        <f>SUM(G733,G736)</f>
        <v>33070</v>
      </c>
    </row>
    <row r="733" spans="1:7" s="98" customFormat="1" ht="31.5">
      <c r="A733" s="104" t="s">
        <v>115</v>
      </c>
      <c r="B733" s="108">
        <v>10</v>
      </c>
      <c r="C733" s="27" t="s">
        <v>68</v>
      </c>
      <c r="D733" s="102" t="s">
        <v>388</v>
      </c>
      <c r="E733" s="27" t="s">
        <v>93</v>
      </c>
      <c r="F733" s="107">
        <f>SUM(F734)</f>
        <v>238</v>
      </c>
      <c r="G733" s="107">
        <f>SUM(G734)</f>
        <v>248</v>
      </c>
    </row>
    <row r="734" spans="1:7" s="98" customFormat="1" ht="31.5">
      <c r="A734" s="104" t="s">
        <v>53</v>
      </c>
      <c r="B734" s="108">
        <v>10</v>
      </c>
      <c r="C734" s="27" t="s">
        <v>68</v>
      </c>
      <c r="D734" s="102" t="s">
        <v>388</v>
      </c>
      <c r="E734" s="27" t="s">
        <v>94</v>
      </c>
      <c r="F734" s="29">
        <v>238</v>
      </c>
      <c r="G734" s="29">
        <v>248</v>
      </c>
    </row>
    <row r="735" spans="1:7" s="98" customFormat="1" ht="15.75">
      <c r="A735" s="87" t="s">
        <v>56</v>
      </c>
      <c r="B735" s="108">
        <v>10</v>
      </c>
      <c r="C735" s="27" t="s">
        <v>68</v>
      </c>
      <c r="D735" s="102" t="s">
        <v>388</v>
      </c>
      <c r="E735" s="27" t="s">
        <v>94</v>
      </c>
      <c r="F735" s="29">
        <v>238</v>
      </c>
      <c r="G735" s="29">
        <v>248</v>
      </c>
    </row>
    <row r="736" spans="1:7" s="98" customFormat="1" ht="15.75">
      <c r="A736" s="73" t="s">
        <v>90</v>
      </c>
      <c r="B736" s="108">
        <v>10</v>
      </c>
      <c r="C736" s="27" t="s">
        <v>68</v>
      </c>
      <c r="D736" s="102" t="s">
        <v>388</v>
      </c>
      <c r="E736" s="27" t="s">
        <v>91</v>
      </c>
      <c r="F736" s="107">
        <f>SUM(F737)</f>
        <v>31500</v>
      </c>
      <c r="G736" s="107">
        <f>SUM(G737)</f>
        <v>32822</v>
      </c>
    </row>
    <row r="737" spans="1:7" s="98" customFormat="1" ht="15.75">
      <c r="A737" s="101" t="s">
        <v>133</v>
      </c>
      <c r="B737" s="108">
        <v>10</v>
      </c>
      <c r="C737" s="27" t="s">
        <v>68</v>
      </c>
      <c r="D737" s="102" t="s">
        <v>388</v>
      </c>
      <c r="E737" s="27" t="s">
        <v>134</v>
      </c>
      <c r="F737" s="29">
        <v>31500</v>
      </c>
      <c r="G737" s="29">
        <v>32822</v>
      </c>
    </row>
    <row r="738" spans="1:7" s="98" customFormat="1" ht="15.75">
      <c r="A738" s="101" t="s">
        <v>56</v>
      </c>
      <c r="B738" s="111">
        <v>10</v>
      </c>
      <c r="C738" s="35" t="s">
        <v>68</v>
      </c>
      <c r="D738" s="102" t="s">
        <v>388</v>
      </c>
      <c r="E738" s="27" t="s">
        <v>134</v>
      </c>
      <c r="F738" s="29">
        <v>31500</v>
      </c>
      <c r="G738" s="29">
        <v>32822</v>
      </c>
    </row>
    <row r="739" spans="1:7" ht="31.5">
      <c r="A739" s="101" t="s">
        <v>503</v>
      </c>
      <c r="B739" s="111">
        <v>10</v>
      </c>
      <c r="C739" s="36" t="s">
        <v>68</v>
      </c>
      <c r="D739" s="102" t="s">
        <v>504</v>
      </c>
      <c r="E739" s="37"/>
      <c r="F739" s="107">
        <f t="shared" ref="F739:G741" si="71">SUM(F740)</f>
        <v>1945</v>
      </c>
      <c r="G739" s="107">
        <f t="shared" si="71"/>
        <v>3945</v>
      </c>
    </row>
    <row r="740" spans="1:7" ht="31.5">
      <c r="A740" s="104" t="s">
        <v>505</v>
      </c>
      <c r="B740" s="111">
        <v>10</v>
      </c>
      <c r="C740" s="31" t="s">
        <v>68</v>
      </c>
      <c r="D740" s="102" t="s">
        <v>506</v>
      </c>
      <c r="E740" s="25"/>
      <c r="F740" s="21">
        <f t="shared" si="71"/>
        <v>1945</v>
      </c>
      <c r="G740" s="107">
        <f t="shared" si="71"/>
        <v>3945</v>
      </c>
    </row>
    <row r="741" spans="1:7" ht="15.75">
      <c r="A741" s="73" t="s">
        <v>90</v>
      </c>
      <c r="B741" s="111">
        <v>10</v>
      </c>
      <c r="C741" s="31" t="s">
        <v>68</v>
      </c>
      <c r="D741" s="102" t="s">
        <v>506</v>
      </c>
      <c r="E741" s="25">
        <v>300</v>
      </c>
      <c r="F741" s="21">
        <f t="shared" si="71"/>
        <v>1945</v>
      </c>
      <c r="G741" s="107">
        <f t="shared" si="71"/>
        <v>3945</v>
      </c>
    </row>
    <row r="742" spans="1:7" ht="31.5">
      <c r="A742" s="73" t="s">
        <v>131</v>
      </c>
      <c r="B742" s="111">
        <v>10</v>
      </c>
      <c r="C742" s="31" t="s">
        <v>68</v>
      </c>
      <c r="D742" s="102" t="s">
        <v>506</v>
      </c>
      <c r="E742" s="25">
        <v>320</v>
      </c>
      <c r="F742" s="107">
        <v>1945</v>
      </c>
      <c r="G742" s="107">
        <v>3945</v>
      </c>
    </row>
    <row r="743" spans="1:7" s="98" customFormat="1" ht="15.75">
      <c r="A743" s="73" t="s">
        <v>197</v>
      </c>
      <c r="B743" s="111">
        <v>10</v>
      </c>
      <c r="C743" s="31" t="s">
        <v>68</v>
      </c>
      <c r="D743" s="102" t="s">
        <v>65</v>
      </c>
      <c r="E743" s="111"/>
      <c r="F743" s="107">
        <f t="shared" ref="F743:G745" si="72">SUM(F744)</f>
        <v>150</v>
      </c>
      <c r="G743" s="107">
        <f t="shared" si="72"/>
        <v>150</v>
      </c>
    </row>
    <row r="744" spans="1:7" ht="15.75">
      <c r="A744" s="67" t="s">
        <v>389</v>
      </c>
      <c r="B744" s="25">
        <v>10</v>
      </c>
      <c r="C744" s="31" t="s">
        <v>68</v>
      </c>
      <c r="D744" s="102" t="s">
        <v>390</v>
      </c>
      <c r="E744" s="25"/>
      <c r="F744" s="21">
        <f t="shared" si="72"/>
        <v>150</v>
      </c>
      <c r="G744" s="107">
        <f t="shared" si="72"/>
        <v>150</v>
      </c>
    </row>
    <row r="745" spans="1:7" ht="15.75">
      <c r="A745" s="73" t="s">
        <v>90</v>
      </c>
      <c r="B745" s="25">
        <v>10</v>
      </c>
      <c r="C745" s="31" t="s">
        <v>68</v>
      </c>
      <c r="D745" s="102" t="s">
        <v>390</v>
      </c>
      <c r="E745" s="25">
        <v>300</v>
      </c>
      <c r="F745" s="21">
        <f t="shared" si="72"/>
        <v>150</v>
      </c>
      <c r="G745" s="107">
        <f t="shared" si="72"/>
        <v>150</v>
      </c>
    </row>
    <row r="746" spans="1:7" ht="31.5">
      <c r="A746" s="73" t="s">
        <v>131</v>
      </c>
      <c r="B746" s="25">
        <v>10</v>
      </c>
      <c r="C746" s="31" t="s">
        <v>68</v>
      </c>
      <c r="D746" s="102" t="s">
        <v>390</v>
      </c>
      <c r="E746" s="25">
        <v>320</v>
      </c>
      <c r="F746" s="107">
        <v>150</v>
      </c>
      <c r="G746" s="107">
        <v>150</v>
      </c>
    </row>
    <row r="747" spans="1:7" ht="15.75">
      <c r="A747" s="92" t="s">
        <v>95</v>
      </c>
      <c r="B747" s="22">
        <v>10</v>
      </c>
      <c r="C747" s="35" t="s">
        <v>52</v>
      </c>
      <c r="D747" s="3"/>
      <c r="E747" s="27"/>
      <c r="F747" s="21">
        <f>SUM(F748,F758)</f>
        <v>92576.7</v>
      </c>
      <c r="G747" s="107">
        <f>SUM(G748,G758)</f>
        <v>73432.7</v>
      </c>
    </row>
    <row r="748" spans="1:7" s="98" customFormat="1" ht="15.75">
      <c r="A748" s="101" t="s">
        <v>162</v>
      </c>
      <c r="B748" s="108">
        <v>10</v>
      </c>
      <c r="C748" s="35" t="s">
        <v>52</v>
      </c>
      <c r="D748" s="102" t="s">
        <v>16</v>
      </c>
      <c r="E748" s="111"/>
      <c r="F748" s="107">
        <f t="shared" ref="F748:G749" si="73">SUM(F749)</f>
        <v>43237</v>
      </c>
      <c r="G748" s="107">
        <f t="shared" si="73"/>
        <v>43237</v>
      </c>
    </row>
    <row r="749" spans="1:7" s="98" customFormat="1" ht="15.75">
      <c r="A749" s="101" t="s">
        <v>3</v>
      </c>
      <c r="B749" s="108">
        <v>10</v>
      </c>
      <c r="C749" s="35" t="s">
        <v>52</v>
      </c>
      <c r="D749" s="100" t="s">
        <v>17</v>
      </c>
      <c r="E749" s="111"/>
      <c r="F749" s="107">
        <f t="shared" si="73"/>
        <v>43237</v>
      </c>
      <c r="G749" s="107">
        <f t="shared" si="73"/>
        <v>43237</v>
      </c>
    </row>
    <row r="750" spans="1:7" s="98" customFormat="1" ht="47.25">
      <c r="A750" s="104" t="s">
        <v>221</v>
      </c>
      <c r="B750" s="108">
        <v>10</v>
      </c>
      <c r="C750" s="35" t="s">
        <v>52</v>
      </c>
      <c r="D750" s="129" t="s">
        <v>532</v>
      </c>
      <c r="E750" s="27"/>
      <c r="F750" s="107">
        <f>SUM(F751)</f>
        <v>43237</v>
      </c>
      <c r="G750" s="107">
        <f>SUM(G751)</f>
        <v>43237</v>
      </c>
    </row>
    <row r="751" spans="1:7" s="98" customFormat="1" ht="63">
      <c r="A751" s="101" t="s">
        <v>222</v>
      </c>
      <c r="B751" s="108">
        <v>10</v>
      </c>
      <c r="C751" s="35" t="s">
        <v>52</v>
      </c>
      <c r="D751" s="129" t="s">
        <v>533</v>
      </c>
      <c r="E751" s="27"/>
      <c r="F751" s="107">
        <f>SUM(F752,F755)</f>
        <v>43237</v>
      </c>
      <c r="G751" s="107">
        <f>SUM(G752,G755)</f>
        <v>43237</v>
      </c>
    </row>
    <row r="752" spans="1:7" s="98" customFormat="1" ht="31.5">
      <c r="A752" s="104" t="s">
        <v>115</v>
      </c>
      <c r="B752" s="108">
        <v>10</v>
      </c>
      <c r="C752" s="27" t="s">
        <v>52</v>
      </c>
      <c r="D752" s="129" t="s">
        <v>533</v>
      </c>
      <c r="E752" s="27" t="s">
        <v>93</v>
      </c>
      <c r="F752" s="107">
        <f>SUM(F753)</f>
        <v>428</v>
      </c>
      <c r="G752" s="107">
        <f>SUM(G753)</f>
        <v>428</v>
      </c>
    </row>
    <row r="753" spans="1:7" s="98" customFormat="1" ht="31.5">
      <c r="A753" s="87" t="s">
        <v>53</v>
      </c>
      <c r="B753" s="111">
        <v>10</v>
      </c>
      <c r="C753" s="35" t="s">
        <v>52</v>
      </c>
      <c r="D753" s="129" t="s">
        <v>533</v>
      </c>
      <c r="E753" s="78">
        <v>240</v>
      </c>
      <c r="F753" s="107">
        <v>428</v>
      </c>
      <c r="G753" s="107">
        <v>428</v>
      </c>
    </row>
    <row r="754" spans="1:7" s="98" customFormat="1" ht="15.75">
      <c r="A754" s="101" t="s">
        <v>56</v>
      </c>
      <c r="B754" s="78">
        <v>10</v>
      </c>
      <c r="C754" s="35" t="s">
        <v>52</v>
      </c>
      <c r="D754" s="129" t="s">
        <v>533</v>
      </c>
      <c r="E754" s="78">
        <v>240</v>
      </c>
      <c r="F754" s="107">
        <v>428</v>
      </c>
      <c r="G754" s="107">
        <v>428</v>
      </c>
    </row>
    <row r="755" spans="1:7" s="98" customFormat="1" ht="15.75">
      <c r="A755" s="76" t="s">
        <v>90</v>
      </c>
      <c r="B755" s="78">
        <v>10</v>
      </c>
      <c r="C755" s="35" t="s">
        <v>52</v>
      </c>
      <c r="D755" s="129" t="s">
        <v>533</v>
      </c>
      <c r="E755" s="108">
        <v>300</v>
      </c>
      <c r="F755" s="107">
        <f>SUM(F756)</f>
        <v>42809</v>
      </c>
      <c r="G755" s="107">
        <f>SUM(G756)</f>
        <v>42809</v>
      </c>
    </row>
    <row r="756" spans="1:7" s="98" customFormat="1" ht="15.75">
      <c r="A756" s="101" t="s">
        <v>133</v>
      </c>
      <c r="B756" s="78">
        <v>10</v>
      </c>
      <c r="C756" s="35" t="s">
        <v>52</v>
      </c>
      <c r="D756" s="129" t="s">
        <v>533</v>
      </c>
      <c r="E756" s="108">
        <v>310</v>
      </c>
      <c r="F756" s="107">
        <v>42809</v>
      </c>
      <c r="G756" s="107">
        <v>42809</v>
      </c>
    </row>
    <row r="757" spans="1:7" s="98" customFormat="1" ht="15.75">
      <c r="A757" s="101" t="s">
        <v>56</v>
      </c>
      <c r="B757" s="78">
        <v>10</v>
      </c>
      <c r="C757" s="35" t="s">
        <v>52</v>
      </c>
      <c r="D757" s="129" t="s">
        <v>533</v>
      </c>
      <c r="E757" s="111">
        <v>310</v>
      </c>
      <c r="F757" s="107">
        <v>42809</v>
      </c>
      <c r="G757" s="107">
        <v>42809</v>
      </c>
    </row>
    <row r="758" spans="1:7" ht="15.75">
      <c r="A758" s="67" t="s">
        <v>391</v>
      </c>
      <c r="B758" s="19">
        <v>10</v>
      </c>
      <c r="C758" s="35" t="s">
        <v>52</v>
      </c>
      <c r="D758" s="4" t="s">
        <v>392</v>
      </c>
      <c r="E758" s="25"/>
      <c r="F758" s="107">
        <f>SUM(F759)</f>
        <v>49339.7</v>
      </c>
      <c r="G758" s="107">
        <f>SUM(G759)</f>
        <v>30195.7</v>
      </c>
    </row>
    <row r="759" spans="1:7" ht="47.25">
      <c r="A759" s="67" t="s">
        <v>393</v>
      </c>
      <c r="B759" s="19">
        <v>10</v>
      </c>
      <c r="C759" s="35" t="s">
        <v>52</v>
      </c>
      <c r="D759" s="102" t="s">
        <v>394</v>
      </c>
      <c r="E759" s="25"/>
      <c r="F759" s="21">
        <f>SUM(F760)</f>
        <v>49339.7</v>
      </c>
      <c r="G759" s="107">
        <f>SUM(G760)</f>
        <v>30195.7</v>
      </c>
    </row>
    <row r="760" spans="1:7" s="98" customFormat="1" ht="63">
      <c r="A760" s="101" t="s">
        <v>395</v>
      </c>
      <c r="B760" s="78">
        <v>10</v>
      </c>
      <c r="C760" s="35" t="s">
        <v>52</v>
      </c>
      <c r="D760" s="102" t="s">
        <v>396</v>
      </c>
      <c r="E760" s="111"/>
      <c r="F760" s="107">
        <f>SUM(F761,F765)</f>
        <v>49339.7</v>
      </c>
      <c r="G760" s="107">
        <f>SUM(G761,G765)</f>
        <v>30195.7</v>
      </c>
    </row>
    <row r="761" spans="1:7" s="8" customFormat="1" ht="63">
      <c r="A761" s="77" t="s">
        <v>397</v>
      </c>
      <c r="B761" s="19">
        <v>10</v>
      </c>
      <c r="C761" s="35" t="s">
        <v>52</v>
      </c>
      <c r="D761" s="102" t="s">
        <v>398</v>
      </c>
      <c r="E761" s="25"/>
      <c r="F761" s="21">
        <f>SUM(F762)</f>
        <v>47861</v>
      </c>
      <c r="G761" s="107">
        <f>SUM(G762)</f>
        <v>28717</v>
      </c>
    </row>
    <row r="762" spans="1:7" s="8" customFormat="1" ht="15.75">
      <c r="A762" s="69" t="s">
        <v>90</v>
      </c>
      <c r="B762" s="19">
        <v>10</v>
      </c>
      <c r="C762" s="35" t="s">
        <v>52</v>
      </c>
      <c r="D762" s="102" t="s">
        <v>398</v>
      </c>
      <c r="E762" s="28">
        <v>300</v>
      </c>
      <c r="F762" s="107">
        <f>SUM(F763)</f>
        <v>47861</v>
      </c>
      <c r="G762" s="107">
        <f>SUM(G763)</f>
        <v>28717</v>
      </c>
    </row>
    <row r="763" spans="1:7" s="8" customFormat="1" ht="31.5">
      <c r="A763" s="73" t="s">
        <v>131</v>
      </c>
      <c r="B763" s="19">
        <v>10</v>
      </c>
      <c r="C763" s="35" t="s">
        <v>52</v>
      </c>
      <c r="D763" s="102" t="s">
        <v>398</v>
      </c>
      <c r="E763" s="25">
        <v>320</v>
      </c>
      <c r="F763" s="50">
        <v>47861</v>
      </c>
      <c r="G763" s="107">
        <v>28717</v>
      </c>
    </row>
    <row r="764" spans="1:7" s="98" customFormat="1" ht="15.75">
      <c r="A764" s="104" t="s">
        <v>56</v>
      </c>
      <c r="B764" s="78">
        <v>10</v>
      </c>
      <c r="C764" s="35" t="s">
        <v>52</v>
      </c>
      <c r="D764" s="102" t="s">
        <v>398</v>
      </c>
      <c r="E764" s="111">
        <v>320</v>
      </c>
      <c r="F764" s="50">
        <v>47861</v>
      </c>
      <c r="G764" s="50">
        <v>28717</v>
      </c>
    </row>
    <row r="765" spans="1:7" s="8" customFormat="1" ht="78.75">
      <c r="A765" s="77" t="s">
        <v>399</v>
      </c>
      <c r="B765" s="19">
        <v>10</v>
      </c>
      <c r="C765" s="35" t="s">
        <v>52</v>
      </c>
      <c r="D765" s="102" t="s">
        <v>400</v>
      </c>
      <c r="E765" s="28"/>
      <c r="F765" s="21">
        <f>SUM(F766,F768)</f>
        <v>1478.7</v>
      </c>
      <c r="G765" s="107">
        <f>SUM(G766,G768)</f>
        <v>1478.7</v>
      </c>
    </row>
    <row r="766" spans="1:7" s="98" customFormat="1" ht="31.5">
      <c r="A766" s="104" t="s">
        <v>115</v>
      </c>
      <c r="B766" s="78">
        <v>10</v>
      </c>
      <c r="C766" s="35" t="s">
        <v>52</v>
      </c>
      <c r="D766" s="102" t="s">
        <v>400</v>
      </c>
      <c r="E766" s="111">
        <v>200</v>
      </c>
      <c r="F766" s="107">
        <f>SUM(F767)</f>
        <v>520</v>
      </c>
      <c r="G766" s="107">
        <f>SUM(G767)</f>
        <v>520</v>
      </c>
    </row>
    <row r="767" spans="1:7" s="8" customFormat="1" ht="31.5">
      <c r="A767" s="104" t="s">
        <v>53</v>
      </c>
      <c r="B767" s="78">
        <v>10</v>
      </c>
      <c r="C767" s="35" t="s">
        <v>52</v>
      </c>
      <c r="D767" s="102" t="s">
        <v>400</v>
      </c>
      <c r="E767" s="111">
        <v>240</v>
      </c>
      <c r="F767" s="107">
        <v>520</v>
      </c>
      <c r="G767" s="107">
        <v>520</v>
      </c>
    </row>
    <row r="768" spans="1:7" s="48" customFormat="1" ht="15.75">
      <c r="A768" s="69" t="s">
        <v>90</v>
      </c>
      <c r="B768" s="19">
        <v>10</v>
      </c>
      <c r="C768" s="35" t="s">
        <v>52</v>
      </c>
      <c r="D768" s="102" t="s">
        <v>400</v>
      </c>
      <c r="E768" s="28">
        <v>300</v>
      </c>
      <c r="F768" s="107">
        <f>SUM(F769)</f>
        <v>958.7</v>
      </c>
      <c r="G768" s="107">
        <f>SUM(G769)</f>
        <v>958.7</v>
      </c>
    </row>
    <row r="769" spans="1:7" s="48" customFormat="1" ht="31.5">
      <c r="A769" s="73" t="s">
        <v>131</v>
      </c>
      <c r="B769" s="19">
        <v>10</v>
      </c>
      <c r="C769" s="35" t="s">
        <v>52</v>
      </c>
      <c r="D769" s="102" t="s">
        <v>400</v>
      </c>
      <c r="E769" s="25">
        <v>320</v>
      </c>
      <c r="F769" s="50">
        <v>958.7</v>
      </c>
      <c r="G769" s="50">
        <v>958.7</v>
      </c>
    </row>
    <row r="770" spans="1:7" s="48" customFormat="1" ht="15.75">
      <c r="A770" s="67"/>
      <c r="B770" s="19"/>
      <c r="C770" s="35"/>
      <c r="D770" s="47"/>
      <c r="E770" s="25"/>
      <c r="F770" s="21"/>
      <c r="G770" s="107"/>
    </row>
    <row r="771" spans="1:7" ht="15.75">
      <c r="A771" s="93" t="s">
        <v>104</v>
      </c>
      <c r="B771" s="59">
        <v>11</v>
      </c>
      <c r="C771" s="60"/>
      <c r="D771" s="62"/>
      <c r="E771" s="60"/>
      <c r="F771" s="55">
        <f>SUM(F772,F821,F828)</f>
        <v>471825.3</v>
      </c>
      <c r="G771" s="55">
        <f>SUM(G772,G821,G828)</f>
        <v>358416.69</v>
      </c>
    </row>
    <row r="772" spans="1:7" ht="15.75">
      <c r="A772" s="69" t="s">
        <v>105</v>
      </c>
      <c r="B772" s="19">
        <v>11</v>
      </c>
      <c r="C772" s="36" t="s">
        <v>46</v>
      </c>
      <c r="D772" s="10"/>
      <c r="E772" s="25"/>
      <c r="F772" s="21">
        <f>SUM(F773,F790,F815)</f>
        <v>467419.8</v>
      </c>
      <c r="G772" s="107">
        <f>SUM(G773,G790,G815)</f>
        <v>354011.19</v>
      </c>
    </row>
    <row r="773" spans="1:7" ht="15.75">
      <c r="A773" s="67" t="s">
        <v>401</v>
      </c>
      <c r="B773" s="19">
        <v>11</v>
      </c>
      <c r="C773" s="36" t="s">
        <v>46</v>
      </c>
      <c r="D773" s="4" t="s">
        <v>20</v>
      </c>
      <c r="E773" s="25"/>
      <c r="F773" s="21">
        <f>SUM(F774,F785)</f>
        <v>92450.03</v>
      </c>
      <c r="G773" s="107">
        <f>SUM(G774,G785)</f>
        <v>93350.03</v>
      </c>
    </row>
    <row r="774" spans="1:7" s="98" customFormat="1" ht="15.75">
      <c r="A774" s="101" t="s">
        <v>402</v>
      </c>
      <c r="B774" s="78">
        <v>11</v>
      </c>
      <c r="C774" s="36" t="s">
        <v>46</v>
      </c>
      <c r="D774" s="102" t="s">
        <v>403</v>
      </c>
      <c r="E774" s="111"/>
      <c r="F774" s="107">
        <f>SUM(F775)</f>
        <v>48520.53</v>
      </c>
      <c r="G774" s="107">
        <f>SUM(G775)</f>
        <v>49120.53</v>
      </c>
    </row>
    <row r="775" spans="1:7" s="98" customFormat="1" ht="47.25">
      <c r="A775" s="99" t="s">
        <v>404</v>
      </c>
      <c r="B775" s="78">
        <v>11</v>
      </c>
      <c r="C775" s="36" t="s">
        <v>46</v>
      </c>
      <c r="D775" s="102" t="s">
        <v>405</v>
      </c>
      <c r="E775" s="111"/>
      <c r="F775" s="107">
        <f>SUM(F776)</f>
        <v>48520.53</v>
      </c>
      <c r="G775" s="107">
        <f>SUM(G776)</f>
        <v>49120.53</v>
      </c>
    </row>
    <row r="776" spans="1:7" s="98" customFormat="1" ht="31.5">
      <c r="A776" s="104" t="s">
        <v>406</v>
      </c>
      <c r="B776" s="78">
        <v>11</v>
      </c>
      <c r="C776" s="36" t="s">
        <v>46</v>
      </c>
      <c r="D776" s="102" t="s">
        <v>407</v>
      </c>
      <c r="E776" s="111"/>
      <c r="F776" s="107">
        <f>SUM(F777,F779,F781,F783)</f>
        <v>48520.53</v>
      </c>
      <c r="G776" s="107">
        <f>SUM(G777,G779,G781,G783)</f>
        <v>49120.53</v>
      </c>
    </row>
    <row r="777" spans="1:7" s="98" customFormat="1" ht="63">
      <c r="A777" s="101" t="s">
        <v>49</v>
      </c>
      <c r="B777" s="78">
        <v>11</v>
      </c>
      <c r="C777" s="36" t="s">
        <v>46</v>
      </c>
      <c r="D777" s="102" t="s">
        <v>407</v>
      </c>
      <c r="E777" s="112">
        <v>100</v>
      </c>
      <c r="F777" s="107">
        <f>SUM(F778)</f>
        <v>4860.01</v>
      </c>
      <c r="G777" s="107">
        <f>SUM(G778)</f>
        <v>4860.01</v>
      </c>
    </row>
    <row r="778" spans="1:7" s="98" customFormat="1" ht="15.75">
      <c r="A778" s="104" t="s">
        <v>64</v>
      </c>
      <c r="B778" s="78">
        <v>11</v>
      </c>
      <c r="C778" s="36" t="s">
        <v>46</v>
      </c>
      <c r="D778" s="102" t="s">
        <v>407</v>
      </c>
      <c r="E778" s="112">
        <v>110</v>
      </c>
      <c r="F778" s="50">
        <v>4860.01</v>
      </c>
      <c r="G778" s="50">
        <v>4860.01</v>
      </c>
    </row>
    <row r="779" spans="1:7" s="98" customFormat="1" ht="31.5">
      <c r="A779" s="104" t="s">
        <v>115</v>
      </c>
      <c r="B779" s="78">
        <v>11</v>
      </c>
      <c r="C779" s="36" t="s">
        <v>46</v>
      </c>
      <c r="D779" s="102" t="s">
        <v>407</v>
      </c>
      <c r="E779" s="30">
        <v>200</v>
      </c>
      <c r="F779" s="107">
        <f>SUM(F780)</f>
        <v>461.15</v>
      </c>
      <c r="G779" s="107">
        <f>SUM(G780)</f>
        <v>461.15</v>
      </c>
    </row>
    <row r="780" spans="1:7" s="98" customFormat="1" ht="31.5">
      <c r="A780" s="106" t="s">
        <v>53</v>
      </c>
      <c r="B780" s="78">
        <v>11</v>
      </c>
      <c r="C780" s="36" t="s">
        <v>46</v>
      </c>
      <c r="D780" s="102" t="s">
        <v>407</v>
      </c>
      <c r="E780" s="112">
        <v>240</v>
      </c>
      <c r="F780" s="107">
        <v>461.15</v>
      </c>
      <c r="G780" s="107">
        <v>461.15</v>
      </c>
    </row>
    <row r="781" spans="1:7" s="98" customFormat="1" ht="31.5">
      <c r="A781" s="99" t="s">
        <v>61</v>
      </c>
      <c r="B781" s="78">
        <v>11</v>
      </c>
      <c r="C781" s="36" t="s">
        <v>46</v>
      </c>
      <c r="D781" s="102" t="s">
        <v>407</v>
      </c>
      <c r="E781" s="112">
        <v>600</v>
      </c>
      <c r="F781" s="107">
        <f>SUM(F782)</f>
        <v>43184.17</v>
      </c>
      <c r="G781" s="107">
        <f>SUM(G782)</f>
        <v>43784.17</v>
      </c>
    </row>
    <row r="782" spans="1:7" s="98" customFormat="1" ht="15.75">
      <c r="A782" s="106" t="s">
        <v>101</v>
      </c>
      <c r="B782" s="78">
        <v>11</v>
      </c>
      <c r="C782" s="36" t="s">
        <v>46</v>
      </c>
      <c r="D782" s="102" t="s">
        <v>407</v>
      </c>
      <c r="E782" s="112">
        <v>620</v>
      </c>
      <c r="F782" s="107">
        <v>43184.17</v>
      </c>
      <c r="G782" s="107">
        <v>43784.17</v>
      </c>
    </row>
    <row r="783" spans="1:7" s="98" customFormat="1" ht="15.75">
      <c r="A783" s="76" t="s">
        <v>54</v>
      </c>
      <c r="B783" s="78">
        <v>11</v>
      </c>
      <c r="C783" s="36" t="s">
        <v>46</v>
      </c>
      <c r="D783" s="102" t="s">
        <v>407</v>
      </c>
      <c r="E783" s="111">
        <v>800</v>
      </c>
      <c r="F783" s="107">
        <f>SUM(F784)</f>
        <v>15.2</v>
      </c>
      <c r="G783" s="107">
        <f>SUM(G784)</f>
        <v>15.2</v>
      </c>
    </row>
    <row r="784" spans="1:7" s="98" customFormat="1" ht="15.75">
      <c r="A784" s="104" t="s">
        <v>55</v>
      </c>
      <c r="B784" s="78">
        <v>11</v>
      </c>
      <c r="C784" s="36" t="s">
        <v>46</v>
      </c>
      <c r="D784" s="102" t="s">
        <v>407</v>
      </c>
      <c r="E784" s="111">
        <v>850</v>
      </c>
      <c r="F784" s="29">
        <v>15.2</v>
      </c>
      <c r="G784" s="29">
        <v>15.2</v>
      </c>
    </row>
    <row r="785" spans="1:7" s="98" customFormat="1" ht="15.75">
      <c r="A785" s="104" t="s">
        <v>122</v>
      </c>
      <c r="B785" s="78">
        <v>11</v>
      </c>
      <c r="C785" s="36" t="s">
        <v>46</v>
      </c>
      <c r="D785" s="102" t="s">
        <v>21</v>
      </c>
      <c r="E785" s="111"/>
      <c r="F785" s="107">
        <f t="shared" ref="F785:G788" si="74">SUM(F786)</f>
        <v>43929.5</v>
      </c>
      <c r="G785" s="107">
        <f t="shared" si="74"/>
        <v>44229.5</v>
      </c>
    </row>
    <row r="786" spans="1:7" s="98" customFormat="1" ht="15.75">
      <c r="A786" s="104" t="s">
        <v>408</v>
      </c>
      <c r="B786" s="78">
        <v>11</v>
      </c>
      <c r="C786" s="36" t="s">
        <v>46</v>
      </c>
      <c r="D786" s="102" t="s">
        <v>409</v>
      </c>
      <c r="E786" s="111"/>
      <c r="F786" s="107">
        <f t="shared" si="74"/>
        <v>43929.5</v>
      </c>
      <c r="G786" s="107">
        <f t="shared" si="74"/>
        <v>44229.5</v>
      </c>
    </row>
    <row r="787" spans="1:7" s="98" customFormat="1" ht="47.25">
      <c r="A787" s="104" t="s">
        <v>410</v>
      </c>
      <c r="B787" s="78">
        <v>11</v>
      </c>
      <c r="C787" s="36" t="s">
        <v>46</v>
      </c>
      <c r="D787" s="102" t="s">
        <v>411</v>
      </c>
      <c r="E787" s="111"/>
      <c r="F787" s="107">
        <f t="shared" si="74"/>
        <v>43929.5</v>
      </c>
      <c r="G787" s="107">
        <f t="shared" si="74"/>
        <v>44229.5</v>
      </c>
    </row>
    <row r="788" spans="1:7" s="98" customFormat="1" ht="31.5">
      <c r="A788" s="99" t="s">
        <v>61</v>
      </c>
      <c r="B788" s="78">
        <v>11</v>
      </c>
      <c r="C788" s="36" t="s">
        <v>46</v>
      </c>
      <c r="D788" s="102" t="s">
        <v>411</v>
      </c>
      <c r="E788" s="111">
        <v>600</v>
      </c>
      <c r="F788" s="107">
        <f t="shared" si="74"/>
        <v>43929.5</v>
      </c>
      <c r="G788" s="107">
        <f t="shared" si="74"/>
        <v>44229.5</v>
      </c>
    </row>
    <row r="789" spans="1:7" s="98" customFormat="1" ht="15.75">
      <c r="A789" s="106" t="s">
        <v>62</v>
      </c>
      <c r="B789" s="78">
        <v>11</v>
      </c>
      <c r="C789" s="36" t="s">
        <v>46</v>
      </c>
      <c r="D789" s="102" t="s">
        <v>411</v>
      </c>
      <c r="E789" s="111">
        <v>610</v>
      </c>
      <c r="F789" s="107">
        <v>43929.5</v>
      </c>
      <c r="G789" s="107">
        <v>44229.5</v>
      </c>
    </row>
    <row r="790" spans="1:7" s="98" customFormat="1" ht="31.5">
      <c r="A790" s="101" t="s">
        <v>200</v>
      </c>
      <c r="B790" s="78">
        <v>11</v>
      </c>
      <c r="C790" s="36" t="s">
        <v>46</v>
      </c>
      <c r="D790" s="102" t="s">
        <v>24</v>
      </c>
      <c r="E790" s="108"/>
      <c r="F790" s="107">
        <f>SUM(F791,F807)</f>
        <v>1412.7</v>
      </c>
      <c r="G790" s="107">
        <f>SUM(G791,G807)</f>
        <v>1412.7</v>
      </c>
    </row>
    <row r="791" spans="1:7" s="98" customFormat="1" ht="31.5">
      <c r="A791" s="101" t="s">
        <v>201</v>
      </c>
      <c r="B791" s="78">
        <v>11</v>
      </c>
      <c r="C791" s="36" t="s">
        <v>46</v>
      </c>
      <c r="D791" s="100" t="s">
        <v>202</v>
      </c>
      <c r="E791" s="108"/>
      <c r="F791" s="107">
        <f>SUM(F792,F799,F803)</f>
        <v>1028.4000000000001</v>
      </c>
      <c r="G791" s="107">
        <f>SUM(G792,G799,G803)</f>
        <v>1028.4000000000001</v>
      </c>
    </row>
    <row r="792" spans="1:7" s="98" customFormat="1" ht="63">
      <c r="A792" s="132" t="s">
        <v>562</v>
      </c>
      <c r="B792" s="78">
        <v>11</v>
      </c>
      <c r="C792" s="36" t="s">
        <v>46</v>
      </c>
      <c r="D792" s="100" t="s">
        <v>203</v>
      </c>
      <c r="E792" s="108"/>
      <c r="F792" s="107">
        <f>SUM(F793)</f>
        <v>733.40000000000009</v>
      </c>
      <c r="G792" s="107">
        <f>SUM(G793)</f>
        <v>733.40000000000009</v>
      </c>
    </row>
    <row r="793" spans="1:7" s="98" customFormat="1" ht="78.75">
      <c r="A793" s="132" t="s">
        <v>561</v>
      </c>
      <c r="B793" s="78">
        <v>11</v>
      </c>
      <c r="C793" s="36" t="s">
        <v>46</v>
      </c>
      <c r="D793" s="102" t="s">
        <v>204</v>
      </c>
      <c r="E793" s="108"/>
      <c r="F793" s="107">
        <f>SUM(F794,F796)</f>
        <v>733.40000000000009</v>
      </c>
      <c r="G793" s="107">
        <f>SUM(G794,G796)</f>
        <v>733.40000000000009</v>
      </c>
    </row>
    <row r="794" spans="1:7" s="98" customFormat="1" ht="31.5">
      <c r="A794" s="104" t="s">
        <v>115</v>
      </c>
      <c r="B794" s="78">
        <v>11</v>
      </c>
      <c r="C794" s="36" t="s">
        <v>46</v>
      </c>
      <c r="D794" s="102" t="s">
        <v>204</v>
      </c>
      <c r="E794" s="35" t="s">
        <v>93</v>
      </c>
      <c r="F794" s="107">
        <f>SUM(F795)</f>
        <v>160.80000000000001</v>
      </c>
      <c r="G794" s="107">
        <f>SUM(G795)</f>
        <v>160.80000000000001</v>
      </c>
    </row>
    <row r="795" spans="1:7" s="98" customFormat="1" ht="31.5">
      <c r="A795" s="76" t="s">
        <v>53</v>
      </c>
      <c r="B795" s="78">
        <v>11</v>
      </c>
      <c r="C795" s="36" t="s">
        <v>46</v>
      </c>
      <c r="D795" s="102" t="s">
        <v>204</v>
      </c>
      <c r="E795" s="108">
        <v>240</v>
      </c>
      <c r="F795" s="29">
        <v>160.80000000000001</v>
      </c>
      <c r="G795" s="29">
        <v>160.80000000000001</v>
      </c>
    </row>
    <row r="796" spans="1:7" s="98" customFormat="1" ht="31.5">
      <c r="A796" s="106" t="s">
        <v>61</v>
      </c>
      <c r="B796" s="78">
        <v>11</v>
      </c>
      <c r="C796" s="36" t="s">
        <v>46</v>
      </c>
      <c r="D796" s="102" t="s">
        <v>204</v>
      </c>
      <c r="E796" s="105">
        <v>600</v>
      </c>
      <c r="F796" s="107">
        <f>SUM(F798,F797)</f>
        <v>572.6</v>
      </c>
      <c r="G796" s="107">
        <f>SUM(G798,G797)</f>
        <v>572.6</v>
      </c>
    </row>
    <row r="797" spans="1:7" s="98" customFormat="1" ht="15.75">
      <c r="A797" s="106" t="s">
        <v>62</v>
      </c>
      <c r="B797" s="78">
        <v>11</v>
      </c>
      <c r="C797" s="36" t="s">
        <v>46</v>
      </c>
      <c r="D797" s="102" t="s">
        <v>204</v>
      </c>
      <c r="E797" s="105">
        <v>610</v>
      </c>
      <c r="F797" s="107">
        <v>50.4</v>
      </c>
      <c r="G797" s="107">
        <v>50.4</v>
      </c>
    </row>
    <row r="798" spans="1:7" s="98" customFormat="1" ht="15.75">
      <c r="A798" s="106" t="s">
        <v>101</v>
      </c>
      <c r="B798" s="78">
        <v>11</v>
      </c>
      <c r="C798" s="36" t="s">
        <v>46</v>
      </c>
      <c r="D798" s="102" t="s">
        <v>204</v>
      </c>
      <c r="E798" s="112">
        <v>620</v>
      </c>
      <c r="F798" s="107">
        <v>522.20000000000005</v>
      </c>
      <c r="G798" s="107">
        <v>522.20000000000005</v>
      </c>
    </row>
    <row r="799" spans="1:7" s="98" customFormat="1" ht="31.5">
      <c r="A799" s="104" t="s">
        <v>259</v>
      </c>
      <c r="B799" s="78">
        <v>11</v>
      </c>
      <c r="C799" s="36" t="s">
        <v>46</v>
      </c>
      <c r="D799" s="102" t="s">
        <v>260</v>
      </c>
      <c r="E799" s="108"/>
      <c r="F799" s="107">
        <f t="shared" ref="F799:G801" si="75">SUM(F800)</f>
        <v>157</v>
      </c>
      <c r="G799" s="107">
        <f t="shared" si="75"/>
        <v>157</v>
      </c>
    </row>
    <row r="800" spans="1:7" s="98" customFormat="1" ht="47.25">
      <c r="A800" s="69" t="s">
        <v>261</v>
      </c>
      <c r="B800" s="78">
        <v>11</v>
      </c>
      <c r="C800" s="36" t="s">
        <v>46</v>
      </c>
      <c r="D800" s="102" t="s">
        <v>262</v>
      </c>
      <c r="E800" s="108"/>
      <c r="F800" s="107">
        <f t="shared" si="75"/>
        <v>157</v>
      </c>
      <c r="G800" s="107">
        <f t="shared" si="75"/>
        <v>157</v>
      </c>
    </row>
    <row r="801" spans="1:7" s="98" customFormat="1" ht="31.5">
      <c r="A801" s="104" t="s">
        <v>115</v>
      </c>
      <c r="B801" s="78">
        <v>11</v>
      </c>
      <c r="C801" s="36" t="s">
        <v>46</v>
      </c>
      <c r="D801" s="102" t="s">
        <v>262</v>
      </c>
      <c r="E801" s="35" t="s">
        <v>93</v>
      </c>
      <c r="F801" s="107">
        <f t="shared" si="75"/>
        <v>157</v>
      </c>
      <c r="G801" s="107">
        <f t="shared" si="75"/>
        <v>157</v>
      </c>
    </row>
    <row r="802" spans="1:7" s="98" customFormat="1" ht="36" customHeight="1">
      <c r="A802" s="76" t="s">
        <v>53</v>
      </c>
      <c r="B802" s="78">
        <v>11</v>
      </c>
      <c r="C802" s="36" t="s">
        <v>46</v>
      </c>
      <c r="D802" s="102" t="s">
        <v>262</v>
      </c>
      <c r="E802" s="108">
        <v>240</v>
      </c>
      <c r="F802" s="29">
        <v>157</v>
      </c>
      <c r="G802" s="29">
        <v>157</v>
      </c>
    </row>
    <row r="803" spans="1:7" s="98" customFormat="1" ht="110.25">
      <c r="A803" s="101" t="s">
        <v>336</v>
      </c>
      <c r="B803" s="78">
        <v>11</v>
      </c>
      <c r="C803" s="36" t="s">
        <v>46</v>
      </c>
      <c r="D803" s="102" t="s">
        <v>337</v>
      </c>
      <c r="E803" s="108"/>
      <c r="F803" s="107">
        <f t="shared" ref="F803:G805" si="76">SUM(F804)</f>
        <v>138</v>
      </c>
      <c r="G803" s="107">
        <f t="shared" si="76"/>
        <v>138</v>
      </c>
    </row>
    <row r="804" spans="1:7" s="98" customFormat="1" ht="78.75">
      <c r="A804" s="101" t="s">
        <v>338</v>
      </c>
      <c r="B804" s="78">
        <v>11</v>
      </c>
      <c r="C804" s="36" t="s">
        <v>46</v>
      </c>
      <c r="D804" s="102" t="s">
        <v>339</v>
      </c>
      <c r="E804" s="108"/>
      <c r="F804" s="107">
        <f t="shared" si="76"/>
        <v>138</v>
      </c>
      <c r="G804" s="107">
        <f t="shared" si="76"/>
        <v>138</v>
      </c>
    </row>
    <row r="805" spans="1:7" s="98" customFormat="1" ht="31.5">
      <c r="A805" s="104" t="s">
        <v>115</v>
      </c>
      <c r="B805" s="78">
        <v>11</v>
      </c>
      <c r="C805" s="36" t="s">
        <v>46</v>
      </c>
      <c r="D805" s="102" t="s">
        <v>339</v>
      </c>
      <c r="E805" s="35" t="s">
        <v>93</v>
      </c>
      <c r="F805" s="107">
        <f t="shared" si="76"/>
        <v>138</v>
      </c>
      <c r="G805" s="107">
        <f t="shared" si="76"/>
        <v>138</v>
      </c>
    </row>
    <row r="806" spans="1:7" s="98" customFormat="1" ht="31.5">
      <c r="A806" s="76" t="s">
        <v>53</v>
      </c>
      <c r="B806" s="78">
        <v>11</v>
      </c>
      <c r="C806" s="36" t="s">
        <v>46</v>
      </c>
      <c r="D806" s="102" t="s">
        <v>339</v>
      </c>
      <c r="E806" s="108">
        <v>240</v>
      </c>
      <c r="F806" s="29">
        <v>138</v>
      </c>
      <c r="G806" s="29">
        <v>138</v>
      </c>
    </row>
    <row r="807" spans="1:7" s="98" customFormat="1" ht="15.75">
      <c r="A807" s="101" t="s">
        <v>205</v>
      </c>
      <c r="B807" s="78">
        <v>11</v>
      </c>
      <c r="C807" s="36" t="s">
        <v>46</v>
      </c>
      <c r="D807" s="102" t="s">
        <v>206</v>
      </c>
      <c r="E807" s="112"/>
      <c r="F807" s="107">
        <f>SUM(F809)</f>
        <v>384.3</v>
      </c>
      <c r="G807" s="107">
        <f>SUM(G809)</f>
        <v>384.3</v>
      </c>
    </row>
    <row r="808" spans="1:7" s="98" customFormat="1" ht="31.5">
      <c r="A808" s="106" t="s">
        <v>207</v>
      </c>
      <c r="B808" s="78">
        <v>11</v>
      </c>
      <c r="C808" s="36" t="s">
        <v>46</v>
      </c>
      <c r="D808" s="102" t="s">
        <v>208</v>
      </c>
      <c r="E808" s="112"/>
      <c r="F808" s="107">
        <f>SUM(F809)</f>
        <v>384.3</v>
      </c>
      <c r="G808" s="107">
        <f>SUM(G809)</f>
        <v>384.3</v>
      </c>
    </row>
    <row r="809" spans="1:7" s="98" customFormat="1" ht="31.5">
      <c r="A809" s="106" t="s">
        <v>209</v>
      </c>
      <c r="B809" s="78">
        <v>11</v>
      </c>
      <c r="C809" s="36" t="s">
        <v>46</v>
      </c>
      <c r="D809" s="102" t="s">
        <v>210</v>
      </c>
      <c r="E809" s="112"/>
      <c r="F809" s="107">
        <f>SUM(F810,F812)</f>
        <v>384.3</v>
      </c>
      <c r="G809" s="107">
        <f>SUM(G810,G812)</f>
        <v>384.3</v>
      </c>
    </row>
    <row r="810" spans="1:7" s="98" customFormat="1" ht="31.5">
      <c r="A810" s="104" t="s">
        <v>115</v>
      </c>
      <c r="B810" s="78">
        <v>11</v>
      </c>
      <c r="C810" s="36" t="s">
        <v>46</v>
      </c>
      <c r="D810" s="102" t="s">
        <v>210</v>
      </c>
      <c r="E810" s="35" t="s">
        <v>93</v>
      </c>
      <c r="F810" s="107">
        <f>SUM(F811)</f>
        <v>58.8</v>
      </c>
      <c r="G810" s="107">
        <f>SUM(G811)</f>
        <v>58.8</v>
      </c>
    </row>
    <row r="811" spans="1:7" s="98" customFormat="1" ht="31.5">
      <c r="A811" s="76" t="s">
        <v>53</v>
      </c>
      <c r="B811" s="78">
        <v>11</v>
      </c>
      <c r="C811" s="36" t="s">
        <v>46</v>
      </c>
      <c r="D811" s="102" t="s">
        <v>210</v>
      </c>
      <c r="E811" s="108">
        <v>240</v>
      </c>
      <c r="F811" s="29">
        <v>58.8</v>
      </c>
      <c r="G811" s="29">
        <v>58.8</v>
      </c>
    </row>
    <row r="812" spans="1:7" s="98" customFormat="1" ht="31.5">
      <c r="A812" s="106" t="s">
        <v>61</v>
      </c>
      <c r="B812" s="78">
        <v>11</v>
      </c>
      <c r="C812" s="36" t="s">
        <v>46</v>
      </c>
      <c r="D812" s="102" t="s">
        <v>210</v>
      </c>
      <c r="E812" s="105">
        <v>600</v>
      </c>
      <c r="F812" s="107">
        <f>SUM(F813,F814)</f>
        <v>325.5</v>
      </c>
      <c r="G812" s="107">
        <f>SUM(G813,G814)</f>
        <v>325.5</v>
      </c>
    </row>
    <row r="813" spans="1:7" s="98" customFormat="1" ht="15.75">
      <c r="A813" s="106" t="s">
        <v>62</v>
      </c>
      <c r="B813" s="78">
        <v>11</v>
      </c>
      <c r="C813" s="36" t="s">
        <v>46</v>
      </c>
      <c r="D813" s="102" t="s">
        <v>210</v>
      </c>
      <c r="E813" s="105">
        <v>610</v>
      </c>
      <c r="F813" s="107">
        <v>152.19999999999999</v>
      </c>
      <c r="G813" s="107">
        <v>152.19999999999999</v>
      </c>
    </row>
    <row r="814" spans="1:7" s="98" customFormat="1" ht="15.75">
      <c r="A814" s="106" t="s">
        <v>101</v>
      </c>
      <c r="B814" s="78">
        <v>11</v>
      </c>
      <c r="C814" s="36" t="s">
        <v>46</v>
      </c>
      <c r="D814" s="102" t="s">
        <v>210</v>
      </c>
      <c r="E814" s="112">
        <v>620</v>
      </c>
      <c r="F814" s="107">
        <v>173.3</v>
      </c>
      <c r="G814" s="107">
        <v>173.3</v>
      </c>
    </row>
    <row r="815" spans="1:7" s="98" customFormat="1" ht="31.5">
      <c r="A815" s="106" t="s">
        <v>412</v>
      </c>
      <c r="B815" s="78">
        <v>11</v>
      </c>
      <c r="C815" s="36" t="s">
        <v>46</v>
      </c>
      <c r="D815" s="102" t="s">
        <v>413</v>
      </c>
      <c r="E815" s="112"/>
      <c r="F815" s="107">
        <f t="shared" ref="F815:G817" si="77">SUM(F816)</f>
        <v>373557.07</v>
      </c>
      <c r="G815" s="107">
        <f t="shared" si="77"/>
        <v>259248.46</v>
      </c>
    </row>
    <row r="816" spans="1:7" s="98" customFormat="1" ht="31.5">
      <c r="A816" s="101" t="s">
        <v>414</v>
      </c>
      <c r="B816" s="78">
        <v>11</v>
      </c>
      <c r="C816" s="36" t="s">
        <v>46</v>
      </c>
      <c r="D816" s="102" t="s">
        <v>415</v>
      </c>
      <c r="E816" s="111"/>
      <c r="F816" s="107">
        <f t="shared" si="77"/>
        <v>373557.07</v>
      </c>
      <c r="G816" s="107">
        <f t="shared" si="77"/>
        <v>259248.46</v>
      </c>
    </row>
    <row r="817" spans="1:7" s="98" customFormat="1" ht="15.75">
      <c r="A817" s="132" t="s">
        <v>527</v>
      </c>
      <c r="B817" s="130">
        <v>11</v>
      </c>
      <c r="C817" s="131" t="s">
        <v>46</v>
      </c>
      <c r="D817" s="129" t="s">
        <v>528</v>
      </c>
      <c r="E817" s="111"/>
      <c r="F817" s="107">
        <f t="shared" si="77"/>
        <v>373557.07</v>
      </c>
      <c r="G817" s="107">
        <f t="shared" si="77"/>
        <v>259248.46</v>
      </c>
    </row>
    <row r="818" spans="1:7" s="48" customFormat="1" ht="31.5">
      <c r="A818" s="133" t="s">
        <v>529</v>
      </c>
      <c r="B818" s="130">
        <v>11</v>
      </c>
      <c r="C818" s="131" t="s">
        <v>46</v>
      </c>
      <c r="D818" s="129" t="s">
        <v>530</v>
      </c>
      <c r="E818" s="25"/>
      <c r="F818" s="21">
        <f>SUM(F819)</f>
        <v>373557.07</v>
      </c>
      <c r="G818" s="107">
        <f>SUM(G819)</f>
        <v>259248.46</v>
      </c>
    </row>
    <row r="819" spans="1:7" s="48" customFormat="1" ht="31.5">
      <c r="A819" s="77" t="s">
        <v>120</v>
      </c>
      <c r="B819" s="19">
        <v>11</v>
      </c>
      <c r="C819" s="36" t="s">
        <v>46</v>
      </c>
      <c r="D819" s="129" t="s">
        <v>530</v>
      </c>
      <c r="E819" s="25">
        <v>400</v>
      </c>
      <c r="F819" s="21">
        <f>SUM(F820)</f>
        <v>373557.07</v>
      </c>
      <c r="G819" s="107">
        <f>SUM(G820)</f>
        <v>259248.46</v>
      </c>
    </row>
    <row r="820" spans="1:7" s="48" customFormat="1" ht="15.75">
      <c r="A820" s="76" t="s">
        <v>135</v>
      </c>
      <c r="B820" s="19">
        <v>11</v>
      </c>
      <c r="C820" s="36" t="s">
        <v>46</v>
      </c>
      <c r="D820" s="129" t="s">
        <v>530</v>
      </c>
      <c r="E820" s="25">
        <v>410</v>
      </c>
      <c r="F820" s="107">
        <v>373557.07</v>
      </c>
      <c r="G820" s="107">
        <v>259248.46</v>
      </c>
    </row>
    <row r="821" spans="1:7" ht="15.75">
      <c r="A821" s="77" t="s">
        <v>106</v>
      </c>
      <c r="B821" s="25">
        <v>11</v>
      </c>
      <c r="C821" s="36" t="s">
        <v>48</v>
      </c>
      <c r="D821" s="10"/>
      <c r="E821" s="25"/>
      <c r="F821" s="107">
        <f t="shared" ref="F821:G824" si="78">SUM(F822)</f>
        <v>252</v>
      </c>
      <c r="G821" s="107">
        <f t="shared" si="78"/>
        <v>252</v>
      </c>
    </row>
    <row r="822" spans="1:7" ht="15.75">
      <c r="A822" s="101" t="s">
        <v>401</v>
      </c>
      <c r="B822" s="78">
        <v>11</v>
      </c>
      <c r="C822" s="36" t="s">
        <v>48</v>
      </c>
      <c r="D822" s="102" t="s">
        <v>20</v>
      </c>
      <c r="E822" s="25"/>
      <c r="F822" s="107">
        <f t="shared" si="78"/>
        <v>252</v>
      </c>
      <c r="G822" s="107">
        <f t="shared" si="78"/>
        <v>252</v>
      </c>
    </row>
    <row r="823" spans="1:7" ht="15.75">
      <c r="A823" s="101" t="s">
        <v>402</v>
      </c>
      <c r="B823" s="78">
        <v>11</v>
      </c>
      <c r="C823" s="36" t="s">
        <v>48</v>
      </c>
      <c r="D823" s="102" t="s">
        <v>403</v>
      </c>
      <c r="E823" s="25"/>
      <c r="F823" s="107">
        <f t="shared" si="78"/>
        <v>252</v>
      </c>
      <c r="G823" s="107">
        <f t="shared" si="78"/>
        <v>252</v>
      </c>
    </row>
    <row r="824" spans="1:7" ht="47.25">
      <c r="A824" s="99" t="s">
        <v>404</v>
      </c>
      <c r="B824" s="78">
        <v>11</v>
      </c>
      <c r="C824" s="36" t="s">
        <v>48</v>
      </c>
      <c r="D824" s="102" t="s">
        <v>405</v>
      </c>
      <c r="E824" s="25"/>
      <c r="F824" s="107">
        <f t="shared" si="78"/>
        <v>252</v>
      </c>
      <c r="G824" s="107">
        <f t="shared" si="78"/>
        <v>252</v>
      </c>
    </row>
    <row r="825" spans="1:7" ht="31.5">
      <c r="A825" s="67" t="s">
        <v>416</v>
      </c>
      <c r="B825" s="19">
        <v>11</v>
      </c>
      <c r="C825" s="36" t="s">
        <v>48</v>
      </c>
      <c r="D825" s="102" t="s">
        <v>417</v>
      </c>
      <c r="E825" s="22"/>
      <c r="F825" s="21">
        <f>SUM(F826,)</f>
        <v>252</v>
      </c>
      <c r="G825" s="107">
        <f>SUM(G826,)</f>
        <v>252</v>
      </c>
    </row>
    <row r="826" spans="1:7" s="48" customFormat="1" ht="67.5" customHeight="1">
      <c r="A826" s="67" t="s">
        <v>49</v>
      </c>
      <c r="B826" s="25">
        <v>11</v>
      </c>
      <c r="C826" s="36" t="s">
        <v>48</v>
      </c>
      <c r="D826" s="102" t="s">
        <v>417</v>
      </c>
      <c r="E826" s="25">
        <v>100</v>
      </c>
      <c r="F826" s="21">
        <f>SUM(F827)</f>
        <v>252</v>
      </c>
      <c r="G826" s="107">
        <f>SUM(G827)</f>
        <v>252</v>
      </c>
    </row>
    <row r="827" spans="1:7" s="48" customFormat="1" ht="15.75">
      <c r="A827" s="77" t="s">
        <v>64</v>
      </c>
      <c r="B827" s="19">
        <v>11</v>
      </c>
      <c r="C827" s="36" t="s">
        <v>48</v>
      </c>
      <c r="D827" s="102" t="s">
        <v>417</v>
      </c>
      <c r="E827" s="28">
        <v>110</v>
      </c>
      <c r="F827" s="29">
        <v>252</v>
      </c>
      <c r="G827" s="29">
        <v>252</v>
      </c>
    </row>
    <row r="828" spans="1:7" ht="15.75">
      <c r="A828" s="94" t="s">
        <v>107</v>
      </c>
      <c r="B828" s="22">
        <v>11</v>
      </c>
      <c r="C828" s="27" t="s">
        <v>78</v>
      </c>
      <c r="D828" s="41"/>
      <c r="E828" s="27"/>
      <c r="F828" s="21">
        <f>SUM(F829,F839)</f>
        <v>4153.5</v>
      </c>
      <c r="G828" s="107">
        <f>SUM(G829,G839)</f>
        <v>4153.5</v>
      </c>
    </row>
    <row r="829" spans="1:7" ht="15.75">
      <c r="A829" s="101" t="s">
        <v>401</v>
      </c>
      <c r="B829" s="78">
        <v>11</v>
      </c>
      <c r="C829" s="27" t="s">
        <v>78</v>
      </c>
      <c r="D829" s="102" t="s">
        <v>20</v>
      </c>
      <c r="E829" s="25"/>
      <c r="F829" s="21">
        <f t="shared" ref="F829:G831" si="79">SUM(F830)</f>
        <v>4103.5</v>
      </c>
      <c r="G829" s="107">
        <f t="shared" si="79"/>
        <v>4103.5</v>
      </c>
    </row>
    <row r="830" spans="1:7" ht="15.75">
      <c r="A830" s="67" t="s">
        <v>1</v>
      </c>
      <c r="B830" s="19">
        <v>11</v>
      </c>
      <c r="C830" s="36" t="s">
        <v>78</v>
      </c>
      <c r="D830" s="102" t="s">
        <v>22</v>
      </c>
      <c r="E830" s="27"/>
      <c r="F830" s="21">
        <f t="shared" si="79"/>
        <v>4103.5</v>
      </c>
      <c r="G830" s="107">
        <f t="shared" si="79"/>
        <v>4103.5</v>
      </c>
    </row>
    <row r="831" spans="1:7" ht="31.5">
      <c r="A831" s="77" t="s">
        <v>143</v>
      </c>
      <c r="B831" s="19">
        <v>11</v>
      </c>
      <c r="C831" s="36" t="s">
        <v>78</v>
      </c>
      <c r="D831" s="102" t="s">
        <v>30</v>
      </c>
      <c r="E831" s="27"/>
      <c r="F831" s="21">
        <f t="shared" si="79"/>
        <v>4103.5</v>
      </c>
      <c r="G831" s="107">
        <f t="shared" si="79"/>
        <v>4103.5</v>
      </c>
    </row>
    <row r="832" spans="1:7" ht="15.75">
      <c r="A832" s="67" t="s">
        <v>6</v>
      </c>
      <c r="B832" s="19">
        <v>11</v>
      </c>
      <c r="C832" s="36" t="s">
        <v>78</v>
      </c>
      <c r="D832" s="102" t="s">
        <v>418</v>
      </c>
      <c r="E832" s="25"/>
      <c r="F832" s="21">
        <f>SUM(F833,F835,F837)</f>
        <v>4103.5</v>
      </c>
      <c r="G832" s="107">
        <f>SUM(G833,G835,G837)</f>
        <v>4103.5</v>
      </c>
    </row>
    <row r="833" spans="1:7" ht="67.5" customHeight="1">
      <c r="A833" s="67" t="s">
        <v>49</v>
      </c>
      <c r="B833" s="25">
        <v>11</v>
      </c>
      <c r="C833" s="36" t="s">
        <v>78</v>
      </c>
      <c r="D833" s="102" t="s">
        <v>418</v>
      </c>
      <c r="E833" s="25">
        <v>100</v>
      </c>
      <c r="F833" s="21">
        <f>SUM(F834)</f>
        <v>3902.9</v>
      </c>
      <c r="G833" s="107">
        <f>SUM(G834)</f>
        <v>3902.9</v>
      </c>
    </row>
    <row r="834" spans="1:7" ht="31.5">
      <c r="A834" s="87" t="s">
        <v>50</v>
      </c>
      <c r="B834" s="25">
        <v>11</v>
      </c>
      <c r="C834" s="36" t="s">
        <v>78</v>
      </c>
      <c r="D834" s="102" t="s">
        <v>418</v>
      </c>
      <c r="E834" s="25">
        <v>120</v>
      </c>
      <c r="F834" s="29">
        <v>3902.9</v>
      </c>
      <c r="G834" s="29">
        <v>3902.9</v>
      </c>
    </row>
    <row r="835" spans="1:7" ht="31.5">
      <c r="A835" s="77" t="s">
        <v>115</v>
      </c>
      <c r="B835" s="25">
        <v>11</v>
      </c>
      <c r="C835" s="36" t="s">
        <v>78</v>
      </c>
      <c r="D835" s="102" t="s">
        <v>418</v>
      </c>
      <c r="E835" s="25">
        <v>200</v>
      </c>
      <c r="F835" s="107">
        <f>SUM(F836)</f>
        <v>195.2</v>
      </c>
      <c r="G835" s="107">
        <f>SUM(G836)</f>
        <v>195.2</v>
      </c>
    </row>
    <row r="836" spans="1:7" ht="31.5">
      <c r="A836" s="67" t="s">
        <v>53</v>
      </c>
      <c r="B836" s="25">
        <v>11</v>
      </c>
      <c r="C836" s="36" t="s">
        <v>78</v>
      </c>
      <c r="D836" s="102" t="s">
        <v>418</v>
      </c>
      <c r="E836" s="23">
        <v>240</v>
      </c>
      <c r="F836" s="107">
        <v>195.2</v>
      </c>
      <c r="G836" s="107">
        <v>195.2</v>
      </c>
    </row>
    <row r="837" spans="1:7" ht="15.75">
      <c r="A837" s="95" t="s">
        <v>54</v>
      </c>
      <c r="B837" s="25">
        <v>11</v>
      </c>
      <c r="C837" s="36" t="s">
        <v>78</v>
      </c>
      <c r="D837" s="102" t="s">
        <v>418</v>
      </c>
      <c r="E837" s="8">
        <v>800</v>
      </c>
      <c r="F837" s="107">
        <f>SUM(F838)</f>
        <v>5.4</v>
      </c>
      <c r="G837" s="107">
        <f>SUM(G838)</f>
        <v>5.4</v>
      </c>
    </row>
    <row r="838" spans="1:7" ht="15.75">
      <c r="A838" s="94" t="s">
        <v>55</v>
      </c>
      <c r="B838" s="25">
        <v>11</v>
      </c>
      <c r="C838" s="36" t="s">
        <v>78</v>
      </c>
      <c r="D838" s="102" t="s">
        <v>418</v>
      </c>
      <c r="E838" s="8">
        <v>850</v>
      </c>
      <c r="F838" s="29">
        <v>5.4</v>
      </c>
      <c r="G838" s="29">
        <v>5.4</v>
      </c>
    </row>
    <row r="839" spans="1:7" s="98" customFormat="1" ht="31.5">
      <c r="A839" s="101" t="s">
        <v>141</v>
      </c>
      <c r="B839" s="111">
        <v>11</v>
      </c>
      <c r="C839" s="36" t="s">
        <v>78</v>
      </c>
      <c r="D839" s="102" t="s">
        <v>33</v>
      </c>
      <c r="E839" s="109"/>
      <c r="F839" s="107">
        <f t="shared" ref="F839:G843" si="80">SUM(F840)</f>
        <v>50</v>
      </c>
      <c r="G839" s="107">
        <f t="shared" si="80"/>
        <v>50</v>
      </c>
    </row>
    <row r="840" spans="1:7" s="98" customFormat="1" ht="31.5">
      <c r="A840" s="101" t="s">
        <v>147</v>
      </c>
      <c r="B840" s="111">
        <v>11</v>
      </c>
      <c r="C840" s="36" t="s">
        <v>78</v>
      </c>
      <c r="D840" s="102" t="s">
        <v>36</v>
      </c>
      <c r="E840" s="27"/>
      <c r="F840" s="107">
        <f t="shared" si="80"/>
        <v>50</v>
      </c>
      <c r="G840" s="107">
        <f t="shared" si="80"/>
        <v>50</v>
      </c>
    </row>
    <row r="841" spans="1:7" s="98" customFormat="1" ht="31.5">
      <c r="A841" s="73" t="s">
        <v>148</v>
      </c>
      <c r="B841" s="111">
        <v>11</v>
      </c>
      <c r="C841" s="36" t="s">
        <v>78</v>
      </c>
      <c r="D841" s="102" t="s">
        <v>37</v>
      </c>
      <c r="E841" s="27"/>
      <c r="F841" s="107">
        <f t="shared" si="80"/>
        <v>50</v>
      </c>
      <c r="G841" s="107">
        <f t="shared" si="80"/>
        <v>50</v>
      </c>
    </row>
    <row r="842" spans="1:7" s="98" customFormat="1" ht="110.25">
      <c r="A842" s="101" t="s">
        <v>149</v>
      </c>
      <c r="B842" s="111">
        <v>11</v>
      </c>
      <c r="C842" s="36" t="s">
        <v>78</v>
      </c>
      <c r="D842" s="102" t="s">
        <v>150</v>
      </c>
      <c r="E842" s="3"/>
      <c r="F842" s="107">
        <f t="shared" si="80"/>
        <v>50</v>
      </c>
      <c r="G842" s="107">
        <f t="shared" si="80"/>
        <v>50</v>
      </c>
    </row>
    <row r="843" spans="1:7" s="98" customFormat="1" ht="31.5">
      <c r="A843" s="104" t="s">
        <v>115</v>
      </c>
      <c r="B843" s="111">
        <v>11</v>
      </c>
      <c r="C843" s="36" t="s">
        <v>78</v>
      </c>
      <c r="D843" s="102" t="s">
        <v>150</v>
      </c>
      <c r="E843" s="111">
        <v>200</v>
      </c>
      <c r="F843" s="107">
        <f t="shared" si="80"/>
        <v>50</v>
      </c>
      <c r="G843" s="107">
        <f t="shared" si="80"/>
        <v>50</v>
      </c>
    </row>
    <row r="844" spans="1:7" s="98" customFormat="1" ht="31.5">
      <c r="A844" s="104" t="s">
        <v>53</v>
      </c>
      <c r="B844" s="111">
        <v>11</v>
      </c>
      <c r="C844" s="36" t="s">
        <v>78</v>
      </c>
      <c r="D844" s="102" t="s">
        <v>150</v>
      </c>
      <c r="E844" s="111">
        <v>240</v>
      </c>
      <c r="F844" s="107">
        <v>50</v>
      </c>
      <c r="G844" s="107">
        <v>50</v>
      </c>
    </row>
    <row r="845" spans="1:7" s="48" customFormat="1" ht="15.75">
      <c r="A845" s="77"/>
      <c r="B845" s="25"/>
      <c r="C845" s="36"/>
      <c r="D845" s="47"/>
      <c r="E845" s="25"/>
      <c r="F845" s="21"/>
      <c r="G845" s="107"/>
    </row>
    <row r="846" spans="1:7" s="48" customFormat="1" ht="15.75">
      <c r="A846" s="96" t="s">
        <v>126</v>
      </c>
      <c r="B846" s="59">
        <v>12</v>
      </c>
      <c r="C846" s="64"/>
      <c r="D846" s="65"/>
      <c r="E846" s="60"/>
      <c r="F846" s="55">
        <f>SUM(F847)</f>
        <v>3781.42</v>
      </c>
      <c r="G846" s="55">
        <f>SUM(G847)</f>
        <v>3581.42</v>
      </c>
    </row>
    <row r="847" spans="1:7" s="48" customFormat="1" ht="15.75">
      <c r="A847" s="77" t="s">
        <v>127</v>
      </c>
      <c r="B847" s="19">
        <v>12</v>
      </c>
      <c r="C847" s="35" t="s">
        <v>52</v>
      </c>
      <c r="D847" s="4"/>
      <c r="E847" s="25"/>
      <c r="F847" s="107">
        <f t="shared" ref="F847:G849" si="81">SUM(F848)</f>
        <v>3781.42</v>
      </c>
      <c r="G847" s="107">
        <f t="shared" si="81"/>
        <v>3581.42</v>
      </c>
    </row>
    <row r="848" spans="1:7" s="98" customFormat="1" ht="47.25">
      <c r="A848" s="101" t="s">
        <v>171</v>
      </c>
      <c r="B848" s="78">
        <v>12</v>
      </c>
      <c r="C848" s="35" t="s">
        <v>52</v>
      </c>
      <c r="D848" s="102" t="s">
        <v>39</v>
      </c>
      <c r="E848" s="111"/>
      <c r="F848" s="107">
        <f t="shared" si="81"/>
        <v>3781.42</v>
      </c>
      <c r="G848" s="107">
        <f t="shared" si="81"/>
        <v>3581.42</v>
      </c>
    </row>
    <row r="849" spans="1:21" s="98" customFormat="1" ht="47.25">
      <c r="A849" s="101" t="s">
        <v>172</v>
      </c>
      <c r="B849" s="78">
        <v>12</v>
      </c>
      <c r="C849" s="35" t="s">
        <v>52</v>
      </c>
      <c r="D849" s="102" t="s">
        <v>173</v>
      </c>
      <c r="E849" s="111"/>
      <c r="F849" s="107">
        <f t="shared" si="81"/>
        <v>3781.42</v>
      </c>
      <c r="G849" s="107">
        <f t="shared" si="81"/>
        <v>3581.42</v>
      </c>
    </row>
    <row r="850" spans="1:21" s="98" customFormat="1" ht="47.25">
      <c r="A850" s="101" t="s">
        <v>174</v>
      </c>
      <c r="B850" s="78">
        <v>12</v>
      </c>
      <c r="C850" s="35" t="s">
        <v>52</v>
      </c>
      <c r="D850" s="100" t="s">
        <v>175</v>
      </c>
      <c r="E850" s="111"/>
      <c r="F850" s="107">
        <f t="shared" ref="F850:G852" si="82">SUM(F851)</f>
        <v>3781.42</v>
      </c>
      <c r="G850" s="107">
        <f t="shared" si="82"/>
        <v>3581.42</v>
      </c>
    </row>
    <row r="851" spans="1:21" s="98" customFormat="1" ht="126">
      <c r="A851" s="71" t="s">
        <v>176</v>
      </c>
      <c r="B851" s="78">
        <v>12</v>
      </c>
      <c r="C851" s="35" t="s">
        <v>52</v>
      </c>
      <c r="D851" s="102" t="s">
        <v>177</v>
      </c>
      <c r="E851" s="112"/>
      <c r="F851" s="107">
        <f t="shared" si="82"/>
        <v>3781.42</v>
      </c>
      <c r="G851" s="107">
        <f t="shared" si="82"/>
        <v>3581.42</v>
      </c>
    </row>
    <row r="852" spans="1:21" s="48" customFormat="1" ht="31.5">
      <c r="A852" s="77" t="s">
        <v>115</v>
      </c>
      <c r="B852" s="19">
        <v>12</v>
      </c>
      <c r="C852" s="35" t="s">
        <v>52</v>
      </c>
      <c r="D852" s="102" t="s">
        <v>177</v>
      </c>
      <c r="E852" s="25">
        <v>200</v>
      </c>
      <c r="F852" s="21">
        <f t="shared" si="82"/>
        <v>3781.42</v>
      </c>
      <c r="G852" s="107">
        <f t="shared" si="82"/>
        <v>3581.42</v>
      </c>
    </row>
    <row r="853" spans="1:21" s="48" customFormat="1" ht="31.5">
      <c r="A853" s="77" t="s">
        <v>53</v>
      </c>
      <c r="B853" s="19">
        <v>12</v>
      </c>
      <c r="C853" s="35" t="s">
        <v>52</v>
      </c>
      <c r="D853" s="102" t="s">
        <v>177</v>
      </c>
      <c r="E853" s="25">
        <v>240</v>
      </c>
      <c r="F853" s="107">
        <v>3781.42</v>
      </c>
      <c r="G853" s="107">
        <v>3581.42</v>
      </c>
    </row>
    <row r="854" spans="1:21" s="48" customFormat="1" ht="15.75">
      <c r="A854" s="77"/>
      <c r="B854" s="19"/>
      <c r="C854" s="35"/>
      <c r="D854" s="47"/>
      <c r="E854" s="25"/>
      <c r="F854" s="21"/>
      <c r="G854" s="107"/>
    </row>
    <row r="855" spans="1:21" s="8" customFormat="1" ht="15.75">
      <c r="A855" s="97" t="s">
        <v>96</v>
      </c>
      <c r="B855" s="66">
        <v>13</v>
      </c>
      <c r="C855" s="66"/>
      <c r="D855" s="66"/>
      <c r="E855" s="66"/>
      <c r="F855" s="55">
        <f>SUM(F856)</f>
        <v>1700</v>
      </c>
      <c r="G855" s="55">
        <f>SUM(G856)</f>
        <v>2700</v>
      </c>
    </row>
    <row r="856" spans="1:21" s="8" customFormat="1" ht="31.5">
      <c r="A856" s="67" t="s">
        <v>97</v>
      </c>
      <c r="B856" s="8">
        <v>13</v>
      </c>
      <c r="C856" s="36" t="s">
        <v>46</v>
      </c>
      <c r="D856" s="1"/>
      <c r="F856" s="21">
        <f t="shared" ref="F856:G861" si="83">SUM(F857)</f>
        <v>1700</v>
      </c>
      <c r="G856" s="107">
        <f t="shared" si="83"/>
        <v>2700</v>
      </c>
    </row>
    <row r="857" spans="1:21" s="8" customFormat="1" ht="31.5">
      <c r="A857" s="101" t="s">
        <v>141</v>
      </c>
      <c r="B857" s="8">
        <v>13</v>
      </c>
      <c r="C857" s="36" t="s">
        <v>46</v>
      </c>
      <c r="D857" s="102" t="s">
        <v>33</v>
      </c>
      <c r="F857" s="21">
        <f t="shared" si="83"/>
        <v>1700</v>
      </c>
      <c r="G857" s="107">
        <f t="shared" si="83"/>
        <v>2700</v>
      </c>
    </row>
    <row r="858" spans="1:21" s="8" customFormat="1" ht="15.75">
      <c r="A858" s="67" t="s">
        <v>419</v>
      </c>
      <c r="B858" s="8">
        <v>13</v>
      </c>
      <c r="C858" s="36" t="s">
        <v>46</v>
      </c>
      <c r="D858" s="102" t="s">
        <v>38</v>
      </c>
      <c r="F858" s="21">
        <f t="shared" si="83"/>
        <v>1700</v>
      </c>
      <c r="G858" s="107">
        <f t="shared" si="83"/>
        <v>2700</v>
      </c>
    </row>
    <row r="859" spans="1:21" s="8" customFormat="1" ht="15.75">
      <c r="A859" s="67" t="s">
        <v>420</v>
      </c>
      <c r="B859" s="8">
        <v>13</v>
      </c>
      <c r="C859" s="36" t="s">
        <v>46</v>
      </c>
      <c r="D859" s="102" t="s">
        <v>421</v>
      </c>
      <c r="F859" s="21">
        <f t="shared" si="83"/>
        <v>1700</v>
      </c>
      <c r="G859" s="107">
        <f t="shared" si="83"/>
        <v>2700</v>
      </c>
    </row>
    <row r="860" spans="1:21" s="8" customFormat="1" ht="15.75">
      <c r="A860" s="94" t="s">
        <v>99</v>
      </c>
      <c r="B860" s="8">
        <v>13</v>
      </c>
      <c r="C860" s="36" t="s">
        <v>46</v>
      </c>
      <c r="D860" s="102" t="s">
        <v>422</v>
      </c>
      <c r="F860" s="21">
        <f t="shared" si="83"/>
        <v>1700</v>
      </c>
      <c r="G860" s="107">
        <f t="shared" si="83"/>
        <v>2700</v>
      </c>
    </row>
    <row r="861" spans="1:21" s="8" customFormat="1" ht="15.75">
      <c r="A861" s="94" t="s">
        <v>98</v>
      </c>
      <c r="B861" s="8">
        <v>13</v>
      </c>
      <c r="C861" s="36" t="s">
        <v>46</v>
      </c>
      <c r="D861" s="102" t="s">
        <v>422</v>
      </c>
      <c r="E861" s="8">
        <v>700</v>
      </c>
      <c r="F861" s="21">
        <f t="shared" si="83"/>
        <v>1700</v>
      </c>
      <c r="G861" s="107">
        <f t="shared" si="83"/>
        <v>2700</v>
      </c>
    </row>
    <row r="862" spans="1:21" s="8" customFormat="1" ht="15.75">
      <c r="A862" s="94" t="s">
        <v>99</v>
      </c>
      <c r="B862" s="8">
        <v>13</v>
      </c>
      <c r="C862" s="36" t="s">
        <v>46</v>
      </c>
      <c r="D862" s="102" t="s">
        <v>422</v>
      </c>
      <c r="E862" s="8">
        <v>730</v>
      </c>
      <c r="F862" s="29">
        <v>1700</v>
      </c>
      <c r="G862" s="29">
        <v>2700</v>
      </c>
    </row>
    <row r="863" spans="1:21" ht="15.75">
      <c r="A863" s="77"/>
      <c r="B863" s="19"/>
      <c r="C863" s="19"/>
      <c r="D863" s="3"/>
      <c r="E863" s="25"/>
      <c r="F863" s="29"/>
      <c r="G863" s="29"/>
    </row>
    <row r="864" spans="1:21" ht="15.75">
      <c r="A864" s="43" t="s">
        <v>110</v>
      </c>
      <c r="B864" s="44"/>
      <c r="C864" s="44"/>
      <c r="D864" s="44"/>
      <c r="E864" s="45"/>
      <c r="F864" s="51">
        <f>SUM(F12,F203,F213,F277,F363,F434,F447,F655,F714,F771,F846,F855)</f>
        <v>3409704.8799999994</v>
      </c>
      <c r="G864" s="51">
        <f>SUM(G12,G203,G213,G277,G363,G434,G447,G655,G714,G771,G846,G855)</f>
        <v>3994897.51</v>
      </c>
      <c r="U864" s="48"/>
    </row>
    <row r="865" spans="1:7" ht="12.75">
      <c r="A865" s="32"/>
      <c r="B865" s="32"/>
      <c r="C865" s="32"/>
      <c r="D865" s="32"/>
      <c r="E865" s="32"/>
      <c r="F865" s="32"/>
      <c r="G865" s="32"/>
    </row>
    <row r="866" spans="1:7" ht="12.75">
      <c r="B866" s="32"/>
      <c r="C866" s="32"/>
      <c r="D866" s="32"/>
      <c r="E866" s="32"/>
      <c r="F866" s="32"/>
      <c r="G866" s="32"/>
    </row>
    <row r="867" spans="1:7" ht="12.75">
      <c r="B867" s="32"/>
      <c r="C867" s="32"/>
      <c r="D867" s="32"/>
      <c r="E867" s="32"/>
      <c r="F867" s="32"/>
      <c r="G867" s="32"/>
    </row>
  </sheetData>
  <mergeCells count="6">
    <mergeCell ref="C5:E5"/>
    <mergeCell ref="A6:G6"/>
    <mergeCell ref="F1:G1"/>
    <mergeCell ref="F2:G2"/>
    <mergeCell ref="F3:G3"/>
    <mergeCell ref="F4:G4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2019-10-22T14:54:32Z</cp:lastPrinted>
  <dcterms:created xsi:type="dcterms:W3CDTF">2013-01-23T11:33:24Z</dcterms:created>
  <dcterms:modified xsi:type="dcterms:W3CDTF">2019-12-27T06:39:41Z</dcterms:modified>
</cp:coreProperties>
</file>