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Лист1" sheetId="7" r:id="rId1"/>
  </sheets>
  <calcPr calcId="125725"/>
</workbook>
</file>

<file path=xl/calcChain.xml><?xml version="1.0" encoding="utf-8"?>
<calcChain xmlns="http://schemas.openxmlformats.org/spreadsheetml/2006/main">
  <c r="G39" i="7"/>
  <c r="G38"/>
  <c r="G36"/>
  <c r="G35"/>
  <c r="G34"/>
  <c r="G33"/>
  <c r="G32"/>
  <c r="G28"/>
  <c r="G27"/>
  <c r="G26"/>
  <c r="G25"/>
  <c r="I23"/>
  <c r="I22"/>
  <c r="I21"/>
  <c r="I20"/>
  <c r="G23"/>
  <c r="G22"/>
  <c r="G21"/>
  <c r="G20"/>
  <c r="G30" l="1"/>
  <c r="I54"/>
  <c r="I48"/>
  <c r="I53"/>
  <c r="G53"/>
  <c r="I51"/>
  <c r="G51"/>
  <c r="H46"/>
  <c r="G49"/>
  <c r="G48"/>
  <c r="G47"/>
  <c r="G44"/>
  <c r="I43"/>
  <c r="G43"/>
  <c r="G45"/>
  <c r="G18"/>
  <c r="I17"/>
  <c r="G17"/>
  <c r="G14"/>
  <c r="I49"/>
  <c r="I47"/>
  <c r="I45"/>
  <c r="I44"/>
  <c r="I39"/>
  <c r="I38"/>
  <c r="I36"/>
  <c r="I35"/>
  <c r="I34"/>
  <c r="I33"/>
  <c r="I32"/>
  <c r="I30"/>
  <c r="I28"/>
  <c r="I27"/>
  <c r="I26"/>
  <c r="I25"/>
  <c r="I18"/>
  <c r="I14"/>
  <c r="I12"/>
  <c r="I11"/>
  <c r="I10"/>
  <c r="I9"/>
  <c r="I8"/>
  <c r="I7"/>
  <c r="I6"/>
  <c r="G12"/>
  <c r="G11"/>
  <c r="G10"/>
  <c r="G9"/>
  <c r="G8"/>
  <c r="G7"/>
  <c r="G6"/>
  <c r="G29"/>
  <c r="E51"/>
  <c r="E49"/>
  <c r="E48"/>
  <c r="E47"/>
  <c r="E45"/>
  <c r="E44"/>
  <c r="E43"/>
  <c r="E39"/>
  <c r="E38"/>
  <c r="E29"/>
  <c r="E36"/>
  <c r="E35"/>
  <c r="E34"/>
  <c r="E33"/>
  <c r="E32"/>
  <c r="E30"/>
  <c r="E28"/>
  <c r="E27"/>
  <c r="E26"/>
  <c r="E25"/>
  <c r="H52"/>
  <c r="I52" s="1"/>
  <c r="F52"/>
  <c r="G52" s="1"/>
  <c r="D52"/>
  <c r="H50"/>
  <c r="F50"/>
  <c r="D50"/>
  <c r="G50" s="1"/>
  <c r="F46"/>
  <c r="D46"/>
  <c r="H42"/>
  <c r="F42"/>
  <c r="D42"/>
  <c r="E42" s="1"/>
  <c r="H37"/>
  <c r="I37" s="1"/>
  <c r="F37"/>
  <c r="D37"/>
  <c r="H31"/>
  <c r="F31"/>
  <c r="D31"/>
  <c r="E31" s="1"/>
  <c r="H29"/>
  <c r="F29"/>
  <c r="D29"/>
  <c r="H13"/>
  <c r="F13"/>
  <c r="H16"/>
  <c r="F16"/>
  <c r="H19"/>
  <c r="F19"/>
  <c r="H24"/>
  <c r="F24"/>
  <c r="D24"/>
  <c r="E23"/>
  <c r="E22"/>
  <c r="E21"/>
  <c r="E20"/>
  <c r="D19"/>
  <c r="E19" s="1"/>
  <c r="D16"/>
  <c r="E16" s="1"/>
  <c r="D13"/>
  <c r="E18"/>
  <c r="E17"/>
  <c r="E14"/>
  <c r="E13"/>
  <c r="E12"/>
  <c r="E10"/>
  <c r="E9"/>
  <c r="E8"/>
  <c r="E7"/>
  <c r="E6"/>
  <c r="H5"/>
  <c r="F5"/>
  <c r="D5"/>
  <c r="C52"/>
  <c r="C50"/>
  <c r="C46"/>
  <c r="C42"/>
  <c r="C40"/>
  <c r="C37"/>
  <c r="C31"/>
  <c r="C29"/>
  <c r="G37" l="1"/>
  <c r="I31"/>
  <c r="I24"/>
  <c r="G24"/>
  <c r="I19"/>
  <c r="H55"/>
  <c r="G19"/>
  <c r="F55"/>
  <c r="E37"/>
  <c r="G31"/>
  <c r="E24"/>
  <c r="I29"/>
  <c r="I50"/>
  <c r="E50"/>
  <c r="I46"/>
  <c r="G46"/>
  <c r="E46"/>
  <c r="I42"/>
  <c r="G42"/>
  <c r="I16"/>
  <c r="G16"/>
  <c r="G13"/>
  <c r="I13"/>
  <c r="I5"/>
  <c r="G5"/>
  <c r="D55"/>
  <c r="E55" s="1"/>
  <c r="C24"/>
  <c r="C19"/>
  <c r="C16"/>
  <c r="C13"/>
  <c r="C5"/>
  <c r="I55" l="1"/>
  <c r="G55"/>
  <c r="C55"/>
  <c r="E5"/>
</calcChain>
</file>

<file path=xl/comments1.xml><?xml version="1.0" encoding="utf-8"?>
<comments xmlns="http://schemas.openxmlformats.org/spreadsheetml/2006/main">
  <authors>
    <author>Пользователь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<sst xmlns="http://schemas.openxmlformats.org/spreadsheetml/2006/main" count="131" uniqueCount="107">
  <si>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</si>
  <si>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</si>
  <si>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</si>
  <si>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</si>
  <si>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</si>
  <si>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</si>
  <si>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</si>
  <si>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</si>
  <si>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</si>
  <si>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</si>
  <si>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</si>
  <si>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</si>
  <si>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</si>
  <si>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</si>
  <si>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</si>
  <si>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</si>
  <si>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</si>
  <si>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</si>
  <si>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</si>
  <si>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</si>
  <si>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02 04</t>
  </si>
  <si>
    <t>Мобилизационная подготовка экономики</t>
  </si>
  <si>
    <t>Национальная безопасность и правоохранительная деятельность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</si>
  <si>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</si>
  <si>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</si>
  <si>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</si>
  <si>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</si>
  <si>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</si>
  <si>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</si>
  <si>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</si>
  <si>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</si>
  <si>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</si>
  <si>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</si>
  <si>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</si>
  <si>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</si>
  <si>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</si>
  <si>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</si>
  <si>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</si>
  <si>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</si>
  <si>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</si>
  <si>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</si>
  <si>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</si>
  <si>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</si>
  <si>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</si>
  <si>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</si>
  <si>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</si>
  <si>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</si>
  <si>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</si>
  <si>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</si>
  <si>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</si>
  <si>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</si>
  <si>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</si>
  <si>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</si>
  <si>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</si>
  <si>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</si>
  <si>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</si>
  <si>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</si>
  <si>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</si>
  <si>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</si>
  <si>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</si>
  <si>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</si>
  <si>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</si>
  <si>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</si>
  <si>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</si>
  <si>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</si>
  <si>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09 09</t>
  </si>
  <si>
    <t>Другие вопросы в области  здравоохранения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</si>
  <si>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</si>
  <si>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</si>
  <si>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</si>
  <si>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</si>
  <si>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</si>
  <si>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</si>
  <si>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</si>
  <si>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</si>
  <si>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</si>
  <si>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</si>
  <si>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</si>
  <si>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</si>
  <si>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</si>
  <si>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</si>
  <si>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</si>
  <si>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</si>
  <si>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</si>
  <si>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</si>
  <si>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</si>
  <si>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</si>
  <si>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</si>
  <si>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</si>
  <si>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Расходы бюджета городского округа Реутов Московской области на 2020 год и плановый период 2021 и 2022 годов
по разделам и подразделам бюджетной классификации
в сравнении с ожидаемым исполнением бюджета в 2019 году</t>
  </si>
  <si>
    <t>2019 год 
ожидаемое исполнение, 
тыс. рублей</t>
  </si>
  <si>
    <t>2020 год,
 тыс. рублей</t>
  </si>
  <si>
    <t>Темп роста 2020 года к 2019 году,
 %</t>
  </si>
  <si>
    <t>2021 год,
тыс. рублей</t>
  </si>
  <si>
    <t>Темп роста 2021 года к 2020 году,
 %</t>
  </si>
  <si>
    <t>2022 год,
 тыс. рублей</t>
  </si>
  <si>
    <t>Темп роста 2022 года к 2021 году,
 %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</si>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</sst>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Border="0" applyAlignment="0" applyProtection="0">
      <alignment horizontal="left" wrapText="1"/>
    </xf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tabSelected="1" workbookViewId="0">
      <selection activeCell="G38" sqref="G38:G39"/>
    </sheetView>
  </sheetViews>
  <sheetFormatPr defaultRowHeight="12"/>
  <cols>
    <col min="2" max="2" width="34.85546875" customWidth="1"/>
    <col min="3" max="9" width="16.85546875" customWidth="1"/>
  </cols>
  <sheetData>
    <row r="1" spans="1:9" ht="50.25" customHeight="1">
      <c r="A1" s="13" t="s">
        <v>89</v>
      </c>
      <c r="B1" s="14"/>
      <c r="C1" s="14"/>
      <c r="D1" s="14"/>
      <c r="E1" s="14"/>
      <c r="F1" s="14"/>
      <c r="G1" s="14"/>
      <c r="H1" s="14"/>
      <c r="I1" s="14"/>
    </row>
    <row r="3" spans="1:9" ht="76.5" customHeight="1">
      <c r="A3" s="1" t="s">
        <v>97</v>
      </c>
      <c r="B3" s="1" t="s">
        <v>0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</row>
    <row r="4" spans="1:9">
      <c r="A4" s="2">
        <v>1</v>
      </c>
      <c r="B4" s="2">
        <v>2</v>
      </c>
      <c r="C4" s="3">
        <v>3</v>
      </c>
      <c r="D4" s="3">
        <v>4</v>
      </c>
      <c r="E4" s="3">
        <v>5</v>
      </c>
      <c r="F4" s="2">
        <v>6</v>
      </c>
      <c r="G4" s="2">
        <v>7</v>
      </c>
      <c r="H4" s="2">
        <v>8</v>
      </c>
      <c r="I4" s="2">
        <v>9</v>
      </c>
    </row>
    <row r="5" spans="1:9" ht="39" customHeight="1">
      <c r="A5" s="9" t="s">
        <v>98</v>
      </c>
      <c r="B5" s="5" t="s">
        <v>1</v>
      </c>
      <c r="C5" s="7">
        <f>SUM(C6:C12)</f>
        <v>474727.29</v>
      </c>
      <c r="D5" s="7">
        <f>SUM(D6:D12)</f>
        <v>471382.82</v>
      </c>
      <c r="E5" s="10">
        <f>SUM(D5/C5*100)</f>
        <v>99.295496578677842</v>
      </c>
      <c r="F5" s="7">
        <f>SUM(F6:F12)</f>
        <v>381267.19</v>
      </c>
      <c r="G5" s="10">
        <f>SUM(F5/D5*100)</f>
        <v>80.882708029113147</v>
      </c>
      <c r="H5" s="7">
        <f>SUM(H6:H12)</f>
        <v>425223.19</v>
      </c>
      <c r="I5" s="10">
        <f>SUM(H5/F5*100)</f>
        <v>111.52892280083162</v>
      </c>
    </row>
    <row r="6" spans="1:9" ht="63">
      <c r="A6" s="1" t="s">
        <v>2</v>
      </c>
      <c r="B6" s="6" t="s">
        <v>3</v>
      </c>
      <c r="C6" s="8">
        <v>2599.75</v>
      </c>
      <c r="D6" s="8">
        <v>2620.71</v>
      </c>
      <c r="E6" s="11">
        <f t="shared" ref="E6:E25" si="0">SUM(D6/C6*100)</f>
        <v>100.80623136840082</v>
      </c>
      <c r="F6" s="12">
        <v>2321.21</v>
      </c>
      <c r="G6" s="11">
        <f>SUM(F6/D6*100)</f>
        <v>88.571799245242701</v>
      </c>
      <c r="H6" s="12">
        <v>2321.21</v>
      </c>
      <c r="I6" s="11">
        <f>SUM(H6/F6*100)</f>
        <v>100</v>
      </c>
    </row>
    <row r="7" spans="1:9" ht="94.5">
      <c r="A7" s="1" t="s">
        <v>4</v>
      </c>
      <c r="B7" s="6" t="s">
        <v>5</v>
      </c>
      <c r="C7" s="8">
        <v>3291.22</v>
      </c>
      <c r="D7" s="8">
        <v>3179.2</v>
      </c>
      <c r="E7" s="11">
        <f t="shared" si="0"/>
        <v>96.596398903749986</v>
      </c>
      <c r="F7" s="12">
        <v>2879.7</v>
      </c>
      <c r="G7" s="11">
        <f t="shared" ref="G7:G14" si="1">SUM(F7/D7*100)</f>
        <v>90.579391041771515</v>
      </c>
      <c r="H7" s="12">
        <v>2879.7</v>
      </c>
      <c r="I7" s="11">
        <f t="shared" ref="I7:I12" si="2">SUM(H7/F7*100)</f>
        <v>100</v>
      </c>
    </row>
    <row r="8" spans="1:9" ht="126">
      <c r="A8" s="1" t="s">
        <v>6</v>
      </c>
      <c r="B8" s="6" t="s">
        <v>7</v>
      </c>
      <c r="C8" s="8">
        <v>222029.36</v>
      </c>
      <c r="D8" s="8">
        <v>191085.73</v>
      </c>
      <c r="E8" s="11">
        <f t="shared" si="0"/>
        <v>86.063271091715094</v>
      </c>
      <c r="F8" s="12">
        <v>140235.63</v>
      </c>
      <c r="G8" s="11">
        <f t="shared" si="1"/>
        <v>73.388855358272949</v>
      </c>
      <c r="H8" s="12">
        <v>171840.63</v>
      </c>
      <c r="I8" s="11">
        <f t="shared" si="2"/>
        <v>122.5370685039173</v>
      </c>
    </row>
    <row r="9" spans="1:9" ht="78.75">
      <c r="A9" s="1" t="s">
        <v>8</v>
      </c>
      <c r="B9" s="6" t="s">
        <v>9</v>
      </c>
      <c r="C9" s="8">
        <v>29264.14</v>
      </c>
      <c r="D9" s="8">
        <v>29584.93</v>
      </c>
      <c r="E9" s="11">
        <f t="shared" si="0"/>
        <v>101.09618803081177</v>
      </c>
      <c r="F9" s="12">
        <v>23793.53</v>
      </c>
      <c r="G9" s="11">
        <f t="shared" si="1"/>
        <v>80.424493145665707</v>
      </c>
      <c r="H9" s="12">
        <v>24793.53</v>
      </c>
      <c r="I9" s="11">
        <f t="shared" si="2"/>
        <v>104.20282320445938</v>
      </c>
    </row>
    <row r="10" spans="1:9" ht="31.5">
      <c r="A10" s="1" t="s">
        <v>10</v>
      </c>
      <c r="B10" s="6" t="s">
        <v>11</v>
      </c>
      <c r="C10" s="8">
        <v>7544.13</v>
      </c>
      <c r="D10" s="8">
        <v>2183.16</v>
      </c>
      <c r="E10" s="11">
        <f t="shared" si="0"/>
        <v>28.938525714694734</v>
      </c>
      <c r="F10" s="12">
        <v>1883.66</v>
      </c>
      <c r="G10" s="11">
        <f t="shared" si="1"/>
        <v>86.281353634181656</v>
      </c>
      <c r="H10" s="12">
        <v>1883.66</v>
      </c>
      <c r="I10" s="11">
        <f t="shared" si="2"/>
        <v>100</v>
      </c>
    </row>
    <row r="11" spans="1:9" ht="15.75">
      <c r="A11" s="1" t="s">
        <v>12</v>
      </c>
      <c r="B11" s="6" t="s">
        <v>13</v>
      </c>
      <c r="C11" s="8">
        <v>0</v>
      </c>
      <c r="D11" s="8">
        <v>1956.88</v>
      </c>
      <c r="E11" s="11" t="s">
        <v>14</v>
      </c>
      <c r="F11" s="12">
        <v>1671.78</v>
      </c>
      <c r="G11" s="11">
        <f t="shared" si="1"/>
        <v>85.430889988144386</v>
      </c>
      <c r="H11" s="12">
        <v>9771.7800000000007</v>
      </c>
      <c r="I11" s="11">
        <f t="shared" si="2"/>
        <v>584.51351254351653</v>
      </c>
    </row>
    <row r="12" spans="1:9" ht="31.5">
      <c r="A12" s="1" t="s">
        <v>15</v>
      </c>
      <c r="B12" s="6" t="s">
        <v>16</v>
      </c>
      <c r="C12" s="8">
        <v>209998.69</v>
      </c>
      <c r="D12" s="8">
        <v>240772.21</v>
      </c>
      <c r="E12" s="11">
        <f t="shared" si="0"/>
        <v>114.65414855683147</v>
      </c>
      <c r="F12" s="12">
        <v>208481.68</v>
      </c>
      <c r="G12" s="11">
        <f t="shared" si="1"/>
        <v>86.588763711559565</v>
      </c>
      <c r="H12" s="12">
        <v>211732.68</v>
      </c>
      <c r="I12" s="11">
        <f t="shared" si="2"/>
        <v>101.55936962902447</v>
      </c>
    </row>
    <row r="13" spans="1:9" ht="15.75">
      <c r="A13" s="9" t="s">
        <v>99</v>
      </c>
      <c r="B13" s="5" t="s">
        <v>17</v>
      </c>
      <c r="C13" s="7">
        <f>SUM(C14:C15)</f>
        <v>6783</v>
      </c>
      <c r="D13" s="7">
        <f>SUM(D14:D15)</f>
        <v>6795</v>
      </c>
      <c r="E13" s="10">
        <f>SUM(D13/C13*100)</f>
        <v>100.17691287041133</v>
      </c>
      <c r="F13" s="7">
        <f>SUM(F14:F15)</f>
        <v>6903</v>
      </c>
      <c r="G13" s="10">
        <f>SUM(F13/D13*100)</f>
        <v>101.58940397350993</v>
      </c>
      <c r="H13" s="7">
        <f>SUM(H14:H15)</f>
        <v>7241</v>
      </c>
      <c r="I13" s="10">
        <f>SUM(H13/F13*100)</f>
        <v>104.89642184557439</v>
      </c>
    </row>
    <row r="14" spans="1:9" ht="31.5">
      <c r="A14" s="1" t="s">
        <v>18</v>
      </c>
      <c r="B14" s="6" t="s">
        <v>19</v>
      </c>
      <c r="C14" s="8">
        <v>6635</v>
      </c>
      <c r="D14" s="8">
        <v>6795</v>
      </c>
      <c r="E14" s="11">
        <f t="shared" si="0"/>
        <v>102.41145440844008</v>
      </c>
      <c r="F14" s="12">
        <v>6903</v>
      </c>
      <c r="G14" s="11">
        <f t="shared" si="1"/>
        <v>101.58940397350993</v>
      </c>
      <c r="H14" s="12">
        <v>7241</v>
      </c>
      <c r="I14" s="11">
        <f>SUM(H14/F14*100)</f>
        <v>104.89642184557439</v>
      </c>
    </row>
    <row r="15" spans="1:9" ht="31.5">
      <c r="A15" s="1" t="s">
        <v>20</v>
      </c>
      <c r="B15" s="6" t="s">
        <v>21</v>
      </c>
      <c r="C15" s="8">
        <v>148</v>
      </c>
      <c r="D15" s="11" t="s">
        <v>14</v>
      </c>
      <c r="E15" s="11" t="s">
        <v>14</v>
      </c>
      <c r="F15" s="11" t="s">
        <v>14</v>
      </c>
      <c r="G15" s="11" t="s">
        <v>14</v>
      </c>
      <c r="H15" s="11" t="s">
        <v>14</v>
      </c>
      <c r="I15" s="11" t="s">
        <v>14</v>
      </c>
    </row>
    <row r="16" spans="1:9" ht="47.25">
      <c r="A16" s="9" t="s">
        <v>100</v>
      </c>
      <c r="B16" s="5" t="s">
        <v>22</v>
      </c>
      <c r="C16" s="7">
        <f>SUM(C17:C18)</f>
        <v>45700.08</v>
      </c>
      <c r="D16" s="7">
        <f>SUM(D17:D18)</f>
        <v>36166.239999999998</v>
      </c>
      <c r="E16" s="10">
        <f>SUM(D16/C16*100)</f>
        <v>79.138242208766357</v>
      </c>
      <c r="F16" s="7">
        <f>SUM(F17:F18)</f>
        <v>31166.240000000002</v>
      </c>
      <c r="G16" s="10">
        <f>SUM(F16/D16*100)</f>
        <v>86.174952110034127</v>
      </c>
      <c r="H16" s="7">
        <f>SUM(H17:H18)</f>
        <v>36166.239999999998</v>
      </c>
      <c r="I16" s="10">
        <f>SUM(H16/F16*100)</f>
        <v>116.04300037476447</v>
      </c>
    </row>
    <row r="17" spans="1:9" ht="63">
      <c r="A17" s="1" t="s">
        <v>23</v>
      </c>
      <c r="B17" s="6" t="s">
        <v>24</v>
      </c>
      <c r="C17" s="8">
        <v>25076.38</v>
      </c>
      <c r="D17" s="8">
        <v>25544.68</v>
      </c>
      <c r="E17" s="11">
        <f t="shared" si="0"/>
        <v>101.86749443101436</v>
      </c>
      <c r="F17" s="12">
        <v>25544.68</v>
      </c>
      <c r="G17" s="11">
        <f t="shared" ref="G17:G18" si="3">SUM(F17/D17*100)</f>
        <v>100</v>
      </c>
      <c r="H17" s="12">
        <v>25544.68</v>
      </c>
      <c r="I17" s="11">
        <f>SUM(H17/F17*100)</f>
        <v>100</v>
      </c>
    </row>
    <row r="18" spans="1:9" ht="63">
      <c r="A18" s="1" t="s">
        <v>25</v>
      </c>
      <c r="B18" s="6" t="s">
        <v>26</v>
      </c>
      <c r="C18" s="8">
        <v>20623.7</v>
      </c>
      <c r="D18" s="8">
        <v>10621.56</v>
      </c>
      <c r="E18" s="11">
        <f t="shared" si="0"/>
        <v>51.501718896221341</v>
      </c>
      <c r="F18" s="12">
        <v>5621.56</v>
      </c>
      <c r="G18" s="11">
        <f t="shared" si="3"/>
        <v>52.925935549956883</v>
      </c>
      <c r="H18" s="12">
        <v>10621.56</v>
      </c>
      <c r="I18" s="11">
        <f t="shared" ref="I18:I23" si="4">SUM(H18/F18*100)</f>
        <v>188.94328264752133</v>
      </c>
    </row>
    <row r="19" spans="1:9" ht="15.75">
      <c r="A19" s="9" t="s">
        <v>101</v>
      </c>
      <c r="B19" s="5" t="s">
        <v>27</v>
      </c>
      <c r="C19" s="7">
        <f>SUM(C20:C23)</f>
        <v>161150.18</v>
      </c>
      <c r="D19" s="7">
        <f>SUM(D20:D23)</f>
        <v>185448.31</v>
      </c>
      <c r="E19" s="10">
        <f>SUM(D19/C19*100)</f>
        <v>115.07794158219372</v>
      </c>
      <c r="F19" s="7">
        <f>SUM(F20:F23)</f>
        <v>131616.33000000002</v>
      </c>
      <c r="G19" s="10">
        <f>SUM(F19/D19*100)</f>
        <v>70.97197596462324</v>
      </c>
      <c r="H19" s="7">
        <f>SUM(H20:H23)</f>
        <v>188855.65</v>
      </c>
      <c r="I19" s="10">
        <f>SUM(H19/F19*100)</f>
        <v>143.48952747732744</v>
      </c>
    </row>
    <row r="20" spans="1:9" ht="31.5">
      <c r="A20" s="1" t="s">
        <v>28</v>
      </c>
      <c r="B20" s="6" t="s">
        <v>29</v>
      </c>
      <c r="C20" s="8">
        <v>1571</v>
      </c>
      <c r="D20" s="8">
        <v>1480</v>
      </c>
      <c r="E20" s="11">
        <f t="shared" si="0"/>
        <v>94.20751113940166</v>
      </c>
      <c r="F20" s="12">
        <v>1480</v>
      </c>
      <c r="G20" s="11">
        <f t="shared" ref="G20:G28" si="5">SUM(F20/D20*100)</f>
        <v>100</v>
      </c>
      <c r="H20" s="12">
        <v>1480</v>
      </c>
      <c r="I20" s="11">
        <f t="shared" si="4"/>
        <v>100</v>
      </c>
    </row>
    <row r="21" spans="1:9" ht="31.5">
      <c r="A21" s="1" t="s">
        <v>30</v>
      </c>
      <c r="B21" s="6" t="s">
        <v>31</v>
      </c>
      <c r="C21" s="8">
        <v>123812.2</v>
      </c>
      <c r="D21" s="8">
        <v>113812.52</v>
      </c>
      <c r="E21" s="11">
        <f t="shared" si="0"/>
        <v>91.923509961053924</v>
      </c>
      <c r="F21" s="12">
        <v>57781.25</v>
      </c>
      <c r="G21" s="11">
        <f t="shared" si="5"/>
        <v>50.768799425581648</v>
      </c>
      <c r="H21" s="12">
        <v>107726.52</v>
      </c>
      <c r="I21" s="11">
        <f t="shared" si="4"/>
        <v>186.43854191454841</v>
      </c>
    </row>
    <row r="22" spans="1:9" ht="15.75">
      <c r="A22" s="1" t="s">
        <v>32</v>
      </c>
      <c r="B22" s="6" t="s">
        <v>33</v>
      </c>
      <c r="C22" s="8">
        <v>27316.98</v>
      </c>
      <c r="D22" s="8">
        <v>15310.95</v>
      </c>
      <c r="E22" s="11">
        <f t="shared" si="0"/>
        <v>56.049204560679847</v>
      </c>
      <c r="F22" s="12">
        <v>2964.95</v>
      </c>
      <c r="G22" s="11">
        <f t="shared" si="5"/>
        <v>19.364898977529151</v>
      </c>
      <c r="H22" s="12">
        <v>10964.95</v>
      </c>
      <c r="I22" s="11">
        <f t="shared" si="4"/>
        <v>369.81905259785162</v>
      </c>
    </row>
    <row r="23" spans="1:9" ht="31.5">
      <c r="A23" s="1" t="s">
        <v>34</v>
      </c>
      <c r="B23" s="6" t="s">
        <v>35</v>
      </c>
      <c r="C23" s="8">
        <v>8450</v>
      </c>
      <c r="D23" s="8">
        <v>54844.84</v>
      </c>
      <c r="E23" s="11">
        <f t="shared" si="0"/>
        <v>649.05136094674549</v>
      </c>
      <c r="F23" s="12">
        <v>69390.13</v>
      </c>
      <c r="G23" s="11">
        <f t="shared" si="5"/>
        <v>126.5207994042831</v>
      </c>
      <c r="H23" s="12">
        <v>68684.179999999993</v>
      </c>
      <c r="I23" s="11">
        <f t="shared" si="4"/>
        <v>98.982636291357267</v>
      </c>
    </row>
    <row r="24" spans="1:9" ht="31.5">
      <c r="A24" s="9" t="s">
        <v>102</v>
      </c>
      <c r="B24" s="5" t="s">
        <v>36</v>
      </c>
      <c r="C24" s="7">
        <f>SUM(C25:C28)</f>
        <v>300764.96000000002</v>
      </c>
      <c r="D24" s="7">
        <f>SUM(D25:D28)</f>
        <v>437175.58</v>
      </c>
      <c r="E24" s="10">
        <f>SUM(D24/C24*100)</f>
        <v>145.35455858953782</v>
      </c>
      <c r="F24" s="7">
        <f>SUM(F25:F28)</f>
        <v>174318.14</v>
      </c>
      <c r="G24" s="10">
        <f>SUM(F24/D24*100)</f>
        <v>39.873713897743329</v>
      </c>
      <c r="H24" s="7">
        <f>SUM(H25:H28)</f>
        <v>341507.55</v>
      </c>
      <c r="I24" s="10">
        <f>SUM(H24/F24*100)</f>
        <v>195.91050592898708</v>
      </c>
    </row>
    <row r="25" spans="1:9" ht="15.75">
      <c r="A25" s="1" t="s">
        <v>37</v>
      </c>
      <c r="B25" s="6" t="s">
        <v>38</v>
      </c>
      <c r="C25" s="8">
        <v>44435.39</v>
      </c>
      <c r="D25" s="8">
        <v>18134</v>
      </c>
      <c r="E25" s="11">
        <f t="shared" si="0"/>
        <v>40.809813979352946</v>
      </c>
      <c r="F25" s="12">
        <v>5970.5</v>
      </c>
      <c r="G25" s="11">
        <f t="shared" si="5"/>
        <v>32.924341016874379</v>
      </c>
      <c r="H25" s="12">
        <v>11250</v>
      </c>
      <c r="I25" s="11">
        <f t="shared" ref="I25:I28" si="6">SUM(H25/F25*100)</f>
        <v>188.42642994724059</v>
      </c>
    </row>
    <row r="26" spans="1:9" ht="15.75">
      <c r="A26" s="1" t="s">
        <v>39</v>
      </c>
      <c r="B26" s="6" t="s">
        <v>40</v>
      </c>
      <c r="C26" s="8">
        <v>789</v>
      </c>
      <c r="D26" s="8">
        <v>1800</v>
      </c>
      <c r="E26" s="11">
        <f t="shared" ref="E26:E28" si="7">SUM(D26/C26*100)</f>
        <v>228.13688212927755</v>
      </c>
      <c r="F26" s="12">
        <v>1800</v>
      </c>
      <c r="G26" s="11">
        <f t="shared" si="5"/>
        <v>100</v>
      </c>
      <c r="H26" s="12">
        <v>1800</v>
      </c>
      <c r="I26" s="11">
        <f t="shared" si="6"/>
        <v>100</v>
      </c>
    </row>
    <row r="27" spans="1:9" ht="15.75">
      <c r="A27" s="1" t="s">
        <v>41</v>
      </c>
      <c r="B27" s="6" t="s">
        <v>42</v>
      </c>
      <c r="C27" s="8">
        <v>254928.57</v>
      </c>
      <c r="D27" s="8">
        <v>416609.58</v>
      </c>
      <c r="E27" s="11">
        <f t="shared" si="7"/>
        <v>163.4220832918021</v>
      </c>
      <c r="F27" s="12">
        <v>165915.64000000001</v>
      </c>
      <c r="G27" s="11">
        <f t="shared" si="5"/>
        <v>39.825209972367901</v>
      </c>
      <c r="H27" s="12">
        <v>327825.55</v>
      </c>
      <c r="I27" s="11">
        <f t="shared" si="6"/>
        <v>197.58568269995521</v>
      </c>
    </row>
    <row r="28" spans="1:9" ht="47.25">
      <c r="A28" s="1" t="s">
        <v>43</v>
      </c>
      <c r="B28" s="6" t="s">
        <v>44</v>
      </c>
      <c r="C28" s="8">
        <v>612</v>
      </c>
      <c r="D28" s="8">
        <v>632</v>
      </c>
      <c r="E28" s="11">
        <f t="shared" si="7"/>
        <v>103.26797385620917</v>
      </c>
      <c r="F28" s="12">
        <v>632</v>
      </c>
      <c r="G28" s="11">
        <f t="shared" si="5"/>
        <v>100</v>
      </c>
      <c r="H28" s="12">
        <v>632</v>
      </c>
      <c r="I28" s="11">
        <f t="shared" si="6"/>
        <v>100</v>
      </c>
    </row>
    <row r="29" spans="1:9" ht="15.75">
      <c r="A29" s="9" t="s">
        <v>103</v>
      </c>
      <c r="B29" s="5" t="s">
        <v>45</v>
      </c>
      <c r="C29" s="7">
        <f>SUM(C30)</f>
        <v>2250.5100000000002</v>
      </c>
      <c r="D29" s="7">
        <f>SUM(D30)</f>
        <v>300</v>
      </c>
      <c r="E29" s="10">
        <f>SUM(D29/C29*100)</f>
        <v>13.330311795992907</v>
      </c>
      <c r="F29" s="7">
        <f>SUM(F30)</f>
        <v>300</v>
      </c>
      <c r="G29" s="10">
        <f>SUM(F29/D29*100)</f>
        <v>100</v>
      </c>
      <c r="H29" s="7">
        <f>SUM(H30)</f>
        <v>300</v>
      </c>
      <c r="I29" s="10">
        <f>SUM(H29/F29*100)</f>
        <v>100</v>
      </c>
    </row>
    <row r="30" spans="1:9" ht="47.25">
      <c r="A30" s="1" t="s">
        <v>46</v>
      </c>
      <c r="B30" s="6" t="s">
        <v>47</v>
      </c>
      <c r="C30" s="8">
        <v>2250.5100000000002</v>
      </c>
      <c r="D30" s="8">
        <v>300</v>
      </c>
      <c r="E30" s="11">
        <f t="shared" ref="E30" si="8">SUM(D30/C30*100)</f>
        <v>13.330311795992907</v>
      </c>
      <c r="F30" s="12">
        <v>300</v>
      </c>
      <c r="G30" s="11">
        <f t="shared" ref="G30:G39" si="9">SUM(F30/D30*100)</f>
        <v>100</v>
      </c>
      <c r="H30" s="12">
        <v>300</v>
      </c>
      <c r="I30" s="11">
        <f>SUM(H30/F30*100)</f>
        <v>100</v>
      </c>
    </row>
    <row r="31" spans="1:9" ht="15.75">
      <c r="A31" s="9" t="s">
        <v>104</v>
      </c>
      <c r="B31" s="5" t="s">
        <v>48</v>
      </c>
      <c r="C31" s="7">
        <f>SUM(C32:C36)</f>
        <v>1860078.0899999999</v>
      </c>
      <c r="D31" s="7">
        <f>SUM(D32:D36)</f>
        <v>1856175.36</v>
      </c>
      <c r="E31" s="10">
        <f>SUM(D31/C31*100)</f>
        <v>99.790184615313663</v>
      </c>
      <c r="F31" s="7">
        <f>SUM(F32:F36)</f>
        <v>1982804.71</v>
      </c>
      <c r="G31" s="10">
        <f>SUM(F31/D31*100)</f>
        <v>106.82205748060353</v>
      </c>
      <c r="H31" s="7">
        <f>SUM(H32:H36)</f>
        <v>2421348.98</v>
      </c>
      <c r="I31" s="10">
        <f>SUM(H31/F31*100)</f>
        <v>122.11737080249321</v>
      </c>
    </row>
    <row r="32" spans="1:9" ht="15.75">
      <c r="A32" s="1" t="s">
        <v>49</v>
      </c>
      <c r="B32" s="6" t="s">
        <v>50</v>
      </c>
      <c r="C32" s="8">
        <v>831148.84</v>
      </c>
      <c r="D32" s="8">
        <v>844540.58</v>
      </c>
      <c r="E32" s="11">
        <f t="shared" ref="E32:E51" si="10">SUM(D32/C32*100)</f>
        <v>101.61123247191202</v>
      </c>
      <c r="F32" s="12">
        <v>876055.28</v>
      </c>
      <c r="G32" s="11">
        <f t="shared" si="9"/>
        <v>103.73157912672475</v>
      </c>
      <c r="H32" s="12">
        <v>987375.67</v>
      </c>
      <c r="I32" s="11">
        <f t="shared" ref="I32:I36" si="11">SUM(H32/F32*100)</f>
        <v>112.70700520177219</v>
      </c>
    </row>
    <row r="33" spans="1:9" ht="15.75">
      <c r="A33" s="1" t="s">
        <v>51</v>
      </c>
      <c r="B33" s="6" t="s">
        <v>52</v>
      </c>
      <c r="C33" s="8">
        <v>807410.75</v>
      </c>
      <c r="D33" s="8">
        <v>780949.27</v>
      </c>
      <c r="E33" s="11">
        <f t="shared" si="10"/>
        <v>96.72267430177267</v>
      </c>
      <c r="F33" s="12">
        <v>900081.82</v>
      </c>
      <c r="G33" s="11">
        <f t="shared" si="9"/>
        <v>115.25483851210974</v>
      </c>
      <c r="H33" s="12">
        <v>1227305.7</v>
      </c>
      <c r="I33" s="11">
        <f t="shared" si="11"/>
        <v>136.35490382418789</v>
      </c>
    </row>
    <row r="34" spans="1:9" ht="31.5">
      <c r="A34" s="1" t="s">
        <v>53</v>
      </c>
      <c r="B34" s="6" t="s">
        <v>54</v>
      </c>
      <c r="C34" s="8">
        <v>155238.12</v>
      </c>
      <c r="D34" s="8">
        <v>165268.51</v>
      </c>
      <c r="E34" s="11">
        <f t="shared" si="10"/>
        <v>106.46129314114343</v>
      </c>
      <c r="F34" s="12">
        <v>142448.51</v>
      </c>
      <c r="G34" s="11">
        <f t="shared" si="9"/>
        <v>86.192166916734465</v>
      </c>
      <c r="H34" s="12">
        <v>142448.51</v>
      </c>
      <c r="I34" s="11">
        <f t="shared" si="11"/>
        <v>100</v>
      </c>
    </row>
    <row r="35" spans="1:9" ht="15.75">
      <c r="A35" s="1" t="s">
        <v>55</v>
      </c>
      <c r="B35" s="6" t="s">
        <v>56</v>
      </c>
      <c r="C35" s="8">
        <v>16281.73</v>
      </c>
      <c r="D35" s="8">
        <v>15239.38</v>
      </c>
      <c r="E35" s="11">
        <f t="shared" si="10"/>
        <v>93.59803902902209</v>
      </c>
      <c r="F35" s="12">
        <v>15239.38</v>
      </c>
      <c r="G35" s="11">
        <f t="shared" si="9"/>
        <v>100</v>
      </c>
      <c r="H35" s="12">
        <v>15239.38</v>
      </c>
      <c r="I35" s="11">
        <f t="shared" si="11"/>
        <v>100</v>
      </c>
    </row>
    <row r="36" spans="1:9" ht="31.5">
      <c r="A36" s="1" t="s">
        <v>57</v>
      </c>
      <c r="B36" s="6" t="s">
        <v>58</v>
      </c>
      <c r="C36" s="8">
        <v>49998.65</v>
      </c>
      <c r="D36" s="8">
        <v>50177.62</v>
      </c>
      <c r="E36" s="11">
        <f t="shared" si="10"/>
        <v>100.35794966464096</v>
      </c>
      <c r="F36" s="12">
        <v>48979.72</v>
      </c>
      <c r="G36" s="11">
        <f t="shared" si="9"/>
        <v>97.612680713035019</v>
      </c>
      <c r="H36" s="12">
        <v>48979.72</v>
      </c>
      <c r="I36" s="11">
        <f t="shared" si="11"/>
        <v>100</v>
      </c>
    </row>
    <row r="37" spans="1:9" ht="15.75">
      <c r="A37" s="9" t="s">
        <v>105</v>
      </c>
      <c r="B37" s="5" t="s">
        <v>59</v>
      </c>
      <c r="C37" s="7">
        <f>SUM(C38:C39)</f>
        <v>309875.89999999997</v>
      </c>
      <c r="D37" s="7">
        <f>SUM(D38:D39)</f>
        <v>126694.37</v>
      </c>
      <c r="E37" s="10">
        <f>SUM(D37/C37*100)</f>
        <v>40.885519009384083</v>
      </c>
      <c r="F37" s="7">
        <f>SUM(F38:F39)</f>
        <v>90206.67</v>
      </c>
      <c r="G37" s="10">
        <f>SUM(F37/D37*100)</f>
        <v>71.200219867702103</v>
      </c>
      <c r="H37" s="7">
        <f>SUM(H38:H39)</f>
        <v>91552.91</v>
      </c>
      <c r="I37" s="10">
        <f>SUM(H37/F37*100)</f>
        <v>101.49239518541147</v>
      </c>
    </row>
    <row r="38" spans="1:9" ht="15.75">
      <c r="A38" s="1" t="s">
        <v>60</v>
      </c>
      <c r="B38" s="6" t="s">
        <v>61</v>
      </c>
      <c r="C38" s="8">
        <v>304354.53999999998</v>
      </c>
      <c r="D38" s="8">
        <v>121272.42</v>
      </c>
      <c r="E38" s="11">
        <f t="shared" si="10"/>
        <v>39.845773287955552</v>
      </c>
      <c r="F38" s="12">
        <v>85383.72</v>
      </c>
      <c r="G38" s="11">
        <f t="shared" si="9"/>
        <v>70.406544208485329</v>
      </c>
      <c r="H38" s="12">
        <v>86729.96</v>
      </c>
      <c r="I38" s="11">
        <f t="shared" ref="I38:I39" si="12">SUM(H38/F38*100)</f>
        <v>101.57669401145793</v>
      </c>
    </row>
    <row r="39" spans="1:9" ht="31.5">
      <c r="A39" s="1" t="s">
        <v>62</v>
      </c>
      <c r="B39" s="6" t="s">
        <v>63</v>
      </c>
      <c r="C39" s="8">
        <v>5521.36</v>
      </c>
      <c r="D39" s="8">
        <v>5421.95</v>
      </c>
      <c r="E39" s="11">
        <f t="shared" si="10"/>
        <v>98.199537795036008</v>
      </c>
      <c r="F39" s="12">
        <v>4822.95</v>
      </c>
      <c r="G39" s="11">
        <f t="shared" si="9"/>
        <v>88.952314204299185</v>
      </c>
      <c r="H39" s="12">
        <v>4822.95</v>
      </c>
      <c r="I39" s="11">
        <f t="shared" si="12"/>
        <v>100</v>
      </c>
    </row>
    <row r="40" spans="1:9" ht="15.75">
      <c r="A40" s="9" t="s">
        <v>106</v>
      </c>
      <c r="B40" s="5" t="s">
        <v>64</v>
      </c>
      <c r="C40" s="7">
        <f>SUM(C41)</f>
        <v>12488</v>
      </c>
      <c r="D40" s="8" t="s">
        <v>14</v>
      </c>
      <c r="E40" s="8" t="s">
        <v>14</v>
      </c>
      <c r="F40" s="8" t="s">
        <v>14</v>
      </c>
      <c r="G40" s="8" t="s">
        <v>14</v>
      </c>
      <c r="H40" s="8" t="s">
        <v>14</v>
      </c>
      <c r="I40" s="8" t="s">
        <v>14</v>
      </c>
    </row>
    <row r="41" spans="1:9" ht="31.5">
      <c r="A41" s="1" t="s">
        <v>65</v>
      </c>
      <c r="B41" s="6" t="s">
        <v>66</v>
      </c>
      <c r="C41" s="8">
        <v>12488</v>
      </c>
      <c r="D41" s="8" t="s">
        <v>14</v>
      </c>
      <c r="E41" s="8" t="s">
        <v>14</v>
      </c>
      <c r="F41" s="8" t="s">
        <v>14</v>
      </c>
      <c r="G41" s="8" t="s">
        <v>14</v>
      </c>
      <c r="H41" s="8" t="s">
        <v>14</v>
      </c>
      <c r="I41" s="8" t="s">
        <v>14</v>
      </c>
    </row>
    <row r="42" spans="1:9" ht="15.75">
      <c r="A42" s="4">
        <v>10</v>
      </c>
      <c r="B42" s="5" t="s">
        <v>67</v>
      </c>
      <c r="C42" s="7">
        <f>SUM(C43:C45)</f>
        <v>113966.5</v>
      </c>
      <c r="D42" s="7">
        <f>SUM(D43:D45)</f>
        <v>125431.88</v>
      </c>
      <c r="E42" s="10">
        <f>SUM(D42/C42*100)</f>
        <v>110.06030719553554</v>
      </c>
      <c r="F42" s="7">
        <f>SUM(F43:F45)</f>
        <v>133815.88</v>
      </c>
      <c r="G42" s="10">
        <f>SUM(F42/D42*100)</f>
        <v>106.68410614590167</v>
      </c>
      <c r="H42" s="7">
        <f>SUM(H43:H45)</f>
        <v>118003.88</v>
      </c>
      <c r="I42" s="10">
        <f>SUM(H42/F42*100)</f>
        <v>88.183764139203817</v>
      </c>
    </row>
    <row r="43" spans="1:9" ht="15.75">
      <c r="A43" s="1" t="s">
        <v>68</v>
      </c>
      <c r="B43" s="6" t="s">
        <v>69</v>
      </c>
      <c r="C43" s="8">
        <v>6915.7</v>
      </c>
      <c r="D43" s="8">
        <v>6986.18</v>
      </c>
      <c r="E43" s="11">
        <f t="shared" si="10"/>
        <v>101.01913038448748</v>
      </c>
      <c r="F43" s="8">
        <v>6986.18</v>
      </c>
      <c r="G43" s="11">
        <f>SUM(F43/D43*100)</f>
        <v>100</v>
      </c>
      <c r="H43" s="8">
        <v>6986.18</v>
      </c>
      <c r="I43" s="11">
        <f>SUM(H43/F43*100)</f>
        <v>100</v>
      </c>
    </row>
    <row r="44" spans="1:9" ht="31.5">
      <c r="A44" s="1" t="s">
        <v>70</v>
      </c>
      <c r="B44" s="6" t="s">
        <v>71</v>
      </c>
      <c r="C44" s="8">
        <v>34818</v>
      </c>
      <c r="D44" s="8">
        <v>35441</v>
      </c>
      <c r="E44" s="11">
        <f t="shared" si="10"/>
        <v>101.7893043827905</v>
      </c>
      <c r="F44" s="12">
        <v>34253</v>
      </c>
      <c r="G44" s="11">
        <f>SUM(F44/D44*100)</f>
        <v>96.647950114274423</v>
      </c>
      <c r="H44" s="12">
        <v>37585</v>
      </c>
      <c r="I44" s="11">
        <f t="shared" ref="I44:I45" si="13">SUM(H44/F44*100)</f>
        <v>109.72761509940736</v>
      </c>
    </row>
    <row r="45" spans="1:9" ht="15.75">
      <c r="A45" s="1" t="s">
        <v>72</v>
      </c>
      <c r="B45" s="6" t="s">
        <v>73</v>
      </c>
      <c r="C45" s="8">
        <v>72232.800000000003</v>
      </c>
      <c r="D45" s="8">
        <v>83004.7</v>
      </c>
      <c r="E45" s="11">
        <f t="shared" si="10"/>
        <v>114.91275431659855</v>
      </c>
      <c r="F45" s="12">
        <v>92576.7</v>
      </c>
      <c r="G45" s="11">
        <f t="shared" ref="G45:G53" si="14">SUM(F45/D45*100)</f>
        <v>111.53187711057326</v>
      </c>
      <c r="H45" s="12">
        <v>73432.7</v>
      </c>
      <c r="I45" s="11">
        <f t="shared" si="13"/>
        <v>79.320930644535821</v>
      </c>
    </row>
    <row r="46" spans="1:9" ht="15.75">
      <c r="A46" s="4">
        <v>11</v>
      </c>
      <c r="B46" s="5" t="s">
        <v>74</v>
      </c>
      <c r="C46" s="7">
        <f>SUM(C47:C49)</f>
        <v>130010.27</v>
      </c>
      <c r="D46" s="7">
        <f>SUM(D47:D49)</f>
        <v>139916.53</v>
      </c>
      <c r="E46" s="10">
        <f>SUM(D46/C46*100)</f>
        <v>107.61959805175391</v>
      </c>
      <c r="F46" s="7">
        <f>SUM(F47:F49)</f>
        <v>471825.3</v>
      </c>
      <c r="G46" s="10">
        <f>SUM(F46/D46*100)</f>
        <v>337.21912628908109</v>
      </c>
      <c r="H46" s="7">
        <f>SUM(H47:H49)</f>
        <v>358416.69</v>
      </c>
      <c r="I46" s="10">
        <f>SUM(H46/F46*100)</f>
        <v>75.963855689807218</v>
      </c>
    </row>
    <row r="47" spans="1:9" ht="15.75">
      <c r="A47" s="1" t="s">
        <v>75</v>
      </c>
      <c r="B47" s="6" t="s">
        <v>76</v>
      </c>
      <c r="C47" s="8">
        <v>100745.36</v>
      </c>
      <c r="D47" s="8">
        <v>127031.53</v>
      </c>
      <c r="E47" s="11">
        <f t="shared" si="10"/>
        <v>126.09169295737293</v>
      </c>
      <c r="F47" s="12">
        <v>467419.8</v>
      </c>
      <c r="G47" s="11">
        <f t="shared" si="14"/>
        <v>367.95573508403783</v>
      </c>
      <c r="H47" s="12">
        <v>354011.19</v>
      </c>
      <c r="I47" s="11">
        <f t="shared" ref="I47:I54" si="15">SUM(H47/F47*100)</f>
        <v>75.737311513119479</v>
      </c>
    </row>
    <row r="48" spans="1:9" ht="15.75">
      <c r="A48" s="1" t="s">
        <v>77</v>
      </c>
      <c r="B48" s="6" t="s">
        <v>78</v>
      </c>
      <c r="C48" s="8">
        <v>25010</v>
      </c>
      <c r="D48" s="8">
        <v>8432</v>
      </c>
      <c r="E48" s="11">
        <f t="shared" si="10"/>
        <v>33.71451419432227</v>
      </c>
      <c r="F48" s="12">
        <v>252</v>
      </c>
      <c r="G48" s="11">
        <f t="shared" si="14"/>
        <v>2.988614800759013</v>
      </c>
      <c r="H48" s="12">
        <v>252</v>
      </c>
      <c r="I48" s="11">
        <f t="shared" si="15"/>
        <v>100</v>
      </c>
    </row>
    <row r="49" spans="1:9" ht="31.5">
      <c r="A49" s="1" t="s">
        <v>79</v>
      </c>
      <c r="B49" s="6" t="s">
        <v>80</v>
      </c>
      <c r="C49" s="8">
        <v>4254.91</v>
      </c>
      <c r="D49" s="8">
        <v>4453</v>
      </c>
      <c r="E49" s="11">
        <f t="shared" si="10"/>
        <v>104.6555626323471</v>
      </c>
      <c r="F49" s="12">
        <v>4153.5</v>
      </c>
      <c r="G49" s="11">
        <f t="shared" si="14"/>
        <v>93.274197170446897</v>
      </c>
      <c r="H49" s="12">
        <v>4153.5</v>
      </c>
      <c r="I49" s="11">
        <f t="shared" si="15"/>
        <v>100</v>
      </c>
    </row>
    <row r="50" spans="1:9" ht="31.5">
      <c r="A50" s="4">
        <v>12</v>
      </c>
      <c r="B50" s="5" t="s">
        <v>81</v>
      </c>
      <c r="C50" s="7">
        <f>SUM(C51)</f>
        <v>3491.07</v>
      </c>
      <c r="D50" s="7">
        <f>SUM(D51)</f>
        <v>3581.42</v>
      </c>
      <c r="E50" s="10">
        <f>SUM(D50/C50*100)</f>
        <v>102.58803174957821</v>
      </c>
      <c r="F50" s="7">
        <f>SUM(F51)</f>
        <v>3781.42</v>
      </c>
      <c r="G50" s="10">
        <f>SUM(F50/D50*100)</f>
        <v>105.58437714649496</v>
      </c>
      <c r="H50" s="7">
        <f>SUM(H51)</f>
        <v>3581.42</v>
      </c>
      <c r="I50" s="10">
        <f>SUM(H50/F50*100)</f>
        <v>94.710981588926913</v>
      </c>
    </row>
    <row r="51" spans="1:9" ht="31.5">
      <c r="A51" s="1" t="s">
        <v>82</v>
      </c>
      <c r="B51" s="6" t="s">
        <v>83</v>
      </c>
      <c r="C51" s="8">
        <v>3491.07</v>
      </c>
      <c r="D51" s="8">
        <v>3581.42</v>
      </c>
      <c r="E51" s="11">
        <f t="shared" si="10"/>
        <v>102.58803174957821</v>
      </c>
      <c r="F51" s="12">
        <v>3781.42</v>
      </c>
      <c r="G51" s="11">
        <f t="shared" si="14"/>
        <v>105.58437714649496</v>
      </c>
      <c r="H51" s="8">
        <v>3581.42</v>
      </c>
      <c r="I51" s="11">
        <f t="shared" si="15"/>
        <v>94.710981588926913</v>
      </c>
    </row>
    <row r="52" spans="1:9" ht="47.25">
      <c r="A52" s="4">
        <v>13</v>
      </c>
      <c r="B52" s="5" t="s">
        <v>84</v>
      </c>
      <c r="C52" s="7">
        <f>SUM(C53)</f>
        <v>0</v>
      </c>
      <c r="D52" s="7">
        <f>SUM(D53)</f>
        <v>2700</v>
      </c>
      <c r="E52" s="10" t="s">
        <v>14</v>
      </c>
      <c r="F52" s="7">
        <f>SUM(F53)</f>
        <v>1700</v>
      </c>
      <c r="G52" s="10">
        <f>SUM(F52/D52*100)</f>
        <v>62.962962962962962</v>
      </c>
      <c r="H52" s="7">
        <f>SUM(H53)</f>
        <v>2700</v>
      </c>
      <c r="I52" s="10">
        <f>SUM(H52/F52*100)</f>
        <v>158.8235294117647</v>
      </c>
    </row>
    <row r="53" spans="1:9" ht="47.25">
      <c r="A53" s="1" t="s">
        <v>85</v>
      </c>
      <c r="B53" s="6" t="s">
        <v>86</v>
      </c>
      <c r="C53" s="8">
        <v>0</v>
      </c>
      <c r="D53" s="8">
        <v>2700</v>
      </c>
      <c r="E53" s="11" t="s">
        <v>14</v>
      </c>
      <c r="F53" s="12">
        <v>1700</v>
      </c>
      <c r="G53" s="11">
        <f t="shared" si="14"/>
        <v>62.962962962962962</v>
      </c>
      <c r="H53" s="12">
        <v>2700</v>
      </c>
      <c r="I53" s="11">
        <f t="shared" si="15"/>
        <v>158.8235294117647</v>
      </c>
    </row>
    <row r="54" spans="1:9" ht="15.75">
      <c r="A54" s="1"/>
      <c r="B54" s="6" t="s">
        <v>87</v>
      </c>
      <c r="C54" s="8" t="s">
        <v>14</v>
      </c>
      <c r="D54" s="8" t="s">
        <v>14</v>
      </c>
      <c r="E54" s="8" t="s">
        <v>14</v>
      </c>
      <c r="F54" s="12">
        <v>78212.179999999993</v>
      </c>
      <c r="G54" s="8" t="s">
        <v>14</v>
      </c>
      <c r="H54" s="12">
        <v>120117.28</v>
      </c>
      <c r="I54" s="11">
        <f t="shared" si="15"/>
        <v>153.57873927053308</v>
      </c>
    </row>
    <row r="55" spans="1:9" ht="27.75" customHeight="1">
      <c r="A55" s="1"/>
      <c r="B55" s="4" t="s">
        <v>88</v>
      </c>
      <c r="C55" s="7">
        <f>SUM(C5,C13,C16,C19,C24,C29,C31,C37,C40,C42,C46,C50,C52)</f>
        <v>3421285.8499999996</v>
      </c>
      <c r="D55" s="7">
        <f>SUM(D5,D13,D16,D19,D24,D29,D31,D37,D40,D42,D46,D50,D52)</f>
        <v>3391767.51</v>
      </c>
      <c r="E55" s="10">
        <f>SUM(D55/C55*100)</f>
        <v>99.137215032763194</v>
      </c>
      <c r="F55" s="7">
        <f>SUM(F5,F13,F16,F19,F24,F29,F31,F37,F40,F42,F46,F50,F52,F54)</f>
        <v>3487917.0599999996</v>
      </c>
      <c r="G55" s="10">
        <f>SUM(F55/D55*100)</f>
        <v>102.83479188112159</v>
      </c>
      <c r="H55" s="7">
        <f>SUM(H5,H13,H16,H19,H24,H29,H31,H37,H40,H42,H46,H50,H52,H54)</f>
        <v>4115014.7899999996</v>
      </c>
      <c r="I55" s="10">
        <f>SUM(H55/F55*100)</f>
        <v>117.97914684358923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laierev</cp:lastModifiedBy>
  <cp:lastPrinted>2019-11-13T12:41:42Z</cp:lastPrinted>
  <dcterms:created xsi:type="dcterms:W3CDTF">2013-01-23T11:33:24Z</dcterms:created>
  <dcterms:modified xsi:type="dcterms:W3CDTF">2019-11-14T15:48:53Z</dcterms:modified>
</cp:coreProperties>
</file>