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28800" windowHeight="11130"/>
  </bookViews>
  <sheets>
    <sheet name="разделы" sheetId="3" r:id="rId1"/>
  </sheets>
  <calcPr calcId="125725"/>
</workbook>
</file>

<file path=xl/calcChain.xml><?xml version="1.0" encoding="utf-8"?>
<calcChain xmlns="http://schemas.openxmlformats.org/spreadsheetml/2006/main">
  <c r="F429" i="3"/>
  <c r="F428" s="1"/>
  <c r="F427" s="1"/>
  <c r="G684" l="1"/>
  <c r="F684"/>
  <c r="F442" l="1"/>
  <c r="F441" s="1"/>
  <c r="G56" l="1"/>
  <c r="F56"/>
  <c r="G102" l="1"/>
  <c r="F102"/>
  <c r="F436" l="1"/>
  <c r="F435" l="1"/>
  <c r="G277" l="1"/>
  <c r="G276" s="1"/>
  <c r="G275" s="1"/>
  <c r="F277"/>
  <c r="F276" s="1"/>
  <c r="F275" s="1"/>
  <c r="G385" l="1"/>
  <c r="G384" s="1"/>
  <c r="F385"/>
  <c r="F384" s="1"/>
  <c r="G171" l="1"/>
  <c r="F171"/>
  <c r="G169"/>
  <c r="F169"/>
  <c r="G167"/>
  <c r="F167"/>
  <c r="F166" l="1"/>
  <c r="F165" s="1"/>
  <c r="G166"/>
  <c r="G165" s="1"/>
  <c r="G362"/>
  <c r="G361" s="1"/>
  <c r="G358"/>
  <c r="G357" s="1"/>
  <c r="F358"/>
  <c r="F357" s="1"/>
  <c r="G354"/>
  <c r="G353" s="1"/>
  <c r="F350"/>
  <c r="F349" s="1"/>
  <c r="F348" l="1"/>
  <c r="G348"/>
  <c r="G400" l="1"/>
  <c r="G399" s="1"/>
  <c r="F400"/>
  <c r="F399" s="1"/>
  <c r="G377" l="1"/>
  <c r="G376" s="1"/>
  <c r="G375" s="1"/>
  <c r="G374" s="1"/>
  <c r="F377"/>
  <c r="F376" s="1"/>
  <c r="F375" s="1"/>
  <c r="F374" s="1"/>
  <c r="G370" l="1"/>
  <c r="G369" s="1"/>
  <c r="G368" s="1"/>
  <c r="G367" s="1"/>
  <c r="G366" s="1"/>
  <c r="F370"/>
  <c r="F369" s="1"/>
  <c r="F368" s="1"/>
  <c r="F367" s="1"/>
  <c r="F366" s="1"/>
  <c r="G503" l="1"/>
  <c r="G502" s="1"/>
  <c r="G501" s="1"/>
  <c r="F503"/>
  <c r="F502" s="1"/>
  <c r="F501" s="1"/>
  <c r="G498"/>
  <c r="G497" s="1"/>
  <c r="F498"/>
  <c r="F497" s="1"/>
  <c r="G492"/>
  <c r="G491" s="1"/>
  <c r="F492"/>
  <c r="F491" s="1"/>
  <c r="G488"/>
  <c r="G487" s="1"/>
  <c r="F488"/>
  <c r="F487" s="1"/>
  <c r="G483"/>
  <c r="G482" s="1"/>
  <c r="G481" s="1"/>
  <c r="F483"/>
  <c r="F482" s="1"/>
  <c r="F481" s="1"/>
  <c r="G486" l="1"/>
  <c r="G480" s="1"/>
  <c r="F486"/>
  <c r="F480" s="1"/>
  <c r="G439"/>
  <c r="G438" s="1"/>
  <c r="F439"/>
  <c r="F438" s="1"/>
  <c r="F431" s="1"/>
  <c r="G66" l="1"/>
  <c r="F66"/>
  <c r="G650" l="1"/>
  <c r="F650"/>
  <c r="G648"/>
  <c r="F648"/>
  <c r="G586" l="1"/>
  <c r="G585" s="1"/>
  <c r="G584" s="1"/>
  <c r="F579" l="1"/>
  <c r="G433"/>
  <c r="G432" s="1"/>
  <c r="G431" s="1"/>
  <c r="G313"/>
  <c r="G312" s="1"/>
  <c r="F313"/>
  <c r="F312" s="1"/>
  <c r="G426" l="1"/>
  <c r="F99"/>
  <c r="G460"/>
  <c r="F460"/>
  <c r="G299"/>
  <c r="F299"/>
  <c r="G759"/>
  <c r="F759"/>
  <c r="F98" l="1"/>
  <c r="F97" s="1"/>
  <c r="F96" s="1"/>
  <c r="F95" s="1"/>
  <c r="G731"/>
  <c r="G730" s="1"/>
  <c r="G729" s="1"/>
  <c r="G728" s="1"/>
  <c r="G727" s="1"/>
  <c r="F731"/>
  <c r="F730" s="1"/>
  <c r="F729" s="1"/>
  <c r="F728" s="1"/>
  <c r="F727" s="1"/>
  <c r="G254" l="1"/>
  <c r="G253" s="1"/>
  <c r="F254"/>
  <c r="F253" s="1"/>
  <c r="F740" l="1"/>
  <c r="G269" l="1"/>
  <c r="F269"/>
  <c r="G582" l="1"/>
  <c r="G581" s="1"/>
  <c r="G580" s="1"/>
  <c r="G579" s="1"/>
  <c r="G681" l="1"/>
  <c r="F681"/>
  <c r="G865" l="1"/>
  <c r="G864" s="1"/>
  <c r="G863" s="1"/>
  <c r="G862" s="1"/>
  <c r="G861" s="1"/>
  <c r="G860" s="1"/>
  <c r="G859" s="1"/>
  <c r="G856"/>
  <c r="G855" s="1"/>
  <c r="G854" s="1"/>
  <c r="G853" s="1"/>
  <c r="G852" s="1"/>
  <c r="G851" s="1"/>
  <c r="G850" s="1"/>
  <c r="G847"/>
  <c r="G846" s="1"/>
  <c r="G845" s="1"/>
  <c r="G844" s="1"/>
  <c r="G843" s="1"/>
  <c r="G841"/>
  <c r="G839"/>
  <c r="G837"/>
  <c r="G830"/>
  <c r="G829" s="1"/>
  <c r="G828" s="1"/>
  <c r="G827" s="1"/>
  <c r="G826" s="1"/>
  <c r="G825" s="1"/>
  <c r="G823"/>
  <c r="G822" s="1"/>
  <c r="G821" s="1"/>
  <c r="G820" s="1"/>
  <c r="G819" s="1"/>
  <c r="G816"/>
  <c r="G814"/>
  <c r="G809"/>
  <c r="G808" s="1"/>
  <c r="G807" s="1"/>
  <c r="G805"/>
  <c r="G804" s="1"/>
  <c r="G803" s="1"/>
  <c r="G800"/>
  <c r="G798"/>
  <c r="G792"/>
  <c r="G791" s="1"/>
  <c r="G790" s="1"/>
  <c r="G789" s="1"/>
  <c r="G787"/>
  <c r="G785"/>
  <c r="G783"/>
  <c r="G781"/>
  <c r="G772"/>
  <c r="G770"/>
  <c r="G766"/>
  <c r="G765" s="1"/>
  <c r="G756"/>
  <c r="G749"/>
  <c r="G748" s="1"/>
  <c r="G747" s="1"/>
  <c r="G745"/>
  <c r="G744" s="1"/>
  <c r="G743" s="1"/>
  <c r="G740"/>
  <c r="G737"/>
  <c r="G724"/>
  <c r="G723" s="1"/>
  <c r="G722" s="1"/>
  <c r="G721" s="1"/>
  <c r="G720" s="1"/>
  <c r="G719" s="1"/>
  <c r="G715"/>
  <c r="G714" s="1"/>
  <c r="G713" s="1"/>
  <c r="G712" s="1"/>
  <c r="G711" s="1"/>
  <c r="G709"/>
  <c r="G707"/>
  <c r="G705"/>
  <c r="G697"/>
  <c r="G696" s="1"/>
  <c r="G695" s="1"/>
  <c r="G694" s="1"/>
  <c r="G691"/>
  <c r="G690" s="1"/>
  <c r="G689" s="1"/>
  <c r="G688" s="1"/>
  <c r="G683"/>
  <c r="G679"/>
  <c r="G674"/>
  <c r="G673" s="1"/>
  <c r="G671"/>
  <c r="G670" s="1"/>
  <c r="G666"/>
  <c r="G665" s="1"/>
  <c r="G664" s="1"/>
  <c r="G663" s="1"/>
  <c r="G657"/>
  <c r="G656" s="1"/>
  <c r="G655" s="1"/>
  <c r="G654" s="1"/>
  <c r="G653" s="1"/>
  <c r="G646"/>
  <c r="G640"/>
  <c r="G639" s="1"/>
  <c r="G637"/>
  <c r="G635"/>
  <c r="G628"/>
  <c r="G627" s="1"/>
  <c r="G625"/>
  <c r="G624" s="1"/>
  <c r="G619"/>
  <c r="G618" s="1"/>
  <c r="G617" s="1"/>
  <c r="G616" s="1"/>
  <c r="G614"/>
  <c r="G613" s="1"/>
  <c r="G612" s="1"/>
  <c r="G611" s="1"/>
  <c r="G606"/>
  <c r="G605" s="1"/>
  <c r="G604" s="1"/>
  <c r="G603" s="1"/>
  <c r="G600"/>
  <c r="G599" s="1"/>
  <c r="G598" s="1"/>
  <c r="G597" s="1"/>
  <c r="G593"/>
  <c r="G592" s="1"/>
  <c r="G591" s="1"/>
  <c r="G590" s="1"/>
  <c r="G575"/>
  <c r="G574" s="1"/>
  <c r="G573" s="1"/>
  <c r="G572" s="1"/>
  <c r="G570"/>
  <c r="G569" s="1"/>
  <c r="G568" s="1"/>
  <c r="G567" s="1"/>
  <c r="G564"/>
  <c r="G563" s="1"/>
  <c r="G562" s="1"/>
  <c r="G560"/>
  <c r="G559" s="1"/>
  <c r="G558" s="1"/>
  <c r="G555"/>
  <c r="G554" s="1"/>
  <c r="G553" s="1"/>
  <c r="G544"/>
  <c r="G543" s="1"/>
  <c r="G542" s="1"/>
  <c r="G539"/>
  <c r="G538" s="1"/>
  <c r="G533"/>
  <c r="G532" s="1"/>
  <c r="G529"/>
  <c r="G528" s="1"/>
  <c r="G522"/>
  <c r="G521" s="1"/>
  <c r="G520" s="1"/>
  <c r="G515"/>
  <c r="G514" s="1"/>
  <c r="G513" s="1"/>
  <c r="G512" s="1"/>
  <c r="G509"/>
  <c r="G508" s="1"/>
  <c r="G507" s="1"/>
  <c r="G506" s="1"/>
  <c r="G474"/>
  <c r="G473" s="1"/>
  <c r="G472" s="1"/>
  <c r="G470"/>
  <c r="G469" s="1"/>
  <c r="G468" s="1"/>
  <c r="G457"/>
  <c r="G450"/>
  <c r="G449" s="1"/>
  <c r="G447"/>
  <c r="G446" s="1"/>
  <c r="G422"/>
  <c r="G421" s="1"/>
  <c r="G420" s="1"/>
  <c r="G419" s="1"/>
  <c r="G418" s="1"/>
  <c r="G417" s="1"/>
  <c r="G415"/>
  <c r="G414" s="1"/>
  <c r="G413" s="1"/>
  <c r="G412" s="1"/>
  <c r="G411" s="1"/>
  <c r="G409"/>
  <c r="G408" s="1"/>
  <c r="G406"/>
  <c r="G405" s="1"/>
  <c r="G391"/>
  <c r="G390" s="1"/>
  <c r="G389" s="1"/>
  <c r="G388" s="1"/>
  <c r="G387" s="1"/>
  <c r="G382"/>
  <c r="G381" s="1"/>
  <c r="G380" s="1"/>
  <c r="G379" s="1"/>
  <c r="G346"/>
  <c r="G345" s="1"/>
  <c r="G344" s="1"/>
  <c r="G342"/>
  <c r="G341" s="1"/>
  <c r="G340" s="1"/>
  <c r="G338"/>
  <c r="G337" s="1"/>
  <c r="G336" s="1"/>
  <c r="G331"/>
  <c r="G329"/>
  <c r="G327"/>
  <c r="G322"/>
  <c r="G321" s="1"/>
  <c r="G319"/>
  <c r="G318" s="1"/>
  <c r="G316"/>
  <c r="G315" s="1"/>
  <c r="G307"/>
  <c r="G306" s="1"/>
  <c r="G305" s="1"/>
  <c r="G304" s="1"/>
  <c r="G303" s="1"/>
  <c r="G296"/>
  <c r="G287"/>
  <c r="G286" s="1"/>
  <c r="G285" s="1"/>
  <c r="G284" s="1"/>
  <c r="G282"/>
  <c r="G281" s="1"/>
  <c r="G280" s="1"/>
  <c r="G279" s="1"/>
  <c r="G273"/>
  <c r="G272" s="1"/>
  <c r="G271" s="1"/>
  <c r="G267"/>
  <c r="G262"/>
  <c r="G261" s="1"/>
  <c r="G260" s="1"/>
  <c r="G258"/>
  <c r="G257" s="1"/>
  <c r="G256" s="1"/>
  <c r="G251"/>
  <c r="G250" s="1"/>
  <c r="G249" s="1"/>
  <c r="G244"/>
  <c r="G243" s="1"/>
  <c r="G242" s="1"/>
  <c r="G241" s="1"/>
  <c r="G239"/>
  <c r="G238" s="1"/>
  <c r="G237" s="1"/>
  <c r="G235"/>
  <c r="G234" s="1"/>
  <c r="G233" s="1"/>
  <c r="G230"/>
  <c r="G228"/>
  <c r="G218"/>
  <c r="G217" s="1"/>
  <c r="G216" s="1"/>
  <c r="G209"/>
  <c r="G208" s="1"/>
  <c r="G207" s="1"/>
  <c r="G206" s="1"/>
  <c r="G205" s="1"/>
  <c r="G202"/>
  <c r="G201" s="1"/>
  <c r="G200" s="1"/>
  <c r="G199" s="1"/>
  <c r="G198" s="1"/>
  <c r="G196"/>
  <c r="G194"/>
  <c r="G192"/>
  <c r="G189"/>
  <c r="G187"/>
  <c r="G185"/>
  <c r="G181"/>
  <c r="G180" s="1"/>
  <c r="G176"/>
  <c r="G175" s="1"/>
  <c r="G174" s="1"/>
  <c r="G173" s="1"/>
  <c r="G163"/>
  <c r="G162" s="1"/>
  <c r="G161" s="1"/>
  <c r="G160" s="1"/>
  <c r="G157"/>
  <c r="G156" s="1"/>
  <c r="G155" s="1"/>
  <c r="G154" s="1"/>
  <c r="G152"/>
  <c r="G151" s="1"/>
  <c r="G150" s="1"/>
  <c r="G149" s="1"/>
  <c r="G145"/>
  <c r="G144" s="1"/>
  <c r="G143" s="1"/>
  <c r="G142" s="1"/>
  <c r="G141" s="1"/>
  <c r="G138"/>
  <c r="G137" s="1"/>
  <c r="G136" s="1"/>
  <c r="G135" s="1"/>
  <c r="G133"/>
  <c r="G131"/>
  <c r="G126"/>
  <c r="G124"/>
  <c r="G121"/>
  <c r="G120" s="1"/>
  <c r="G117"/>
  <c r="G115"/>
  <c r="G110"/>
  <c r="G109" s="1"/>
  <c r="G108" s="1"/>
  <c r="G107" s="1"/>
  <c r="G99"/>
  <c r="G98" s="1"/>
  <c r="G93"/>
  <c r="G92" s="1"/>
  <c r="G91" s="1"/>
  <c r="G89"/>
  <c r="G88" s="1"/>
  <c r="G87" s="1"/>
  <c r="G82"/>
  <c r="G80"/>
  <c r="G78"/>
  <c r="G73"/>
  <c r="G72" s="1"/>
  <c r="G71" s="1"/>
  <c r="G70" s="1"/>
  <c r="G63"/>
  <c r="G53"/>
  <c r="G46"/>
  <c r="G45" s="1"/>
  <c r="G39"/>
  <c r="G37"/>
  <c r="G34"/>
  <c r="G33" s="1"/>
  <c r="G30"/>
  <c r="G29" s="1"/>
  <c r="G28" s="1"/>
  <c r="G27" s="1"/>
  <c r="G26" s="1"/>
  <c r="G23"/>
  <c r="G22" s="1"/>
  <c r="G21" s="1"/>
  <c r="G20" s="1"/>
  <c r="G19" s="1"/>
  <c r="G18" s="1"/>
  <c r="G335" l="1"/>
  <c r="G334" s="1"/>
  <c r="G333" s="1"/>
  <c r="G398"/>
  <c r="G397" s="1"/>
  <c r="G396" s="1"/>
  <c r="G519"/>
  <c r="G518" s="1"/>
  <c r="G311"/>
  <c r="G310" s="1"/>
  <c r="G215"/>
  <c r="G214" s="1"/>
  <c r="G213" s="1"/>
  <c r="G212" s="1"/>
  <c r="G836"/>
  <c r="G835" s="1"/>
  <c r="G834" s="1"/>
  <c r="G833" s="1"/>
  <c r="G832" s="1"/>
  <c r="G266"/>
  <c r="G265" s="1"/>
  <c r="G264" s="1"/>
  <c r="G227"/>
  <c r="G226" s="1"/>
  <c r="G225" s="1"/>
  <c r="G687"/>
  <c r="G191"/>
  <c r="G97"/>
  <c r="G96" s="1"/>
  <c r="G95" s="1"/>
  <c r="G578"/>
  <c r="G769"/>
  <c r="G764" s="1"/>
  <c r="G763" s="1"/>
  <c r="G762" s="1"/>
  <c r="G736"/>
  <c r="G735" s="1"/>
  <c r="G734" s="1"/>
  <c r="G733" s="1"/>
  <c r="G726" s="1"/>
  <c r="G77"/>
  <c r="G76" s="1"/>
  <c r="G75" s="1"/>
  <c r="G69" s="1"/>
  <c r="G130"/>
  <c r="G129" s="1"/>
  <c r="G128" s="1"/>
  <c r="G123"/>
  <c r="G119" s="1"/>
  <c r="G404"/>
  <c r="G403" s="1"/>
  <c r="G402" s="1"/>
  <c r="G797"/>
  <c r="G796" s="1"/>
  <c r="G795" s="1"/>
  <c r="G62"/>
  <c r="G61" s="1"/>
  <c r="G60" s="1"/>
  <c r="G59" s="1"/>
  <c r="G456"/>
  <c r="G455" s="1"/>
  <c r="G454" s="1"/>
  <c r="G453" s="1"/>
  <c r="G452" s="1"/>
  <c r="G755"/>
  <c r="G754" s="1"/>
  <c r="G753" s="1"/>
  <c r="G752" s="1"/>
  <c r="G589"/>
  <c r="G114"/>
  <c r="G113" s="1"/>
  <c r="G112" s="1"/>
  <c r="G106" s="1"/>
  <c r="G295"/>
  <c r="G294" s="1"/>
  <c r="G293" s="1"/>
  <c r="G292" s="1"/>
  <c r="G291" s="1"/>
  <c r="G326"/>
  <c r="G325" s="1"/>
  <c r="G324" s="1"/>
  <c r="G634"/>
  <c r="G633" s="1"/>
  <c r="G632" s="1"/>
  <c r="G631" s="1"/>
  <c r="G148"/>
  <c r="G623"/>
  <c r="G622" s="1"/>
  <c r="G621" s="1"/>
  <c r="G36"/>
  <c r="G32" s="1"/>
  <c r="G25" s="1"/>
  <c r="G552"/>
  <c r="G551" s="1"/>
  <c r="G669"/>
  <c r="G668" s="1"/>
  <c r="G248"/>
  <c r="G479"/>
  <c r="G527"/>
  <c r="G526" s="1"/>
  <c r="G525" s="1"/>
  <c r="G184"/>
  <c r="G780"/>
  <c r="G779" s="1"/>
  <c r="G778" s="1"/>
  <c r="G777" s="1"/>
  <c r="G645"/>
  <c r="G644" s="1"/>
  <c r="G643" s="1"/>
  <c r="G642" s="1"/>
  <c r="G813"/>
  <c r="G812" s="1"/>
  <c r="G232"/>
  <c r="G44"/>
  <c r="G43" s="1"/>
  <c r="G42" s="1"/>
  <c r="G52"/>
  <c r="G51" s="1"/>
  <c r="G50" s="1"/>
  <c r="G49" s="1"/>
  <c r="G678"/>
  <c r="G704"/>
  <c r="G703" s="1"/>
  <c r="G702" s="1"/>
  <c r="G701" s="1"/>
  <c r="G700" s="1"/>
  <c r="G86"/>
  <c r="G85" s="1"/>
  <c r="G445"/>
  <c r="G444" s="1"/>
  <c r="G466"/>
  <c r="G465" s="1"/>
  <c r="G464" s="1"/>
  <c r="G610"/>
  <c r="G596"/>
  <c r="G505"/>
  <c r="F637"/>
  <c r="G179" l="1"/>
  <c r="G373"/>
  <c r="G365" s="1"/>
  <c r="G524"/>
  <c r="G677"/>
  <c r="G676" s="1"/>
  <c r="G662" s="1"/>
  <c r="G661" s="1"/>
  <c r="G660" s="1"/>
  <c r="G395"/>
  <c r="G478"/>
  <c r="G224"/>
  <c r="G223" s="1"/>
  <c r="G630"/>
  <c r="G425"/>
  <c r="G309"/>
  <c r="G302" s="1"/>
  <c r="G751"/>
  <c r="G718" s="1"/>
  <c r="G105"/>
  <c r="G811"/>
  <c r="G794" s="1"/>
  <c r="G776" s="1"/>
  <c r="G775" s="1"/>
  <c r="G588"/>
  <c r="G609"/>
  <c r="G41"/>
  <c r="G247"/>
  <c r="G246" s="1"/>
  <c r="G178"/>
  <c r="G159" s="1"/>
  <c r="G140" s="1"/>
  <c r="F117"/>
  <c r="G290" l="1"/>
  <c r="G424"/>
  <c r="G394" s="1"/>
  <c r="G222"/>
  <c r="G17"/>
  <c r="G477"/>
  <c r="G868" l="1"/>
  <c r="F133"/>
  <c r="F39" l="1"/>
  <c r="F126" l="1"/>
  <c r="F124"/>
  <c r="F772" l="1"/>
  <c r="F251"/>
  <c r="F250" s="1"/>
  <c r="F249" s="1"/>
  <c r="F230"/>
  <c r="F196"/>
  <c r="F194"/>
  <c r="F187"/>
  <c r="F82"/>
  <c r="F80"/>
  <c r="F406" l="1"/>
  <c r="F405" s="1"/>
  <c r="F841" l="1"/>
  <c r="F839"/>
  <c r="F816"/>
  <c r="F800"/>
  <c r="F787"/>
  <c r="F785"/>
  <c r="F783"/>
  <c r="F709"/>
  <c r="F707"/>
  <c r="F307"/>
  <c r="F306" s="1"/>
  <c r="F305" s="1"/>
  <c r="F304" s="1"/>
  <c r="F303" s="1"/>
  <c r="F331" l="1"/>
  <c r="F329"/>
  <c r="F327"/>
  <c r="F322"/>
  <c r="F321" s="1"/>
  <c r="F319"/>
  <c r="F318" s="1"/>
  <c r="F316"/>
  <c r="F315" s="1"/>
  <c r="F457"/>
  <c r="F450"/>
  <c r="F449" s="1"/>
  <c r="F447"/>
  <c r="F446" s="1"/>
  <c r="F426"/>
  <c r="F422"/>
  <c r="F421" s="1"/>
  <c r="F420" s="1"/>
  <c r="F419" s="1"/>
  <c r="F418" s="1"/>
  <c r="F417" s="1"/>
  <c r="F415"/>
  <c r="F414" s="1"/>
  <c r="F413" s="1"/>
  <c r="F412" s="1"/>
  <c r="F411" s="1"/>
  <c r="F398"/>
  <c r="F397" s="1"/>
  <c r="F396" s="1"/>
  <c r="F311" l="1"/>
  <c r="F310"/>
  <c r="F326"/>
  <c r="F325" s="1"/>
  <c r="F324" s="1"/>
  <c r="F456"/>
  <c r="F455" s="1"/>
  <c r="F454" s="1"/>
  <c r="F453" s="1"/>
  <c r="F452" s="1"/>
  <c r="F445"/>
  <c r="F444" s="1"/>
  <c r="F409"/>
  <c r="F408" s="1"/>
  <c r="F425" l="1"/>
  <c r="F424" s="1"/>
  <c r="F404"/>
  <c r="F403" s="1"/>
  <c r="F402" s="1"/>
  <c r="F395" s="1"/>
  <c r="F309"/>
  <c r="F302" s="1"/>
  <c r="F578"/>
  <c r="F847"/>
  <c r="F846" s="1"/>
  <c r="F845" s="1"/>
  <c r="F844" s="1"/>
  <c r="F843" s="1"/>
  <c r="F814"/>
  <c r="F809"/>
  <c r="F808" s="1"/>
  <c r="F807" s="1"/>
  <c r="F805"/>
  <c r="F804" s="1"/>
  <c r="F803" s="1"/>
  <c r="F798"/>
  <c r="F797" s="1"/>
  <c r="F796" s="1"/>
  <c r="F792"/>
  <c r="F791" s="1"/>
  <c r="F790" s="1"/>
  <c r="F789" s="1"/>
  <c r="F781"/>
  <c r="F770"/>
  <c r="F756"/>
  <c r="F737"/>
  <c r="F745"/>
  <c r="F744" s="1"/>
  <c r="F743" s="1"/>
  <c r="F749"/>
  <c r="F748" s="1"/>
  <c r="F747" s="1"/>
  <c r="F715"/>
  <c r="F714" s="1"/>
  <c r="F713" s="1"/>
  <c r="F712" s="1"/>
  <c r="F711" s="1"/>
  <c r="F697"/>
  <c r="F696" s="1"/>
  <c r="F695" s="1"/>
  <c r="F694" s="1"/>
  <c r="F691"/>
  <c r="F690" s="1"/>
  <c r="F689" s="1"/>
  <c r="F688" s="1"/>
  <c r="F683"/>
  <c r="F679"/>
  <c r="F674"/>
  <c r="F673" s="1"/>
  <c r="F671"/>
  <c r="F670" s="1"/>
  <c r="F666"/>
  <c r="F665" s="1"/>
  <c r="F664" s="1"/>
  <c r="F663" s="1"/>
  <c r="F646"/>
  <c r="F657"/>
  <c r="F656" s="1"/>
  <c r="F655" s="1"/>
  <c r="F654" s="1"/>
  <c r="F653" s="1"/>
  <c r="F640"/>
  <c r="F639" s="1"/>
  <c r="F635"/>
  <c r="F619"/>
  <c r="F618" s="1"/>
  <c r="F617" s="1"/>
  <c r="F616" s="1"/>
  <c r="F614"/>
  <c r="F613" s="1"/>
  <c r="F612" s="1"/>
  <c r="F611" s="1"/>
  <c r="F606"/>
  <c r="F605" s="1"/>
  <c r="F604" s="1"/>
  <c r="F603" s="1"/>
  <c r="F600"/>
  <c r="F599" s="1"/>
  <c r="F598" s="1"/>
  <c r="F597" s="1"/>
  <c r="F593"/>
  <c r="F592" s="1"/>
  <c r="F591" s="1"/>
  <c r="F590" s="1"/>
  <c r="F394" l="1"/>
  <c r="F795"/>
  <c r="F813"/>
  <c r="F812" s="1"/>
  <c r="F780"/>
  <c r="F779" s="1"/>
  <c r="F778" s="1"/>
  <c r="F777" s="1"/>
  <c r="F755"/>
  <c r="F754" s="1"/>
  <c r="F753" s="1"/>
  <c r="F752" s="1"/>
  <c r="F736"/>
  <c r="F735" s="1"/>
  <c r="F734" s="1"/>
  <c r="F687"/>
  <c r="F678"/>
  <c r="F669"/>
  <c r="F668" s="1"/>
  <c r="F645"/>
  <c r="F644" s="1"/>
  <c r="F643" s="1"/>
  <c r="F642" s="1"/>
  <c r="F596"/>
  <c r="F634"/>
  <c r="F633" s="1"/>
  <c r="F610"/>
  <c r="F589"/>
  <c r="F544"/>
  <c r="F543" s="1"/>
  <c r="F542" s="1"/>
  <c r="F539"/>
  <c r="F538" s="1"/>
  <c r="F533"/>
  <c r="F532" s="1"/>
  <c r="F529"/>
  <c r="F528" s="1"/>
  <c r="F677" l="1"/>
  <c r="F676" s="1"/>
  <c r="F662" s="1"/>
  <c r="F661" s="1"/>
  <c r="F588"/>
  <c r="F811"/>
  <c r="F794" s="1"/>
  <c r="F632"/>
  <c r="F631" s="1"/>
  <c r="F630" s="1"/>
  <c r="F527"/>
  <c r="F526" s="1"/>
  <c r="F525" s="1"/>
  <c r="F479"/>
  <c r="F262"/>
  <c r="F261" s="1"/>
  <c r="F260" s="1"/>
  <c r="F239"/>
  <c r="F238" s="1"/>
  <c r="F237" s="1"/>
  <c r="F235"/>
  <c r="F234" s="1"/>
  <c r="F233" s="1"/>
  <c r="F244"/>
  <c r="F243" s="1"/>
  <c r="F242" s="1"/>
  <c r="F241" s="1"/>
  <c r="F202"/>
  <c r="F201" s="1"/>
  <c r="F200" s="1"/>
  <c r="F199" s="1"/>
  <c r="F198" s="1"/>
  <c r="F145"/>
  <c r="F144" s="1"/>
  <c r="F143" s="1"/>
  <c r="F142" s="1"/>
  <c r="F141" s="1"/>
  <c r="F185"/>
  <c r="F181"/>
  <c r="F180" s="1"/>
  <c r="F176"/>
  <c r="F175" s="1"/>
  <c r="F174" s="1"/>
  <c r="F173" s="1"/>
  <c r="F163"/>
  <c r="F162" s="1"/>
  <c r="F161" s="1"/>
  <c r="F160" s="1"/>
  <c r="F192"/>
  <c r="F191" s="1"/>
  <c r="F131"/>
  <c r="F93"/>
  <c r="F92" s="1"/>
  <c r="F91" s="1"/>
  <c r="F89"/>
  <c r="F88" s="1"/>
  <c r="F87" s="1"/>
  <c r="F63"/>
  <c r="F53"/>
  <c r="F34"/>
  <c r="F33" s="1"/>
  <c r="F23"/>
  <c r="F22" s="1"/>
  <c r="F21" s="1"/>
  <c r="F20" s="1"/>
  <c r="F19" s="1"/>
  <c r="F18" s="1"/>
  <c r="F86" l="1"/>
  <c r="F85" s="1"/>
  <c r="F232"/>
  <c r="F184"/>
  <c r="F179" s="1"/>
  <c r="F62"/>
  <c r="F61" s="1"/>
  <c r="F60" s="1"/>
  <c r="F59" s="1"/>
  <c r="F52"/>
  <c r="F51" s="1"/>
  <c r="F50" s="1"/>
  <c r="F49" s="1"/>
  <c r="F178" l="1"/>
  <c r="F159" s="1"/>
  <c r="F823" l="1"/>
  <c r="F822" s="1"/>
  <c r="F821" s="1"/>
  <c r="F820" s="1"/>
  <c r="F819" s="1"/>
  <c r="F776" s="1"/>
  <c r="F338" l="1"/>
  <c r="F337" s="1"/>
  <c r="F336" s="1"/>
  <c r="F346"/>
  <c r="F345" s="1"/>
  <c r="F344" s="1"/>
  <c r="F335" l="1"/>
  <c r="F830"/>
  <c r="F829" s="1"/>
  <c r="F130" l="1"/>
  <c r="F129" s="1"/>
  <c r="F128" s="1"/>
  <c r="F78" l="1"/>
  <c r="F228" l="1"/>
  <c r="F227" l="1"/>
  <c r="F837"/>
  <c r="F828" l="1"/>
  <c r="F827" s="1"/>
  <c r="F826" s="1"/>
  <c r="F825" s="1"/>
  <c r="F705" l="1"/>
  <c r="F258" l="1"/>
  <c r="F257" s="1"/>
  <c r="F256" s="1"/>
  <c r="F865" l="1"/>
  <c r="F864" s="1"/>
  <c r="F863" s="1"/>
  <c r="F862" s="1"/>
  <c r="F861" s="1"/>
  <c r="F860" s="1"/>
  <c r="F859" s="1"/>
  <c r="F856"/>
  <c r="F855" l="1"/>
  <c r="F854" s="1"/>
  <c r="F853" s="1"/>
  <c r="F852" s="1"/>
  <c r="F851" s="1"/>
  <c r="F850" s="1"/>
  <c r="F704"/>
  <c r="F703" s="1"/>
  <c r="F702" s="1"/>
  <c r="F701" s="1"/>
  <c r="F700" s="1"/>
  <c r="F660" s="1"/>
  <c r="F628"/>
  <c r="F627" s="1"/>
  <c r="F625"/>
  <c r="F624" s="1"/>
  <c r="F570"/>
  <c r="F569" s="1"/>
  <c r="F568" s="1"/>
  <c r="F567" s="1"/>
  <c r="F560"/>
  <c r="F559" s="1"/>
  <c r="F558" s="1"/>
  <c r="F123"/>
  <c r="F121"/>
  <c r="F120" s="1"/>
  <c r="F115"/>
  <c r="F114" s="1"/>
  <c r="F110"/>
  <c r="F109" s="1"/>
  <c r="F108" s="1"/>
  <c r="F107" s="1"/>
  <c r="F37"/>
  <c r="F30"/>
  <c r="F29" s="1"/>
  <c r="F28" s="1"/>
  <c r="F27" s="1"/>
  <c r="F26" s="1"/>
  <c r="F623" l="1"/>
  <c r="F622" s="1"/>
  <c r="F621" s="1"/>
  <c r="F609" s="1"/>
  <c r="F119"/>
  <c r="F113"/>
  <c r="F112" s="1"/>
  <c r="F106" s="1"/>
  <c r="F564"/>
  <c r="F563" s="1"/>
  <c r="F562" s="1"/>
  <c r="F555"/>
  <c r="F554" s="1"/>
  <c r="F553" s="1"/>
  <c r="F575"/>
  <c r="F574" s="1"/>
  <c r="F573" s="1"/>
  <c r="F572" s="1"/>
  <c r="F515"/>
  <c r="F514" s="1"/>
  <c r="F513" s="1"/>
  <c r="F512" s="1"/>
  <c r="F509"/>
  <c r="F508" s="1"/>
  <c r="F507" s="1"/>
  <c r="F506" s="1"/>
  <c r="F36"/>
  <c r="F73"/>
  <c r="F72" s="1"/>
  <c r="F71" s="1"/>
  <c r="F70" s="1"/>
  <c r="F505" l="1"/>
  <c r="F478" s="1"/>
  <c r="F552"/>
  <c r="F32"/>
  <c r="F25" s="1"/>
  <c r="F105"/>
  <c r="F551" l="1"/>
  <c r="F524" s="1"/>
  <c r="F474"/>
  <c r="F473" s="1"/>
  <c r="F472" s="1"/>
  <c r="F470"/>
  <c r="F469" s="1"/>
  <c r="F468" s="1"/>
  <c r="F477" l="1"/>
  <c r="F466"/>
  <c r="F769" l="1"/>
  <c r="F766"/>
  <c r="F765" s="1"/>
  <c r="F764" l="1"/>
  <c r="F763" s="1"/>
  <c r="F762" s="1"/>
  <c r="F751" s="1"/>
  <c r="F46"/>
  <c r="F45" l="1"/>
  <c r="F44" s="1"/>
  <c r="F43" s="1"/>
  <c r="F42" s="1"/>
  <c r="F152"/>
  <c r="F151" s="1"/>
  <c r="F150" s="1"/>
  <c r="F149" s="1"/>
  <c r="F296" l="1"/>
  <c r="F295" s="1"/>
  <c r="F294" s="1"/>
  <c r="F293" s="1"/>
  <c r="F292" s="1"/>
  <c r="F291" s="1"/>
  <c r="F282" l="1"/>
  <c r="F281" s="1"/>
  <c r="F280" s="1"/>
  <c r="F287"/>
  <c r="F286" s="1"/>
  <c r="F285" s="1"/>
  <c r="F284" s="1"/>
  <c r="F157"/>
  <c r="F156" s="1"/>
  <c r="F155" s="1"/>
  <c r="F154" s="1"/>
  <c r="F148" s="1"/>
  <c r="F279" l="1"/>
  <c r="F226" l="1"/>
  <c r="F334" l="1"/>
  <c r="F333" l="1"/>
  <c r="F138"/>
  <c r="F137" s="1"/>
  <c r="F136" s="1"/>
  <c r="F135" s="1"/>
  <c r="F724"/>
  <c r="F723" s="1"/>
  <c r="F722" s="1"/>
  <c r="F721" s="1"/>
  <c r="F720" s="1"/>
  <c r="F719" s="1"/>
  <c r="F391"/>
  <c r="F390" s="1"/>
  <c r="F389" s="1"/>
  <c r="F388" s="1"/>
  <c r="F387" s="1"/>
  <c r="F382"/>
  <c r="F381" s="1"/>
  <c r="F380" s="1"/>
  <c r="F379" s="1"/>
  <c r="F273"/>
  <c r="F272" s="1"/>
  <c r="F271" s="1"/>
  <c r="F267"/>
  <c r="F218"/>
  <c r="F217" s="1"/>
  <c r="F266" l="1"/>
  <c r="F265" s="1"/>
  <c r="F264" s="1"/>
  <c r="F248"/>
  <c r="F733"/>
  <c r="F216"/>
  <c r="F215" s="1"/>
  <c r="F214" s="1"/>
  <c r="F213" s="1"/>
  <c r="F465"/>
  <c r="F836"/>
  <c r="F835" s="1"/>
  <c r="F834" s="1"/>
  <c r="F833" s="1"/>
  <c r="F832" s="1"/>
  <c r="F775" s="1"/>
  <c r="F225"/>
  <c r="F224" s="1"/>
  <c r="F77"/>
  <c r="F76" s="1"/>
  <c r="F373" l="1"/>
  <c r="F365" s="1"/>
  <c r="F290" s="1"/>
  <c r="F726"/>
  <c r="F718" s="1"/>
  <c r="F464"/>
  <c r="F247"/>
  <c r="F246" s="1"/>
  <c r="F209"/>
  <c r="F208" s="1"/>
  <c r="F207" s="1"/>
  <c r="F206" s="1"/>
  <c r="F205" s="1"/>
  <c r="F140" s="1"/>
  <c r="F212"/>
  <c r="F75"/>
  <c r="F69" s="1"/>
  <c r="F41" s="1"/>
  <c r="F223"/>
  <c r="F17" l="1"/>
  <c r="F222"/>
  <c r="F868" l="1"/>
</calcChain>
</file>

<file path=xl/sharedStrings.xml><?xml version="1.0" encoding="utf-8"?>
<sst xmlns="http://schemas.openxmlformats.org/spreadsheetml/2006/main" count="3047" uniqueCount="570">
  <si>
    <t>Подпрограмма "Развитие малого и среднего предпринимательства"</t>
  </si>
  <si>
    <t>Обеспечивающая подпрограмма</t>
  </si>
  <si>
    <t>Подпрограмма "Развитие системы отдыха и оздоровления детей"</t>
  </si>
  <si>
    <t>Подпрограмма "Дошкольное образование"</t>
  </si>
  <si>
    <t>Подпрограмма "Общее образование"</t>
  </si>
  <si>
    <t>Подпрограмма "Дополнительное образование, воспитание и психолого-социальное сопровождение детей"</t>
  </si>
  <si>
    <t>Обеспечение деятельности органов местного самоуправления</t>
  </si>
  <si>
    <t>Обеспечение предоставления гражданам субсидий на оплату жилого помещения и коммунальных услуг</t>
  </si>
  <si>
    <t>Финансовое обеспечение получения гражданами дошкольного образования в частных дошкольных 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</si>
  <si>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Предоставление гражданам субсидий на оплату жилого помещения и коммунальных услуг</t>
  </si>
  <si>
    <t>01 0 00 00000</t>
  </si>
  <si>
    <t>02 0 00 00000</t>
  </si>
  <si>
    <t>02 2 00 00000</t>
  </si>
  <si>
    <t>02 3 00 00000</t>
  </si>
  <si>
    <t>02 4 00 00000</t>
  </si>
  <si>
    <t>03 0 00 00000</t>
  </si>
  <si>
    <t>03 1 00 00000</t>
  </si>
  <si>
    <t>03 2 00 00000</t>
  </si>
  <si>
    <t>04 0 00 00000</t>
  </si>
  <si>
    <t>05 0 00 00000</t>
  </si>
  <si>
    <t>05 3 00 00000</t>
  </si>
  <si>
    <t>05 4 00 00000</t>
  </si>
  <si>
    <t>06 0 00 00000</t>
  </si>
  <si>
    <t>08 0 00 00000</t>
  </si>
  <si>
    <t>11 0 00 00000</t>
  </si>
  <si>
    <t>11 1 00 00000</t>
  </si>
  <si>
    <t>02 2 01 00000</t>
  </si>
  <si>
    <t>02 3 01 00000</t>
  </si>
  <si>
    <t>05 4 01 00000</t>
  </si>
  <si>
    <t>Руководство и управление в сфере установленных функций органов местного самоуправления</t>
  </si>
  <si>
    <t>95 0 00 00000</t>
  </si>
  <si>
    <t>12 0 00 00000</t>
  </si>
  <si>
    <t>12 1 00 00000</t>
  </si>
  <si>
    <t>12 1 02 00000</t>
  </si>
  <si>
    <t>12 3 00 00000</t>
  </si>
  <si>
    <t>12 3 01 00000</t>
  </si>
  <si>
    <t>12 4 00 00000</t>
  </si>
  <si>
    <t>13 0 00 00000</t>
  </si>
  <si>
    <t>(тыс. рублей)</t>
  </si>
  <si>
    <t>Рз</t>
  </si>
  <si>
    <t>ПР</t>
  </si>
  <si>
    <t>ЦСР</t>
  </si>
  <si>
    <t>ВР</t>
  </si>
  <si>
    <t>Общегосударственные вопросы</t>
  </si>
  <si>
    <t>01</t>
  </si>
  <si>
    <t>Функционирование высшего должностного лица субъекта Российской Федерации и муниципального образования</t>
  </si>
  <si>
    <t>02</t>
  </si>
  <si>
    <t xml:space="preserve"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 </t>
  </si>
  <si>
    <t>Расходы на выплаты персоналу государственных (муниципальных) органов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</si>
  <si>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</si>
  <si>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</si>
  <si>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Иные закупки товаров, работ и услуг для обеспечения государственных (муниципальных) нужд</t>
  </si>
  <si>
    <t>Иные бюджетные ассигнования</t>
  </si>
  <si>
    <t>Уплата налогов, сборов и иных платежей</t>
  </si>
  <si>
    <t>в том числе за счет субвенции</t>
  </si>
  <si>
    <t xml:space="preserve">в том числе за счет субвенции   </t>
  </si>
  <si>
    <t>Резервные фонды</t>
  </si>
  <si>
    <t>Резервные средства</t>
  </si>
  <si>
    <t>Другие общегосударственные вопросы</t>
  </si>
  <si>
    <t>Предоставление субсидий бюджетным, автономным учреждениям и иным некоммерческим организациям</t>
  </si>
  <si>
    <t>Субсидии бюджетным учреждениям</t>
  </si>
  <si>
    <t>Предоставление платежей, взносов, безвозмездных перечислений субъектам международного права</t>
  </si>
  <si>
    <t>Расходы на выплаты персоналу казенных учреждений</t>
  </si>
  <si>
    <t>99 0 00 00000</t>
  </si>
  <si>
    <t>Национальная оборона</t>
  </si>
  <si>
    <t>Мобилизационная и вневойсковая подготовка</t>
  </si>
  <si>
    <t>03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</si>
  <si>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</si>
  <si>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</si>
  <si>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09</t>
  </si>
  <si>
    <t>Другие вопросы в области национальной безопасности и правоохранительной деятельности</t>
  </si>
  <si>
    <t>14</t>
  </si>
  <si>
    <t>Национальная экономика</t>
  </si>
  <si>
    <t>Дорожное хозяйство (дорожные фонды)</t>
  </si>
  <si>
    <t>Другие вопросы в области национальной экономики</t>
  </si>
  <si>
    <t>Жилищно-коммунальное хозяйство</t>
  </si>
  <si>
    <t>05</t>
  </si>
  <si>
    <t>Охрана окружающей среды</t>
  </si>
  <si>
    <t>06</t>
  </si>
  <si>
    <t>Охрана объектов растительного и животного мира и среды их обитания</t>
  </si>
  <si>
    <t>Образование</t>
  </si>
  <si>
    <t>07</t>
  </si>
  <si>
    <t>Дошкольное образование</t>
  </si>
  <si>
    <t>Общее образование</t>
  </si>
  <si>
    <t>08</t>
  </si>
  <si>
    <t xml:space="preserve">Культура </t>
  </si>
  <si>
    <t>Социальная политика</t>
  </si>
  <si>
    <t>Пенсионное обеспечение</t>
  </si>
  <si>
    <t>Социальное обеспечение и иные выплаты населению</t>
  </si>
  <si>
    <t>300</t>
  </si>
  <si>
    <t>Социальное обеспечение населения</t>
  </si>
  <si>
    <t>200</t>
  </si>
  <si>
    <t>240</t>
  </si>
  <si>
    <t>Охрана семьи и детства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</si>
  <si>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</si>
  <si>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</si>
  <si>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>Обслуживание государственного (муниципального) долга</t>
  </si>
  <si>
    <t>Обслуживание муниципального долга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</si>
  <si>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</si>
  <si>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Субсидии автономным учреждениям</t>
  </si>
  <si>
    <t>Другие вопросы в области образования</t>
  </si>
  <si>
    <t>Другие вопросы в области культуры, кинематографии</t>
  </si>
  <si>
    <t>Физическая культура и спорт</t>
  </si>
  <si>
    <t xml:space="preserve">Физическая культура </t>
  </si>
  <si>
    <t>Массовый спорт</t>
  </si>
  <si>
    <t>Другие вопросы в области физической культуры и спорта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</si>
  <si>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</si>
  <si>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Обеспечение проведения выборов и референдумов</t>
  </si>
  <si>
    <t>ВСЕГО</t>
  </si>
  <si>
    <t>Дополнительное образование детей</t>
  </si>
  <si>
    <t xml:space="preserve">Молодежная политика </t>
  </si>
  <si>
    <t>Культура, кинематография</t>
  </si>
  <si>
    <t>Субсидии некоммерческим организациям (за исключением государственных (муниципальных) учреждений)</t>
  </si>
  <si>
    <t>Закупка товаров, работ и услуг для обеспечения государственных (муниципальных) нужд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</si>
  <si>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</si>
  <si>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Связь и информатика</t>
  </si>
  <si>
    <t>03 2 03 00000</t>
  </si>
  <si>
    <t>Финансовое обеспечение государственных гарантий реализации прав граждан на получение общедоступного и бесплатного дошкольного образования в муниципальных дошкольных 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</si>
  <si>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Капитальные вложения в объекты государственной (муниципальной) собственности</t>
  </si>
  <si>
    <t>Обеспечивающая  подпрограмма</t>
  </si>
  <si>
    <t>Подпрограмма "Подготовка спортивного резерва"</t>
  </si>
  <si>
    <t>Закупка товаров, работ и услуг для государственных (муниципальных) нужд</t>
  </si>
  <si>
    <t>Осуществление переданных полномочий Московской области по организации проведения мероприятий по отлову и содержанию безнадзорных животных</t>
  </si>
  <si>
    <t>Сельское хозяйство и рыболовство</t>
  </si>
  <si>
    <t>Средства массовой информации</t>
  </si>
  <si>
    <t>Другие вопросы в области средств массовой информации</t>
  </si>
  <si>
    <t>Обеспечение переданного государственного полномочия Московской области по созданию комиссий по делам несовершеннолетних и защите их прав городских округов и муниципальных районов Московской области</t>
  </si>
  <si>
    <t xml:space="preserve">Обеспечивающая подпрограмма </t>
  </si>
  <si>
    <t>Наименование показателя</t>
  </si>
  <si>
    <t>Социальные выплаты гражданам, кроме публичных нормативных социальных выплат</t>
  </si>
  <si>
    <t>320</t>
  </si>
  <si>
    <t>Публичные нормативные социальные выплаты гражданам</t>
  </si>
  <si>
    <t>310</t>
  </si>
  <si>
    <t xml:space="preserve">Бюджетные инвестиции </t>
  </si>
  <si>
    <t>Частичная компенсация стоимости питания отдельным категориям обучающихся в муниципальных общеобразовательных организациях в Московской области и в частных общеобразовательных организациях в Московской области, осуществляющих образовательную деятельность по имеющим государственную аккредитацию основным общеобразовательным программам, обучающимся по очной форме обучения</t>
  </si>
  <si>
    <t>Мероприятия по организации отдыха детей в каникулярное время</t>
  </si>
  <si>
    <t>Закупка оборудования для дошкольных образовательных организаций муниципальных образований Московской области - победителей областного конкурса на присвоение статуса Региональной инновационной площадки Московской области</t>
  </si>
  <si>
    <t>Федеральный проект "Содействие занятости женщин - создание условий дошкольного образования для детей в возрасте до трех лет"</t>
  </si>
  <si>
    <t>Муниципальная программа "Управление имуществом и муниципальными финансами"</t>
  </si>
  <si>
    <t>12 5 00 00000</t>
  </si>
  <si>
    <t>Основное мероприятие "Создание условий для реализации полномочий органов местного самоуправления"</t>
  </si>
  <si>
    <t>12 5 01 00000</t>
  </si>
  <si>
    <t>12 5 01 00130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</si>
  <si>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</si>
  <si>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Подпрограмма "Совершенствование муниципальной службы Московской области"</t>
  </si>
  <si>
    <t>Основное мероприятие "Организация профессионального развития муниципальных служащих Московской области"</t>
  </si>
  <si>
    <t>Организация профессионального образования и дополнительного профессионального образования выборных должностных лиц местного самоуправления, членов выборных органов местного самоуправления, депутатов представительных органов муниципальных образований, муниципальных служащих и работников муниципальных учреждений, организация подготовки кадров для муниципальной службы</t>
  </si>
  <si>
    <t>12 3 01 00830</t>
  </si>
  <si>
    <t>Председатель представительного органа местного самоуправления</t>
  </si>
  <si>
    <t>95 0 00 00010</t>
  </si>
  <si>
    <t>Расходы на содержание представительного органа муниципального образования</t>
  </si>
  <si>
    <t>95 0 00 00030</t>
  </si>
  <si>
    <t>Муниципальная программа "Культура"</t>
  </si>
  <si>
    <t>Подпрограмма "Развитие архивного дела"</t>
  </si>
  <si>
    <t>02 7 00 00000</t>
  </si>
  <si>
    <t>Основное мероприятие "Временное хранение, комплектование, учет и использование архивных документов, относящихся к собственности Московской области и временно хранящихся в муниципальных архивах"</t>
  </si>
  <si>
    <t>02 7 02 00000</t>
  </si>
  <si>
    <t>Осуществление переданных полномочий по временному хранению, комплектованию, учету и использованию архивных документов, относящихся к собственности Московской области и временно хранящихся в муниципальных архивах</t>
  </si>
  <si>
    <t>02 7 02 60690</t>
  </si>
  <si>
    <t>Муниципальная программа "Образование"</t>
  </si>
  <si>
    <t>Основное мероприятие "Реализация федеральных государственных образовательных стандартов общего образования, в том числе мероприятий по нормативному правовому и методическому сопровождению, обновлению содержания и технологий образования"</t>
  </si>
  <si>
    <t>03 2 03 60680</t>
  </si>
  <si>
    <t>Муниципальная программа "Социальная защита населения"</t>
  </si>
  <si>
    <t>Подпрограмма "Социальная поддержка граждан"</t>
  </si>
  <si>
    <t>04 1 00 00000</t>
  </si>
  <si>
    <t>Основное мероприятие "Предоставление мер социальной поддержки и субсидий по оплате жилого помещения и коммунальных услуг гражданам Российской Федерации, имеющим место жительства в Московской области"</t>
  </si>
  <si>
    <t>04 1 03 00000</t>
  </si>
  <si>
    <t>04 1 03 61420</t>
  </si>
  <si>
    <t>Муниципальная программа "Развитие институтов гражданского общества, повышение эффективности местного самоуправления и реализации молодежной политики"</t>
  </si>
  <si>
    <t>Подпрограмма "Развитие системы информирования населения о деятельности органов местного самоуправления Московской области, создание доступной современной медиасреды"</t>
  </si>
  <si>
    <t>13 1 00 00000</t>
  </si>
  <si>
    <t>Основное мероприятие "Информирование населения об основных событиях социально-экономического развития и общественно-политической жизни"</t>
  </si>
  <si>
    <t>13 1 01 00000</t>
  </si>
  <si>
    <t>Информирование население о деятельности, о положении дел на территории  муниципального образования, опубликование муниципальных правовых актов, обсуждение проектов муниципальных правовых актов по вопросам местного значения, доведение до сведения жителей муниципального образования официальной информации о социально-экономическом и культурном развитии муниципального образования, о развитии его общественной инфраструктуры и иной официальной информации</t>
  </si>
  <si>
    <t>13 1 01 00820</t>
  </si>
  <si>
    <t>Основное мероприятие "Организация создания и эксплуатации сети объектов наружной рекламы"</t>
  </si>
  <si>
    <t>13 1 07 00000</t>
  </si>
  <si>
    <t>Утверждение схемы размещения рекламных конструкций, выдача разрешений на установку и эксплуатацию рекламных конструкций, выдача предписаний о демонтаже самовольно установленных рекламных конструкций</t>
  </si>
  <si>
    <t>13 1 07 00660</t>
  </si>
  <si>
    <t>Муниципальная программа "Архитектура и градостроительство"</t>
  </si>
  <si>
    <t>16 0 00 00000</t>
  </si>
  <si>
    <t>Подпрограмма "Реализация политики пространственного развития"</t>
  </si>
  <si>
    <t>16 2 00 00000</t>
  </si>
  <si>
    <t>Основное мероприятие "Финансовое обеспечение выполнения отдельных государственных полномочий в сфере архитектуры и градостроительства, переданных органам  местного самоуправления"</t>
  </si>
  <si>
    <t>16 2 03 00000</t>
  </si>
  <si>
    <t>16 2 03 60700</t>
  </si>
  <si>
    <t>Обеспечение деятельности финансового органа</t>
  </si>
  <si>
    <t>12 5 01 00160</t>
  </si>
  <si>
    <t>Председатель Контрольно-счетной палаты</t>
  </si>
  <si>
    <t>95 0 00 00140</t>
  </si>
  <si>
    <t>Обеспечение деятельности контрольно-счетной палаты</t>
  </si>
  <si>
    <t>95 0 00 00150</t>
  </si>
  <si>
    <t>Обеспечение деятельности избирательной комиссии муниципального образования</t>
  </si>
  <si>
    <t>95 0 00 00050</t>
  </si>
  <si>
    <t xml:space="preserve">Непрограммные расходы </t>
  </si>
  <si>
    <t>Резервный фонд на предупреждение и ликвидацию чрезвычайных ситуаций и последствий стихийных бедствий</t>
  </si>
  <si>
    <t>99 0 00 00070</t>
  </si>
  <si>
    <t>Муниципальная программа "Безопасность и обеспечение безопасности жизнедеятельности населения"</t>
  </si>
  <si>
    <t>Подпрограмма "Профилактика преступлений и иных правонарушений"</t>
  </si>
  <si>
    <t>08 1 00 00000</t>
  </si>
  <si>
    <t>08 1 01 00000</t>
  </si>
  <si>
    <t>08 1 01 00320</t>
  </si>
  <si>
    <t>Подпрограмма "Обеспечение пожарной безопасности"</t>
  </si>
  <si>
    <t>08 4 00 00000</t>
  </si>
  <si>
    <t>Основное мероприятие "Повышение степени пожарной безопасности"</t>
  </si>
  <si>
    <t>08 4 01 00000</t>
  </si>
  <si>
    <t>Обеспечение первичных мер пожарной безопасности в границах городского округа</t>
  </si>
  <si>
    <t>08 4 01 00360</t>
  </si>
  <si>
    <t>Подпрограмма "Развитие имущественного комплекса"</t>
  </si>
  <si>
    <t>Основное мероприятие "Управление имуществом, находящимся в муниципальной собственности, и выполнение кадастровых работ"</t>
  </si>
  <si>
    <t>Владение, пользование и распоряжение имуществом, находящимся в муниципальной собственности городского округа</t>
  </si>
  <si>
    <t>12 1 02 00170</t>
  </si>
  <si>
    <t>Взносы в общественные организации</t>
  </si>
  <si>
    <t>12 5 01 00870</t>
  </si>
  <si>
    <t>Расходы на обеспечение деятельности (оказание услуг) муниципальных учреждений - централизованная бухгалтерия муниципального образования</t>
  </si>
  <si>
    <t>12 5 01 06070</t>
  </si>
  <si>
    <t>Расходы на обеспечение деятельности (оказание услуг) муниципальных учреждений - обеспечение деятельности органов местного самоуправления</t>
  </si>
  <si>
    <t>12 5 01 06090</t>
  </si>
  <si>
    <t>Основное мероприятие "Финансовое обеспечение реализации прав граждан на получение общедоступного и бесплатного дошкольного образования"</t>
  </si>
  <si>
    <t>Выплата компенсации родительской платы за присмотр и уход за детьми, осваивающими образовательные программы дошкольного образования в организациях Московской области, осуществляющих образовательную деятельность</t>
  </si>
  <si>
    <t>Муниципальная программа "Цифровое муниципальное образование"</t>
  </si>
  <si>
    <t>15 0 00 00000</t>
  </si>
  <si>
    <t>Подпрограмма "Снижение административных барьеров, повышение качества и доступности предоставления государственных и муниципальных услуг, в том числе на базе многофункциональных центров предоставления государственных и муниципальных услуг"</t>
  </si>
  <si>
    <t>15 1 00 00000</t>
  </si>
  <si>
    <t>Основное мероприятие "Организация деятельности многофункциональных центров предоставления государственных и муниципальных услуг"</t>
  </si>
  <si>
    <t>15 1 02 00000</t>
  </si>
  <si>
    <t>Расходы на обеспечение деятельности (оказание услуг) муниципальных учреждений - многофункциональный центр предоставления государственных и муниципальных услуг</t>
  </si>
  <si>
    <t>15 1 02 06190</t>
  </si>
  <si>
    <t>13 5 00 00000</t>
  </si>
  <si>
    <t>Основное мероприятие "Корректировка списков кандидатов в присяжные заседатели федеральных судов общей юрисдикции в Российской Федерации"</t>
  </si>
  <si>
    <t>13 5 04 00000</t>
  </si>
  <si>
    <t>Составление (изменение) списков кандидатов в присяжные заседатели федеральных судов общей юрисдикции в Российской Федерации</t>
  </si>
  <si>
    <t>13 5 04 51200</t>
  </si>
  <si>
    <t>Основное мероприятие "Осуществление первичного воинского учета на территориях, где отсутствуют военные комиссариаты"</t>
  </si>
  <si>
    <t>13 5 03 00000</t>
  </si>
  <si>
    <t>Осуществление первичного воинского учета на территориях, где отсутствуют военные комиссариаты</t>
  </si>
  <si>
    <t>13 5 03 51180</t>
  </si>
  <si>
    <t>Подпрограмма "Снижение рисков возникновения и смягчение последствий чрезвычайных ситуаций природного и техногенного характера"</t>
  </si>
  <si>
    <t>08 2 00 00000</t>
  </si>
  <si>
    <t>Основное мероприятие "Осуществление мероприятий по защите и смягчению последствий от чрезвычайных ситуаций природного и техногенного характера населения и территорий"</t>
  </si>
  <si>
    <t>08 2 01 00000</t>
  </si>
  <si>
    <t>Содержание и развитие муниципальных экстренных оперативных служб</t>
  </si>
  <si>
    <t>08 2 01 01020</t>
  </si>
  <si>
    <t>Подпрограмма "Обеспечение мероприятий гражданской обороны"</t>
  </si>
  <si>
    <t>08 5 00 00000</t>
  </si>
  <si>
    <t>Основное мероприятие "Организация накопления, хранения, освежения и обслуживания запасов материально-технических, продовольственных, медицинских и иных средств в целях гражданской обороны"</t>
  </si>
  <si>
    <t>08 5 01 00000</t>
  </si>
  <si>
    <t>Создание и содержание в целях гражданской обороны запасов материально-технических, продовольственных, медицинских и иных средств</t>
  </si>
  <si>
    <t>08 5 01 00700</t>
  </si>
  <si>
    <t>Основное мероприятие "Обеспечение готовности защитных сооружений и других объектов гражданской обороны на территории муниципальных образований Московской области"</t>
  </si>
  <si>
    <t>08 5 02 00000</t>
  </si>
  <si>
    <t>Организация и осуществление мероприятий по территориальной обороне и гражданской обороне</t>
  </si>
  <si>
    <t>08 5 02 00670</t>
  </si>
  <si>
    <t>08 6 00 00000</t>
  </si>
  <si>
    <t>08 6 01 00000</t>
  </si>
  <si>
    <t>08 6 01 01020</t>
  </si>
  <si>
    <t>Основное мероприятие "Обеспечение деятельности общественных объединений правоохранительной направленности"</t>
  </si>
  <si>
    <t>08 1 02 00000</t>
  </si>
  <si>
    <t>Оказание поддержки гражданам и их объединениям, участвующим в охране общественного порядка, создание условий для деятельности народных дружин</t>
  </si>
  <si>
    <t>08 1 02 00780</t>
  </si>
  <si>
    <t>Основное мероприятие "Развертывание элементов системы технологического обеспечения региональной общественной безопасности и оперативного управления "Безопасный регион"</t>
  </si>
  <si>
    <t>08 1 04 00000</t>
  </si>
  <si>
    <t>Осуществление мероприятий в сфере профилактики правонарушений</t>
  </si>
  <si>
    <t>08 1 04 00900</t>
  </si>
  <si>
    <t>Участие в предупреждении и ликвидации последствий чрезвычайных ситуаций в границах городского округа</t>
  </si>
  <si>
    <t>08 2 01 00340</t>
  </si>
  <si>
    <t>Основное мероприятие "Выполнение мероприятий по безопасности населения на водных объектах, расположенных на территории Московской области"</t>
  </si>
  <si>
    <t>08 2 02 00000</t>
  </si>
  <si>
    <t>Осуществление мероприятий по обеспечению безопасности людей на водных объектах, охране их жизни и здоровья</t>
  </si>
  <si>
    <t>08 2 02 00730</t>
  </si>
  <si>
    <t>Подпрограмма "Развитие и совершенствование систем оповещения и информирования населения Московской области"</t>
  </si>
  <si>
    <t>08 3 00 00000</t>
  </si>
  <si>
    <t>Основное мероприятие "Создание, развитие и поддержание в постоянной готовности систем оповещения населения об опасностях, возникающих при военных конфликтах или вследствие этих конфликтов, а также при чрезвычайных ситуациях природного и техногенного характера (происшествиях) на территории Московской области"</t>
  </si>
  <si>
    <t>08 3 01 00000</t>
  </si>
  <si>
    <t>Поддержка в состоянии постоянной готовности к использованию систем оповещения населения об опасности, объектов гражданской обороны</t>
  </si>
  <si>
    <t>08 3 01 00690</t>
  </si>
  <si>
    <t>Муниципальная программа "Развитие сельского хозяйства"</t>
  </si>
  <si>
    <t>Подпрограмма "Обеспечение эпизоотического и ветеринарно-санитарного благополучия"</t>
  </si>
  <si>
    <t>06 4 00 00000</t>
  </si>
  <si>
    <t>Основное мероприятие "Обеспечение эпизоотического благополучия территории от заноса и распространения заразных, в том числе особо опасных болезней животных, включая африканскую чуму свиней"</t>
  </si>
  <si>
    <t>06 4 01 00000</t>
  </si>
  <si>
    <t>06 4 01 60870</t>
  </si>
  <si>
    <t>Подпрограмма "Развитие информационной и технологической инфраструктуры экосистемы цифровой экономики муниципального образования Московской области"</t>
  </si>
  <si>
    <t>15 2 00 00000</t>
  </si>
  <si>
    <t>Основное мероприятие "Информационная инфраструктура"</t>
  </si>
  <si>
    <t>15 2 01 00000</t>
  </si>
  <si>
    <t>Развитие информационной инфраструктуры</t>
  </si>
  <si>
    <t>15 2 01 01150</t>
  </si>
  <si>
    <t>Основное мероприятие "Информационная безопасность"</t>
  </si>
  <si>
    <t>15 2 02 00000</t>
  </si>
  <si>
    <t>Информационная безопасность</t>
  </si>
  <si>
    <t>15 2 02 01160</t>
  </si>
  <si>
    <t>Основное мероприятие "Цифровое государственное управление"</t>
  </si>
  <si>
    <t>15 2 03 00000</t>
  </si>
  <si>
    <t>Цифровое государственное управление</t>
  </si>
  <si>
    <t>15 2 03 01170</t>
  </si>
  <si>
    <t>Муниципальная программа "Предпринимательство"</t>
  </si>
  <si>
    <t>11 3 00 00000</t>
  </si>
  <si>
    <t>Основное мероприятие "Реализация механизмов муниципальной поддержки субъектов малого и среднего предпринимательства"</t>
  </si>
  <si>
    <t>11 3 02 00000</t>
  </si>
  <si>
    <t>Содействие развитию малого и среднего предпринимательства</t>
  </si>
  <si>
    <t>11 3 02 00750</t>
  </si>
  <si>
    <t>Муниципальная программа "Экология и окружающая среда"</t>
  </si>
  <si>
    <t>07 0 00 00000</t>
  </si>
  <si>
    <t>Подпрограмма "Охрана окружающей среды"</t>
  </si>
  <si>
    <t>07 1 00 00000</t>
  </si>
  <si>
    <t>Основное мероприятие "Проведение обследований состояния окружающей среды и проведение мероприятий по охране окружающей среды"</t>
  </si>
  <si>
    <t>07 1 01 00000</t>
  </si>
  <si>
    <t>Организация мероприятий по охране окружающей среды в границах городского округа</t>
  </si>
  <si>
    <t>07 1 01 00370</t>
  </si>
  <si>
    <t>Основное мероприятие "Вовлечение населения в экологические мероприятия"</t>
  </si>
  <si>
    <t>07 1 03 00000</t>
  </si>
  <si>
    <t>07 1 03 00370</t>
  </si>
  <si>
    <t>Расходы на обеспечение деятельности (оказание услуг) муниципальных учреждений - дошкольные образовательные организации</t>
  </si>
  <si>
    <t>03 1 P2 00000</t>
  </si>
  <si>
    <t>Государственная поддержка частных дошкольных образовательных организаций в Московской области с целью возмещения расходов на присмотр и уход, содержание имущества и арендную плату за использование помещений</t>
  </si>
  <si>
    <t>03 1 P2 S2330</t>
  </si>
  <si>
    <t>Подпрограмма "Доступная среда"</t>
  </si>
  <si>
    <t>04 2 00 00000</t>
  </si>
  <si>
    <t>04 2 02 00000</t>
  </si>
  <si>
    <t>Основное мероприятие "Финансовое обеспечение деятельности образовательных организаций"</t>
  </si>
  <si>
    <t>03 2 01 00000</t>
  </si>
  <si>
    <t>Расходы на обеспечение деятельности (оказание услуг) муниципальных учреждений - общеобразовательные организации</t>
  </si>
  <si>
    <t>03 2 01 06050</t>
  </si>
  <si>
    <t>Финансовое обеспечение государственных гарантий реализации прав граждан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 в Московской области, обеспечение дополнительного образования детей в муниципальных общеобразовательных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</si>
  <si>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03 2 01 62200</t>
  </si>
  <si>
    <t>Финансовое обеспечение получения гражданами дошкольного, начального общего, основного общего, среднего общего образования в частных общеобразовательных организациях в Московской области, осуществляющих образовательную деятельность по имеющим государственную аккредитацию основным общеобразовательным программам,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</si>
  <si>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03 2 01 62210</t>
  </si>
  <si>
    <t>03 2 03 62220</t>
  </si>
  <si>
    <t>08 1 03 00000</t>
  </si>
  <si>
    <t>Участие в профилактике терроризма и экстремизма, а также в минимизации и (или) ликвидации последствий проявлений терроризма и экстремизма в границах городского округа</t>
  </si>
  <si>
    <t>08 1 03 00300</t>
  </si>
  <si>
    <t>Основное мероприятие "Профилактика наркомании и токсикомании, проведение ежегодных медицинских осмотров школьников и студентов, обучающихся в  образовательных организациях Московской области, с целью раннего выявления незаконного потребления  наркотических средств и психотропных веществ, медицинских осмотров призывников в Военном комиссариате Московской области"</t>
  </si>
  <si>
    <t>08 1 05 00000</t>
  </si>
  <si>
    <t>Профилактика наркомании и токсикомании, проведение ежегодных медицинских осмотров школьников и студентов, обучающихся в  образовательных организациях Московской области, с целью раннего выявления незаконного потребления  наркотических средств и психотропных веществ</t>
  </si>
  <si>
    <t>08 1 05 00990</t>
  </si>
  <si>
    <t>Подпрограмма "Инвестиции"</t>
  </si>
  <si>
    <t>Основное мероприятие "Осуществление мероприятий по реализации стратегий социально-экономического развития наукоградов Российской Федерации"</t>
  </si>
  <si>
    <t>11 1 04 00000</t>
  </si>
  <si>
    <t>Осуществление мероприятий по реализации стратегий социально-экономического развития наукоградов Российской Федерации, способствующих развитию научно-производственного комплекса наукоградов Российской Федерации, а также сохранению и развитию инфраструктуры наукоградов Российской Федерации</t>
  </si>
  <si>
    <t>11 1 04 L5250</t>
  </si>
  <si>
    <t>Мероприятия в сфере культуры</t>
  </si>
  <si>
    <t>03 3 00 00000</t>
  </si>
  <si>
    <t>Основное мероприятие "Финансовое обеспечение оказания услуг (выполнения работ) организациями дополнительного образования"</t>
  </si>
  <si>
    <t>Расходы на обеспечение деятельности (оказание услуг) муниципальных учреждений - организации дополнительного образования</t>
  </si>
  <si>
    <t>Подпрограмма "Молодежь Подмосковья"</t>
  </si>
  <si>
    <t>13 4 00 00000</t>
  </si>
  <si>
    <t>Основное мероприятие "Организация и проведение мероприятий по гражданско-патриотическому и духовно-нравственному воспитанию молодежи, а также по вовлечению молодежи в международное, межрегиональное и межмуниципальное сотрудничество"</t>
  </si>
  <si>
    <t>13 4 01 00000</t>
  </si>
  <si>
    <t>Организация и осуществление мероприятий по работе с детьми и молодежью в городском округе</t>
  </si>
  <si>
    <t>13 4 01 00770</t>
  </si>
  <si>
    <t>Расходы на обеспечение деятельности (оказание услуг) муниципальных учреждений в сфере молодежной политики</t>
  </si>
  <si>
    <t>13 4 01 06020</t>
  </si>
  <si>
    <t>Обеспечение деятельности прочих учреждений образования</t>
  </si>
  <si>
    <t>04 3 00 00000</t>
  </si>
  <si>
    <t>Основное мероприятие "Мероприятия по организации отдыха детей в каникулярное время, проводимые муниципальными образованиями Московской области"</t>
  </si>
  <si>
    <t>04 3 05 00000</t>
  </si>
  <si>
    <t>04 3 05 S2190</t>
  </si>
  <si>
    <t>Подпрограмма "Развитие музейного дела и народных художественных промыслов"</t>
  </si>
  <si>
    <t>Основное мероприятие "Обеспечение выполнения функций муниципальных музеев"</t>
  </si>
  <si>
    <t>Расходы на обеспечение деятельности (оказание услуг) муниципальных учреждений - музеи, галереи</t>
  </si>
  <si>
    <t>02 2 01 06130</t>
  </si>
  <si>
    <t>Подпрограмма "Развитие библиотечного дела"</t>
  </si>
  <si>
    <t>Основное мероприятие "Организация библиотечного обслуживания населения муниципальными библиотеками Московской области"</t>
  </si>
  <si>
    <t>Организация библиотечного обслуживания населения, комплектование и обеспечение сохранности библиотечных фондов библиотек городского округа</t>
  </si>
  <si>
    <t>02 3 01 00450</t>
  </si>
  <si>
    <t>Расходы на обеспечение деятельности (оказание услуг) муниципальных учреждений - библиотеки</t>
  </si>
  <si>
    <t>02 3 01 06100</t>
  </si>
  <si>
    <t>Расходы на обеспечение деятельности (оказание услуг) муниципальных учреждений - культурно-досуговые учреждения</t>
  </si>
  <si>
    <t>Муниципальная программа "Формирование современной комфортной городской среды"</t>
  </si>
  <si>
    <t>17 0 00 00000</t>
  </si>
  <si>
    <t>02 8 00 00000</t>
  </si>
  <si>
    <t>02 8 01 00000</t>
  </si>
  <si>
    <t>02 8 01 00130</t>
  </si>
  <si>
    <t>Муниципальная программа "Здравоохранение"</t>
  </si>
  <si>
    <t>Основное мероприятие "Предоставление государственных гарантий муниципальным служащим, поощрение за муниципальную службу"</t>
  </si>
  <si>
    <t>04 1 18 00000</t>
  </si>
  <si>
    <t>Предоставление доплаты за выслугу лет к трудовой пенсии муниципальным служащим за счет средств местного бюджета</t>
  </si>
  <si>
    <t>04 1 18 00840</t>
  </si>
  <si>
    <t>04 1 03 61410</t>
  </si>
  <si>
    <t>Ежемесячные денежные выплаты Почетным гражданам</t>
  </si>
  <si>
    <t>99 0 00 01120</t>
  </si>
  <si>
    <t>Муниципальная программа "Жилище"</t>
  </si>
  <si>
    <t>09 0 00 00000</t>
  </si>
  <si>
    <t>Подпрограмма "Обеспечение жильем детей-сирот и детей, оставшихся без попечения родителей, лиц из числа детей-сирот и детей, оставшихся без попечения родителей"</t>
  </si>
  <si>
    <t>09 3 00 00000</t>
  </si>
  <si>
    <t>Основное мероприятие "Оказание государственной поддержки в решении жилищной проблемы детей-сирот и детей, оставшихся без попечения родителей, лиц из числа детей-сирот и детей, оставшихся без попечения родителей"</t>
  </si>
  <si>
    <t>09 3 01 00000</t>
  </si>
  <si>
    <t>Предоставление жилых помещений детям-сиротам и детям, оставшимся без попечения родителей, лицам из числа детей-сирот и детей, оставшихся без попечения родителей, по договорам найма специализированных жилых помещений</t>
  </si>
  <si>
    <t>09 3 01 60820</t>
  </si>
  <si>
    <t>Предоставление жилых помещений детям-сиротам и детям, оставшимся без попечения родителей, лицам из числа детей-сирот и детей, оставшихся без попечения родителей, по договорам найма специализированных жилых помещений за счет средств местного бюджета</t>
  </si>
  <si>
    <t>09 3 01 70820</t>
  </si>
  <si>
    <t>Муниципальная программа "Спорт"</t>
  </si>
  <si>
    <t>Подпрограмма "Развитие физической культуры и спорта"</t>
  </si>
  <si>
    <t>05 1 00 00000</t>
  </si>
  <si>
    <t>Основное мероприятие "Обеспечение условий для развития на территории городского округа физической культуры, школьного спорта и массового спорта"</t>
  </si>
  <si>
    <t>05 1 01 00000</t>
  </si>
  <si>
    <t>Расходы на обеспечение деятельности (оказание услуг) муниципальных учреждений в сфере физической культуры и спорта</t>
  </si>
  <si>
    <t>05 1 01 06140</t>
  </si>
  <si>
    <t>Основное мероприятие "Подготовка спортивных сборных команд"</t>
  </si>
  <si>
    <t>05 3 01 00000</t>
  </si>
  <si>
    <t>Расходы на обеспечение деятельности (оказание услуг) муниципальных учреждений по подготовке спортивных команд и спортивного резерва</t>
  </si>
  <si>
    <t>05 3 01 06150</t>
  </si>
  <si>
    <t>Муниципальная программа "Строительство объектов социальной инфраструктуры"</t>
  </si>
  <si>
    <t>18 0 00 00000</t>
  </si>
  <si>
    <t>Подпрограмма "Строительство (реконструкция) объектов физической культуры и спорта"</t>
  </si>
  <si>
    <t>18 5 00 00000</t>
  </si>
  <si>
    <t>Организация проведения официальных физкультурно-оздоровительных и спортивных мероприятий</t>
  </si>
  <si>
    <t>05 1 01 00570</t>
  </si>
  <si>
    <t>05 4 01 00130</t>
  </si>
  <si>
    <t>Подпрограмма "Управление муниципальными финансами"</t>
  </si>
  <si>
    <t>Основное мероприятие "Управление муниципальным долгом"</t>
  </si>
  <si>
    <t>12 4 06 00000</t>
  </si>
  <si>
    <t>12 4 06 00800</t>
  </si>
  <si>
    <t>Подпрограмма "Строительство (реконструкция) объектов образования"</t>
  </si>
  <si>
    <t>18 3 00 00000</t>
  </si>
  <si>
    <t>Основное мероприятие "Организация строительства (реконструкции) объектов дошкольного образования"</t>
  </si>
  <si>
    <t>18 3 01 00000</t>
  </si>
  <si>
    <t>Основное мероприятие "Организация строительства (реконструкции) объектов общего образования"</t>
  </si>
  <si>
    <t>18 3 02 00000</t>
  </si>
  <si>
    <t>Взносы на капитальный ремонт общего имущества многоквартирных домов</t>
  </si>
  <si>
    <t>12 1 02 00180</t>
  </si>
  <si>
    <t>Муниципальная программа "Развитие инженерной инфраструктуры и энергоэффективности"</t>
  </si>
  <si>
    <t>Подпрограмма "Энергосбережение и повышение энергетической эффективности"</t>
  </si>
  <si>
    <t>Основное мероприятие "Организация учета энергоресурсов в жилищном фонде"</t>
  </si>
  <si>
    <t>Организация и проведение мероприятий, предусмотренных законодательством об энергосбережении и о повышении энергетической эффективности</t>
  </si>
  <si>
    <t>Жилищное хозяйство</t>
  </si>
  <si>
    <t>10 0 00 00000</t>
  </si>
  <si>
    <t>10 4 00 00000</t>
  </si>
  <si>
    <t>10 4 02 00000</t>
  </si>
  <si>
    <t>10 4 02 01200</t>
  </si>
  <si>
    <t>Подпрограмма "Создание условий для обеспечения комфортного проживания жителей в многоквартирных домах"</t>
  </si>
  <si>
    <t>Основное мероприятие "Приведение в надлежащее состояние подъездов в многоквартирных домах"</t>
  </si>
  <si>
    <t>Ремонт подъездов в многоквартирных домах</t>
  </si>
  <si>
    <t>17 3 00 00000</t>
  </si>
  <si>
    <t>17 3 01 00000</t>
  </si>
  <si>
    <t>17 3 01 S0950</t>
  </si>
  <si>
    <t>Коммунальное хозяйство</t>
  </si>
  <si>
    <t>Подпрограмма "Создание условий для обеспечения качественными жилищно-коммунальными услугами"</t>
  </si>
  <si>
    <t>Организация в границах городского округа электро-, тепло-, газо- и водоснабжения населения, водоотведения, снабжения населения топливом</t>
  </si>
  <si>
    <t>Благоустройство</t>
  </si>
  <si>
    <t>Подпрограмма "Комфортная городская среда"</t>
  </si>
  <si>
    <t>Федеральный проект "Формирование комфортной городской среды"</t>
  </si>
  <si>
    <t>Подпрограмма "Благоустройство территорий"</t>
  </si>
  <si>
    <t>Основное мероприятие "Обеспечение комфортной среды проживания на территории муниципального образования"</t>
  </si>
  <si>
    <t>Организация благоустройства территории городского округа</t>
  </si>
  <si>
    <t>Расходы на обеспечение деятельности (оказание услуг) муниципальных учреждений в сфере благоустройства</t>
  </si>
  <si>
    <t>Другие вопросы в области жилищно-коммунального хозяйства</t>
  </si>
  <si>
    <t>Создание административных комиссий, уполномоченных рассматривать дела об административных правонарушениях в сфере благоустройства</t>
  </si>
  <si>
    <t>10 3 00 00000</t>
  </si>
  <si>
    <t>17 1 00 00000</t>
  </si>
  <si>
    <t>17 1 F2 00000</t>
  </si>
  <si>
    <t>17 2 00 00000</t>
  </si>
  <si>
    <t>17 2 01 00000</t>
  </si>
  <si>
    <t>17 2 01 00620</t>
  </si>
  <si>
    <t>17 2 01 06240</t>
  </si>
  <si>
    <t xml:space="preserve">Муниципальная программа "Развитие и функционирование дорожно-транспортного комплекса" </t>
  </si>
  <si>
    <t>Подпрограмма "Дороги Подмосковья"</t>
  </si>
  <si>
    <t>Дорожная деятельность в отношении автомобильных дорог местного значения в границах городского округа</t>
  </si>
  <si>
    <t>Мероприятия по обеспечению безопасности дорожного движения</t>
  </si>
  <si>
    <t>Создание и обеспечение функциолнирования парковок (парковочных мест)</t>
  </si>
  <si>
    <t>Расходы на обеспечение деятельности (оказание услуг) муниципальных учреждений в сфере дорожного хозяйства</t>
  </si>
  <si>
    <t>14 0 00 00000</t>
  </si>
  <si>
    <t>14 2 00 00000</t>
  </si>
  <si>
    <t>14 2 05 00000</t>
  </si>
  <si>
    <t>14 2 05 00200</t>
  </si>
  <si>
    <t>14 2 05 00210</t>
  </si>
  <si>
    <t>14 2 05 00220</t>
  </si>
  <si>
    <t>14 5 00 00000</t>
  </si>
  <si>
    <t>14 5 01 00000</t>
  </si>
  <si>
    <t>14 5 01 06230</t>
  </si>
  <si>
    <t>04 2 02 71560</t>
  </si>
  <si>
    <t>Исполнение судебных актов</t>
  </si>
  <si>
    <t>08 1 01 00300</t>
  </si>
  <si>
    <t>к Решению Совета депутатов</t>
  </si>
  <si>
    <t>от _________  № _________</t>
  </si>
  <si>
    <t xml:space="preserve">Распределение бюджетных ассигнований по разделам, подразделам, целевым статьям (муниципальным программам городского округа Реутов и непрограммным направлениям деятельности), группам и подгруппам видов расходов классификации расходов бюджета городского округа Реутов Московской области на плановый период 2021 и 2022 годов </t>
  </si>
  <si>
    <t>Создание и развитие объектов общего образования (включая реконструкцию со строительством пристроек)(строительство пристройки к МАОУ Лицей на 300 мест)</t>
  </si>
  <si>
    <t>18 3 02 00402</t>
  </si>
  <si>
    <t>Благоустройство общественных территорий за счет средств местного бюджета</t>
  </si>
  <si>
    <t>городского округа Реутов</t>
  </si>
  <si>
    <t>Приложение № 5</t>
  </si>
  <si>
    <t>Осуществление отдельных государственных полномочий в части присвоения адресов объектам адресации, изменения и аннулирования адресов, присвоения наименований элементам улично-дорожной сети (за исключением автомобильных дорог федерального значения, автомобильных дорог регионального или межмуниципального значения, местного значения муниципального района), наименований элементам планировочной структуры, изменения, аннулирования таких наименований, согласования переустройства и перепланировки помещений в многоквартирном доме</t>
  </si>
  <si>
    <t>Подпрограмма "Финансовое обеспечение системы организации медицинской помощи"</t>
  </si>
  <si>
    <t>01 5 00 00000</t>
  </si>
  <si>
    <t>Основное мероприятие "Развитие мер социальной поддержки медицинских работников"</t>
  </si>
  <si>
    <t>01 5 03 00000</t>
  </si>
  <si>
    <t>Создание условий для оказания медицинской помощи населению на территории городского округа  в соответствии с территориальной программой государственных гарантий бесплатного оказания гражданам медицинской помощи</t>
  </si>
  <si>
    <t>01 5 03 00420</t>
  </si>
  <si>
    <t>Основное мероприятие "Дополнительные меры социальной поддержки и социальной помощи гражданам"</t>
  </si>
  <si>
    <t>04 1 19 00000</t>
  </si>
  <si>
    <t>Дополнительные меры социальной поддержки и социальной помощи гражданам</t>
  </si>
  <si>
    <t>04 1 19 00920</t>
  </si>
  <si>
    <t>Федеральный проект "Цифровая образовательная среда"</t>
  </si>
  <si>
    <t>15 2 Е4 00000</t>
  </si>
  <si>
    <t>Внедрение целевой модели цифровой образовательной среды в общеобразовательных организациях и профессиональных образовательных организациях</t>
  </si>
  <si>
    <t>15 2 Е4 52100</t>
  </si>
  <si>
    <t>Оснащение планшетными компьютерами общеобразовательных организаций в Московской области</t>
  </si>
  <si>
    <t>15 2 Е4 S2770</t>
  </si>
  <si>
    <t>15 2 Е4 S2780</t>
  </si>
  <si>
    <t>Оснащение мультимедийными проекторами и экранами для мультимедийных проекторов общеобразовательных организаций в Московской области</t>
  </si>
  <si>
    <t>Софинансирование работ по капитальному ремонту и ремонту автомобильных дорог общего пользования местного значения</t>
  </si>
  <si>
    <t>14 2 05 S0240</t>
  </si>
  <si>
    <t>Приобретение коммунальной техники</t>
  </si>
  <si>
    <t>Устройство и капитальный ремонт электросетевого хозяйства, систем наружного освещения в рамках реализации проекта «Светлый город»</t>
  </si>
  <si>
    <t>17 1 F2 S2630</t>
  </si>
  <si>
    <t>Федеральный проект "Современная школа"</t>
  </si>
  <si>
    <t>18 3 Е1 00000</t>
  </si>
  <si>
    <t>Федеральный проект "Спорт - норма жизни"</t>
  </si>
  <si>
    <t>18 5 P5 00000</t>
  </si>
  <si>
    <t>17 1 F2 S1360</t>
  </si>
  <si>
    <t>03 1 02 00000</t>
  </si>
  <si>
    <t>03 1 02 62140</t>
  </si>
  <si>
    <t>Основное мероприятие "Проведение капитального ремонта объектов дошкольного образования"</t>
  </si>
  <si>
    <t>03 1 01 00000</t>
  </si>
  <si>
    <t>03 1 01 S2130</t>
  </si>
  <si>
    <t>03 1 02 06040</t>
  </si>
  <si>
    <t>03 1 02 62110</t>
  </si>
  <si>
    <t>03 1 02 62120</t>
  </si>
  <si>
    <t>03 3 03 00000</t>
  </si>
  <si>
    <t>03 3 03 06060</t>
  </si>
  <si>
    <t>03 5 00 00000</t>
  </si>
  <si>
    <t>03 5 01 00000</t>
  </si>
  <si>
    <t>03 5 01 00130</t>
  </si>
  <si>
    <t>03 5 01 06080</t>
  </si>
  <si>
    <t>Основное мероприятие "Оснащение  специализированных медицинских подразделений (отделений, диспансеров, лабораторий) оборудованием, реагентами, реактивами, расходными материалами с целью выявления, предупреждения и пресечения преступлений и иных правонарушений, связанных с наркоманией и токсикоманией"</t>
  </si>
  <si>
    <t>08 1 06 00000</t>
  </si>
  <si>
    <t>Осуществление переданных полномочий Московской области по транспортировке в морг, включая погрузоразгрузочные работы, с мест обнаружения или происшествия умерших для производства судебно-медицинской экспертизы</t>
  </si>
  <si>
    <t>08 1 06 62820</t>
  </si>
  <si>
    <t>15 2 Е4 S1690</t>
  </si>
  <si>
    <t>Обновление и техническое обслуживание (ремонт) средств (программного обеспечения и оборудования), приобретенных в рамках предоставленной субсидии на внедрение целевой модели цифровой образовательной среды в общеобразовательных организациях и профессиональных образовательных организациях</t>
  </si>
  <si>
    <t>Основное мероприятие "Ремонт, капитальный ремонт сети автомобильных дорог, мостов и путепроводов местного значения"</t>
  </si>
  <si>
    <t>10 8 00 00000</t>
  </si>
  <si>
    <t>10 8 01 00000</t>
  </si>
  <si>
    <t>10 8 01 62670</t>
  </si>
  <si>
    <t>Оборудование социально-значимых объектов и зданий, находящихся в муниципальной собственности, инженерно-техническими средствами, обеспечивающими контроль доступа или блокирование несанкционированного доступа, контроль и оповещение о возникновении угроз</t>
  </si>
  <si>
    <t>Основное мероприятие "Повышение степени антитеррористической защищенности социально значимых объектов, находящихся в собственности муниципального образования, и мест с массовым пребыванием людей"</t>
  </si>
  <si>
    <t>Основное мероприятие "Реализация мероприятий по обеспечению общественного порядка и общественной безопасности, профилактике проявлений экстремизма на территории муниципального образования Московской области"</t>
  </si>
  <si>
    <t>10 3 05 00000</t>
  </si>
  <si>
    <t>10 3 05 00190</t>
  </si>
  <si>
    <t>Основное мероприятие "Мониторинг разработки и утверждения схем водоснабжения и водоотведения, теплоснабжения, а также программ комплексного развития систем коммунальной инфраструктуры городских округов"</t>
  </si>
  <si>
    <t>Подпрограмма "Развитие профессионального искусства, гастрольно-концертной и культурно-досуговой деятельности, кинематографии"</t>
  </si>
  <si>
    <t>Основное мероприятие "Обеспечение функций культурно-досуговых учреждений"</t>
  </si>
  <si>
    <t>02 4 05 00000</t>
  </si>
  <si>
    <t>02 4 05 00500</t>
  </si>
  <si>
    <t>02 4 05 06110</t>
  </si>
  <si>
    <t>17 1 F2 55551</t>
  </si>
  <si>
    <t>Реализация программ формирования современной городской среды в части благоустройства общественных территорий</t>
  </si>
  <si>
    <t>12 1 07 00000</t>
  </si>
  <si>
    <t>12 1 07 00130</t>
  </si>
  <si>
    <t>Основное мероприятие "Создание безбарьерной среды на объектах социальной, инженерной и транспортной инфраструктуры в Московской области"</t>
  </si>
  <si>
    <t>Реализация мероприятий по обеспечению доступности приоритетных объектов и услуг в приоритетных социальных сферах жизнедеятельности инвалидов и других маломобильных групп населения за счет средств местного бюджета</t>
  </si>
  <si>
    <t>Основное мероприятие "Создание, содержание системно-аппаратного комплекса "Безопасный город" на территории Московской области"</t>
  </si>
  <si>
    <t>08 2 03 00000</t>
  </si>
  <si>
    <t>08 2 03 00340</t>
  </si>
  <si>
    <t>Реализация программ формирования современной городской среды ﻿ в части достижения основного результата по благоустройству общественных территорий</t>
  </si>
  <si>
    <t>17 1 F2 55559</t>
  </si>
  <si>
    <t>"</t>
  </si>
  <si>
    <t>от 20.11.2019  № 13/2019-НА</t>
  </si>
  <si>
    <t>Расходы на обеспечение деятельности (оказание услуг) муниципальных учреждений в сфере предпринимательства, создание коворкинг центров</t>
  </si>
  <si>
    <t>11 3 02 06210</t>
  </si>
  <si>
    <t>Основное мероприятие "Благоустройство общественных территорий муниципальных образований Московской области"</t>
  </si>
  <si>
    <t>17 1 01 00000</t>
  </si>
  <si>
    <t>17 1 01 70890</t>
  </si>
  <si>
    <t>Капитальные вложения в муниципальные объекты физической культуры и спорта (Реконструкция спортивных сооружений МАУ "Спортивный комплекс "Старт" в г.о. Реутов (в т.ч. ПИР))</t>
  </si>
  <si>
    <t>18 5 P5 S4221</t>
  </si>
  <si>
    <t>Проектирование и строительство дошкольных образовательных организаций (Городской округ Реутов. Детский сад на 250 мест в 10А мкр.)</t>
  </si>
  <si>
    <t>18 3 01 S4441</t>
  </si>
  <si>
    <t>Капитальные вложения в объекты общего образования (Городской округ Реутов. Школа на 1100 мест в 10А мкр.)</t>
  </si>
  <si>
    <t>18 3 Е1 S4261</t>
  </si>
</sst>
</file>

<file path=xl/styles.xml><?xml version="1.0" encoding="utf-8"?>
<styleSheet xmlns="http://schemas.openxmlformats.org/spreadsheetml/2006/main">
  <numFmts count="1">
    <numFmt numFmtId="164" formatCode="0.0"/>
  </numFmts>
  <fonts count="21">
    <font>
      <sz val="9"/>
      <color theme="1"/>
      <name val="Arial"/>
      <family val="2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 Cyr"/>
      <charset val="204"/>
    </font>
    <font>
      <sz val="12"/>
      <color rgb="FFFF0000"/>
      <name val="Times New Roman"/>
      <family val="1"/>
      <charset val="204"/>
    </font>
    <font>
      <sz val="12"/>
      <name val="Times New Roman Cyr"/>
      <family val="1"/>
      <charset val="204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</font>
    <font>
      <sz val="12"/>
      <color rgb="FFFF0000"/>
      <name val="Times New Roman Cyr"/>
      <family val="1"/>
      <charset val="204"/>
    </font>
    <font>
      <b/>
      <sz val="12"/>
      <name val="Times New Roman Cyr"/>
      <family val="1"/>
      <charset val="204"/>
    </font>
    <font>
      <sz val="10"/>
      <name val="Times New Roman"/>
      <family val="1"/>
      <charset val="204"/>
    </font>
    <font>
      <sz val="10"/>
      <name val="Times New Roman"/>
      <family val="1"/>
    </font>
    <font>
      <sz val="12"/>
      <color indexed="17"/>
      <name val="Times New Roman"/>
      <family val="1"/>
      <charset val="204"/>
    </font>
    <font>
      <b/>
      <sz val="12"/>
      <color indexed="17"/>
      <name val="Times New Roman"/>
      <family val="1"/>
      <charset val="204"/>
    </font>
    <font>
      <b/>
      <sz val="12"/>
      <name val="Times New Roman Cyr"/>
      <charset val="204"/>
    </font>
    <font>
      <b/>
      <sz val="12"/>
      <color rgb="FFFF0000"/>
      <name val="Times New Roman Cyr"/>
      <family val="1"/>
      <charset val="204"/>
    </font>
    <font>
      <sz val="9"/>
      <name val="Arial"/>
      <family val="2"/>
      <charset val="204"/>
    </font>
    <font>
      <sz val="12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141">
    <xf numFmtId="0" fontId="0" fillId="0" borderId="0" xfId="0"/>
    <xf numFmtId="0" fontId="4" fillId="0" borderId="0" xfId="0" applyFont="1"/>
    <xf numFmtId="49" fontId="2" fillId="0" borderId="0" xfId="0" applyNumberFormat="1" applyFont="1" applyAlignment="1">
      <alignment horizontal="right"/>
    </xf>
    <xf numFmtId="0" fontId="5" fillId="0" borderId="0" xfId="0" applyFont="1" applyBorder="1" applyAlignment="1">
      <alignment horizontal="right"/>
    </xf>
    <xf numFmtId="49" fontId="1" fillId="0" borderId="0" xfId="0" applyNumberFormat="1" applyFont="1" applyAlignment="1">
      <alignment horizontal="right"/>
    </xf>
    <xf numFmtId="0" fontId="1" fillId="0" borderId="0" xfId="0" applyNumberFormat="1" applyFont="1" applyAlignment="1">
      <alignment wrapText="1"/>
    </xf>
    <xf numFmtId="0" fontId="5" fillId="0" borderId="0" xfId="0" applyFont="1" applyBorder="1" applyAlignment="1">
      <alignment wrapText="1"/>
    </xf>
    <xf numFmtId="0" fontId="5" fillId="0" borderId="0" xfId="0" applyFont="1" applyFill="1" applyAlignment="1">
      <alignment horizontal="right"/>
    </xf>
    <xf numFmtId="0" fontId="1" fillId="0" borderId="0" xfId="0" applyFont="1"/>
    <xf numFmtId="0" fontId="10" fillId="0" borderId="0" xfId="0" quotePrefix="1" applyFont="1" applyBorder="1" applyAlignment="1">
      <alignment horizontal="right"/>
    </xf>
    <xf numFmtId="0" fontId="10" fillId="0" borderId="0" xfId="0" applyFont="1" applyBorder="1" applyAlignment="1">
      <alignment horizontal="right"/>
    </xf>
    <xf numFmtId="0" fontId="0" fillId="0" borderId="0" xfId="0" applyAlignment="1"/>
    <xf numFmtId="0" fontId="14" fillId="0" borderId="0" xfId="0" applyFont="1"/>
    <xf numFmtId="0" fontId="15" fillId="0" borderId="0" xfId="0" applyFont="1" applyAlignment="1">
      <alignment wrapText="1"/>
    </xf>
    <xf numFmtId="0" fontId="6" fillId="0" borderId="0" xfId="0" applyFont="1" applyBorder="1" applyAlignment="1">
      <alignment horizontal="center" vertical="center" wrapText="1"/>
    </xf>
    <xf numFmtId="0" fontId="13" fillId="0" borderId="0" xfId="0" applyFont="1" applyAlignment="1">
      <alignment horizontal="right"/>
    </xf>
    <xf numFmtId="0" fontId="12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3" fillId="0" borderId="0" xfId="0" quotePrefix="1" applyFont="1" applyAlignment="1">
      <alignment horizontal="right"/>
    </xf>
    <xf numFmtId="0" fontId="9" fillId="0" borderId="0" xfId="0" applyFont="1" applyAlignment="1">
      <alignment horizontal="center" wrapText="1"/>
    </xf>
    <xf numFmtId="2" fontId="1" fillId="0" borderId="0" xfId="0" applyNumberFormat="1" applyFont="1" applyAlignment="1">
      <alignment horizontal="right"/>
    </xf>
    <xf numFmtId="0" fontId="5" fillId="0" borderId="0" xfId="0" quotePrefix="1" applyFont="1" applyAlignment="1">
      <alignment horizontal="right"/>
    </xf>
    <xf numFmtId="0" fontId="5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5" fillId="0" borderId="0" xfId="0" quotePrefix="1" applyFont="1" applyBorder="1" applyAlignment="1">
      <alignment horizontal="right"/>
    </xf>
    <xf numFmtId="2" fontId="1" fillId="0" borderId="0" xfId="0" applyNumberFormat="1" applyFont="1" applyAlignment="1">
      <alignment horizontal="right" wrapText="1"/>
    </xf>
    <xf numFmtId="49" fontId="5" fillId="0" borderId="0" xfId="0" applyNumberFormat="1" applyFont="1" applyAlignment="1">
      <alignment horizontal="right"/>
    </xf>
    <xf numFmtId="0" fontId="5" fillId="0" borderId="0" xfId="0" quotePrefix="1" applyFont="1" applyFill="1" applyAlignment="1">
      <alignment horizontal="right"/>
    </xf>
    <xf numFmtId="2" fontId="1" fillId="0" borderId="0" xfId="0" applyNumberFormat="1" applyFont="1"/>
    <xf numFmtId="0" fontId="5" fillId="0" borderId="0" xfId="0" quotePrefix="1" applyFont="1" applyFill="1" applyBorder="1" applyAlignment="1">
      <alignment horizontal="right"/>
    </xf>
    <xf numFmtId="0" fontId="3" fillId="0" borderId="0" xfId="0" quotePrefix="1" applyFont="1" applyBorder="1" applyAlignment="1">
      <alignment horizontal="right"/>
    </xf>
    <xf numFmtId="0" fontId="8" fillId="0" borderId="0" xfId="0" applyFont="1"/>
    <xf numFmtId="0" fontId="5" fillId="0" borderId="0" xfId="0" quotePrefix="1" applyFont="1" applyFill="1" applyAlignment="1">
      <alignment horizontal="left" wrapText="1"/>
    </xf>
    <xf numFmtId="2" fontId="5" fillId="0" borderId="0" xfId="0" applyNumberFormat="1" applyFont="1" applyBorder="1" applyAlignment="1">
      <alignment horizontal="right"/>
    </xf>
    <xf numFmtId="49" fontId="3" fillId="0" borderId="0" xfId="0" applyNumberFormat="1" applyFont="1" applyAlignment="1">
      <alignment horizontal="right"/>
    </xf>
    <xf numFmtId="49" fontId="5" fillId="0" borderId="0" xfId="0" applyNumberFormat="1" applyFont="1" applyBorder="1" applyAlignment="1">
      <alignment horizontal="right"/>
    </xf>
    <xf numFmtId="49" fontId="7" fillId="0" borderId="0" xfId="0" applyNumberFormat="1" applyFont="1" applyAlignment="1">
      <alignment horizontal="right"/>
    </xf>
    <xf numFmtId="0" fontId="3" fillId="0" borderId="0" xfId="0" applyFont="1" applyFill="1" applyAlignment="1">
      <alignment horizontal="right"/>
    </xf>
    <xf numFmtId="2" fontId="5" fillId="0" borderId="0" xfId="0" quotePrefix="1" applyNumberFormat="1" applyFont="1" applyBorder="1" applyAlignment="1">
      <alignment horizontal="right"/>
    </xf>
    <xf numFmtId="0" fontId="0" fillId="0" borderId="0" xfId="0" applyFont="1"/>
    <xf numFmtId="0" fontId="10" fillId="0" borderId="0" xfId="0" applyFont="1" applyAlignment="1">
      <alignment horizontal="right"/>
    </xf>
    <xf numFmtId="0" fontId="0" fillId="0" borderId="0" xfId="0" applyBorder="1"/>
    <xf numFmtId="0" fontId="11" fillId="0" borderId="0" xfId="0" applyFont="1" applyAlignment="1">
      <alignment wrapText="1"/>
    </xf>
    <xf numFmtId="0" fontId="11" fillId="0" borderId="0" xfId="0" applyFont="1" applyAlignment="1">
      <alignment horizontal="right"/>
    </xf>
    <xf numFmtId="164" fontId="11" fillId="0" borderId="0" xfId="0" applyNumberFormat="1" applyFont="1" applyAlignment="1">
      <alignment horizontal="right"/>
    </xf>
    <xf numFmtId="49" fontId="4" fillId="0" borderId="0" xfId="0" applyNumberFormat="1" applyFont="1"/>
    <xf numFmtId="49" fontId="2" fillId="0" borderId="0" xfId="0" applyNumberFormat="1" applyFont="1" applyAlignment="1">
      <alignment horizontal="right"/>
    </xf>
    <xf numFmtId="0" fontId="0" fillId="0" borderId="0" xfId="0"/>
    <xf numFmtId="0" fontId="3" fillId="0" borderId="0" xfId="0" quotePrefix="1" applyFont="1" applyFill="1" applyAlignment="1">
      <alignment horizontal="right"/>
    </xf>
    <xf numFmtId="2" fontId="1" fillId="0" borderId="0" xfId="0" applyNumberFormat="1" applyFont="1" applyFill="1" applyAlignment="1">
      <alignment horizontal="right"/>
    </xf>
    <xf numFmtId="4" fontId="6" fillId="0" borderId="0" xfId="0" applyNumberFormat="1" applyFont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right" wrapText="1"/>
    </xf>
    <xf numFmtId="0" fontId="11" fillId="0" borderId="0" xfId="0" quotePrefix="1" applyFont="1" applyAlignment="1">
      <alignment horizontal="right"/>
    </xf>
    <xf numFmtId="2" fontId="6" fillId="0" borderId="0" xfId="0" applyNumberFormat="1" applyFont="1" applyAlignment="1">
      <alignment horizontal="right"/>
    </xf>
    <xf numFmtId="0" fontId="16" fillId="0" borderId="0" xfId="0" quotePrefix="1" applyFont="1" applyBorder="1" applyAlignment="1">
      <alignment horizontal="right"/>
    </xf>
    <xf numFmtId="0" fontId="16" fillId="0" borderId="0" xfId="0" applyFont="1" applyAlignment="1">
      <alignment horizontal="right"/>
    </xf>
    <xf numFmtId="0" fontId="11" fillId="0" borderId="0" xfId="0" applyFont="1" applyFill="1" applyAlignment="1">
      <alignment horizontal="right"/>
    </xf>
    <xf numFmtId="0" fontId="16" fillId="0" borderId="0" xfId="0" quotePrefix="1" applyFont="1" applyAlignment="1">
      <alignment horizontal="right"/>
    </xf>
    <xf numFmtId="0" fontId="11" fillId="0" borderId="0" xfId="0" quotePrefix="1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0" fontId="17" fillId="0" borderId="0" xfId="0" applyFont="1" applyBorder="1" applyAlignment="1">
      <alignment horizontal="right"/>
    </xf>
    <xf numFmtId="49" fontId="11" fillId="0" borderId="0" xfId="0" applyNumberFormat="1" applyFont="1" applyAlignment="1">
      <alignment horizontal="right"/>
    </xf>
    <xf numFmtId="49" fontId="16" fillId="0" borderId="0" xfId="0" applyNumberFormat="1" applyFont="1" applyAlignment="1">
      <alignment horizontal="right"/>
    </xf>
    <xf numFmtId="49" fontId="6" fillId="0" borderId="0" xfId="0" applyNumberFormat="1" applyFont="1" applyAlignment="1">
      <alignment horizontal="right"/>
    </xf>
    <xf numFmtId="0" fontId="6" fillId="0" borderId="0" xfId="0" applyFont="1"/>
    <xf numFmtId="0" fontId="1" fillId="0" borderId="0" xfId="0" applyFont="1" applyAlignment="1">
      <alignment wrapText="1"/>
    </xf>
    <xf numFmtId="0" fontId="5" fillId="0" borderId="0" xfId="0" applyFont="1" applyFill="1" applyBorder="1" applyAlignment="1">
      <alignment wrapText="1"/>
    </xf>
    <xf numFmtId="0" fontId="1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wrapText="1"/>
    </xf>
    <xf numFmtId="0" fontId="2" fillId="0" borderId="0" xfId="0" applyFont="1" applyAlignment="1">
      <alignment wrapText="1"/>
    </xf>
    <xf numFmtId="0" fontId="1" fillId="0" borderId="0" xfId="0" applyFont="1" applyBorder="1" applyAlignment="1">
      <alignment wrapText="1"/>
    </xf>
    <xf numFmtId="0" fontId="1" fillId="0" borderId="0" xfId="0" applyFont="1" applyFill="1" applyBorder="1" applyAlignment="1">
      <alignment horizontal="left" wrapText="1"/>
    </xf>
    <xf numFmtId="0" fontId="1" fillId="0" borderId="0" xfId="0" applyNumberFormat="1" applyFont="1" applyFill="1" applyAlignment="1">
      <alignment wrapText="1"/>
    </xf>
    <xf numFmtId="49" fontId="2" fillId="0" borderId="0" xfId="0" applyNumberFormat="1" applyFont="1" applyAlignment="1">
      <alignment horizontal="right"/>
    </xf>
    <xf numFmtId="0" fontId="1" fillId="0" borderId="0" xfId="0" applyNumberFormat="1" applyFont="1" applyAlignment="1">
      <alignment wrapText="1"/>
    </xf>
    <xf numFmtId="0" fontId="5" fillId="0" borderId="0" xfId="0" applyFont="1" applyBorder="1" applyAlignment="1">
      <alignment wrapText="1"/>
    </xf>
    <xf numFmtId="0" fontId="3" fillId="0" borderId="0" xfId="0" quotePrefix="1" applyFont="1" applyAlignment="1">
      <alignment horizontal="right"/>
    </xf>
    <xf numFmtId="2" fontId="1" fillId="0" borderId="0" xfId="0" applyNumberFormat="1" applyFont="1" applyAlignment="1">
      <alignment horizontal="right"/>
    </xf>
    <xf numFmtId="0" fontId="5" fillId="0" borderId="0" xfId="0" quotePrefix="1" applyFont="1" applyBorder="1" applyAlignment="1">
      <alignment horizontal="right"/>
    </xf>
    <xf numFmtId="2" fontId="5" fillId="0" borderId="0" xfId="0" quotePrefix="1" applyNumberFormat="1" applyFont="1" applyBorder="1" applyAlignment="1">
      <alignment horizontal="right"/>
    </xf>
    <xf numFmtId="0" fontId="5" fillId="0" borderId="0" xfId="0" applyFont="1" applyFill="1" applyAlignment="1">
      <alignment horizontal="left" wrapText="1"/>
    </xf>
    <xf numFmtId="0" fontId="6" fillId="0" borderId="0" xfId="0" applyNumberFormat="1" applyFont="1" applyFill="1" applyAlignment="1">
      <alignment wrapText="1"/>
    </xf>
    <xf numFmtId="0" fontId="5" fillId="0" borderId="0" xfId="0" applyFont="1" applyBorder="1" applyAlignment="1">
      <alignment horizontal="left" wrapText="1"/>
    </xf>
    <xf numFmtId="0" fontId="6" fillId="0" borderId="0" xfId="0" applyFont="1" applyAlignment="1">
      <alignment wrapText="1"/>
    </xf>
    <xf numFmtId="49" fontId="1" fillId="0" borderId="0" xfId="0" applyNumberFormat="1" applyFont="1" applyAlignment="1">
      <alignment wrapText="1"/>
    </xf>
    <xf numFmtId="0" fontId="1" fillId="0" borderId="0" xfId="0" applyFont="1" applyFill="1" applyAlignment="1">
      <alignment wrapText="1"/>
    </xf>
    <xf numFmtId="0" fontId="1" fillId="0" borderId="0" xfId="0" applyNumberFormat="1" applyFont="1" applyBorder="1" applyAlignment="1">
      <alignment wrapText="1"/>
    </xf>
    <xf numFmtId="0" fontId="1" fillId="0" borderId="0" xfId="0" applyFont="1" applyBorder="1" applyAlignment="1">
      <alignment horizontal="justify" wrapText="1"/>
    </xf>
    <xf numFmtId="0" fontId="3" fillId="0" borderId="0" xfId="0" applyFont="1" applyAlignment="1">
      <alignment horizontal="left" wrapText="1"/>
    </xf>
    <xf numFmtId="0" fontId="16" fillId="0" borderId="0" xfId="0" applyFont="1" applyFill="1" applyBorder="1" applyAlignment="1">
      <alignment wrapText="1"/>
    </xf>
    <xf numFmtId="0" fontId="5" fillId="0" borderId="0" xfId="0" applyFont="1" applyAlignment="1">
      <alignment horizontal="left" wrapText="1"/>
    </xf>
    <xf numFmtId="0" fontId="6" fillId="0" borderId="0" xfId="0" applyFont="1" applyFill="1" applyBorder="1" applyAlignment="1">
      <alignment wrapText="1"/>
    </xf>
    <xf numFmtId="0" fontId="1" fillId="0" borderId="0" xfId="0" applyFont="1" applyAlignment="1"/>
    <xf numFmtId="0" fontId="5" fillId="0" borderId="0" xfId="0" applyFont="1" applyAlignment="1">
      <alignment wrapText="1"/>
    </xf>
    <xf numFmtId="0" fontId="11" fillId="0" borderId="0" xfId="0" applyFont="1" applyBorder="1" applyAlignment="1">
      <alignment wrapText="1"/>
    </xf>
    <xf numFmtId="0" fontId="6" fillId="0" borderId="0" xfId="0" applyFont="1" applyAlignment="1"/>
    <xf numFmtId="0" fontId="0" fillId="0" borderId="0" xfId="0"/>
    <xf numFmtId="0" fontId="3" fillId="0" borderId="0" xfId="0" applyFont="1" applyFill="1" applyBorder="1" applyAlignment="1">
      <alignment wrapText="1"/>
    </xf>
    <xf numFmtId="49" fontId="2" fillId="0" borderId="0" xfId="0" applyNumberFormat="1" applyFont="1" applyAlignment="1">
      <alignment horizontal="right"/>
    </xf>
    <xf numFmtId="0" fontId="1" fillId="0" borderId="0" xfId="0" applyFont="1" applyAlignment="1">
      <alignment wrapText="1"/>
    </xf>
    <xf numFmtId="49" fontId="1" fillId="0" borderId="0" xfId="0" applyNumberFormat="1" applyFont="1" applyAlignment="1">
      <alignment horizontal="right"/>
    </xf>
    <xf numFmtId="0" fontId="1" fillId="0" borderId="0" xfId="0" applyNumberFormat="1" applyFont="1" applyFill="1" applyAlignment="1">
      <alignment wrapText="1"/>
    </xf>
    <xf numFmtId="0" fontId="5" fillId="0" borderId="0" xfId="0" applyFont="1" applyBorder="1" applyAlignment="1">
      <alignment wrapText="1"/>
    </xf>
    <xf numFmtId="0" fontId="5" fillId="0" borderId="0" xfId="0" applyFont="1" applyFill="1" applyAlignment="1">
      <alignment horizontal="right"/>
    </xf>
    <xf numFmtId="0" fontId="5" fillId="0" borderId="0" xfId="0" applyFont="1" applyFill="1" applyBorder="1" applyAlignment="1">
      <alignment wrapText="1"/>
    </xf>
    <xf numFmtId="2" fontId="1" fillId="0" borderId="0" xfId="0" applyNumberFormat="1" applyFont="1" applyAlignment="1">
      <alignment horizontal="right"/>
    </xf>
    <xf numFmtId="0" fontId="5" fillId="0" borderId="0" xfId="0" quotePrefix="1" applyFont="1" applyAlignment="1">
      <alignment horizontal="right"/>
    </xf>
    <xf numFmtId="0" fontId="5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5" fillId="0" borderId="0" xfId="0" quotePrefix="1" applyFont="1" applyBorder="1" applyAlignment="1">
      <alignment horizontal="right"/>
    </xf>
    <xf numFmtId="0" fontId="5" fillId="0" borderId="0" xfId="0" quotePrefix="1" applyFont="1" applyFill="1" applyAlignment="1">
      <alignment horizontal="right"/>
    </xf>
    <xf numFmtId="0" fontId="0" fillId="0" borderId="0" xfId="0" applyAlignment="1"/>
    <xf numFmtId="49" fontId="5" fillId="0" borderId="0" xfId="0" applyNumberFormat="1" applyFont="1" applyBorder="1" applyAlignment="1">
      <alignment vertical="top" wrapText="1"/>
    </xf>
    <xf numFmtId="0" fontId="5" fillId="0" borderId="0" xfId="0" applyFont="1" applyBorder="1" applyAlignment="1">
      <alignment vertical="top" wrapText="1"/>
    </xf>
    <xf numFmtId="49" fontId="5" fillId="0" borderId="0" xfId="0" quotePrefix="1" applyNumberFormat="1" applyFont="1" applyAlignment="1">
      <alignment horizontal="right"/>
    </xf>
    <xf numFmtId="0" fontId="1" fillId="0" borderId="0" xfId="0" applyFont="1" applyAlignment="1">
      <alignment horizontal="left" wrapText="1"/>
    </xf>
    <xf numFmtId="0" fontId="19" fillId="0" borderId="0" xfId="0" applyFont="1" applyAlignment="1">
      <alignment wrapText="1"/>
    </xf>
    <xf numFmtId="0" fontId="11" fillId="0" borderId="0" xfId="0" quotePrefix="1" applyFont="1" applyFill="1" applyAlignment="1">
      <alignment horizontal="right"/>
    </xf>
    <xf numFmtId="49" fontId="10" fillId="0" borderId="0" xfId="0" applyNumberFormat="1" applyFont="1" applyAlignment="1">
      <alignment horizontal="right"/>
    </xf>
    <xf numFmtId="0" fontId="0" fillId="0" borderId="0" xfId="0" applyAlignment="1"/>
    <xf numFmtId="0" fontId="13" fillId="0" borderId="0" xfId="0" applyFont="1" applyAlignment="1">
      <alignment horizontal="left"/>
    </xf>
    <xf numFmtId="0" fontId="12" fillId="0" borderId="0" xfId="0" applyFont="1" applyAlignment="1"/>
    <xf numFmtId="0" fontId="18" fillId="0" borderId="0" xfId="0" applyFont="1" applyAlignment="1"/>
    <xf numFmtId="0" fontId="12" fillId="0" borderId="0" xfId="0" applyFont="1" applyAlignment="1">
      <alignment horizontal="left"/>
    </xf>
    <xf numFmtId="0" fontId="0" fillId="0" borderId="0" xfId="0" applyFont="1" applyAlignment="1"/>
    <xf numFmtId="2" fontId="1" fillId="0" borderId="0" xfId="0" quotePrefix="1" applyNumberFormat="1" applyFont="1" applyBorder="1" applyAlignment="1">
      <alignment horizontal="right"/>
    </xf>
    <xf numFmtId="0" fontId="18" fillId="0" borderId="0" xfId="0" applyFont="1"/>
    <xf numFmtId="49" fontId="1" fillId="0" borderId="0" xfId="0" applyNumberFormat="1" applyFont="1" applyAlignment="1">
      <alignment horizontal="right"/>
    </xf>
    <xf numFmtId="0" fontId="3" fillId="0" borderId="0" xfId="0" quotePrefix="1" applyFont="1" applyAlignment="1">
      <alignment horizontal="right"/>
    </xf>
    <xf numFmtId="49" fontId="5" fillId="0" borderId="0" xfId="0" applyNumberFormat="1" applyFont="1" applyBorder="1" applyAlignment="1">
      <alignment horizontal="right"/>
    </xf>
    <xf numFmtId="0" fontId="1" fillId="0" borderId="0" xfId="0" applyFont="1" applyAlignment="1">
      <alignment wrapText="1"/>
    </xf>
    <xf numFmtId="0" fontId="5" fillId="0" borderId="0" xfId="0" applyFont="1" applyFill="1" applyBorder="1" applyAlignment="1">
      <alignment wrapText="1"/>
    </xf>
    <xf numFmtId="0" fontId="18" fillId="0" borderId="0" xfId="0" applyFont="1" applyAlignment="1">
      <alignment horizontal="right"/>
    </xf>
    <xf numFmtId="0" fontId="12" fillId="0" borderId="0" xfId="0" applyFont="1" applyAlignment="1"/>
    <xf numFmtId="0" fontId="20" fillId="0" borderId="0" xfId="0" applyFont="1" applyAlignment="1"/>
    <xf numFmtId="0" fontId="13" fillId="0" borderId="0" xfId="0" applyFont="1" applyAlignment="1">
      <alignment horizontal="left"/>
    </xf>
    <xf numFmtId="0" fontId="0" fillId="0" borderId="0" xfId="0" applyAlignment="1"/>
    <xf numFmtId="0" fontId="6" fillId="0" borderId="0" xfId="0" applyFont="1" applyAlignment="1">
      <alignment horizontal="center" wrapText="1"/>
    </xf>
    <xf numFmtId="0" fontId="8" fillId="0" borderId="0" xfId="0" applyFont="1" applyAlignment="1">
      <alignment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I871"/>
  <sheetViews>
    <sheetView tabSelected="1" workbookViewId="0">
      <selection activeCell="A11" sqref="A11:G11"/>
    </sheetView>
  </sheetViews>
  <sheetFormatPr defaultRowHeight="12"/>
  <cols>
    <col min="1" max="1" width="71.85546875" customWidth="1"/>
    <col min="2" max="2" width="5.42578125" customWidth="1"/>
    <col min="3" max="3" width="6.140625" customWidth="1"/>
    <col min="4" max="4" width="14.7109375" customWidth="1"/>
    <col min="5" max="5" width="5.7109375" customWidth="1"/>
    <col min="6" max="6" width="14.5703125" customWidth="1"/>
    <col min="7" max="7" width="14.42578125" style="98" customWidth="1"/>
    <col min="8" max="8" width="9.42578125" customWidth="1"/>
    <col min="9" max="9" width="9.5703125" customWidth="1"/>
    <col min="10" max="10" width="9.42578125" customWidth="1"/>
    <col min="11" max="14" width="9.5703125" customWidth="1"/>
    <col min="15" max="17" width="9.42578125" customWidth="1"/>
    <col min="18" max="18" width="9.28515625" customWidth="1"/>
    <col min="19" max="19" width="9.42578125" customWidth="1"/>
    <col min="20" max="20" width="9.5703125" customWidth="1"/>
    <col min="21" max="21" width="9.140625" customWidth="1"/>
    <col min="22" max="35" width="9.140625" hidden="1" customWidth="1"/>
    <col min="256" max="256" width="65.5703125" customWidth="1"/>
    <col min="257" max="257" width="6.140625" customWidth="1"/>
    <col min="258" max="258" width="5.7109375" customWidth="1"/>
    <col min="259" max="259" width="6.5703125" customWidth="1"/>
    <col min="260" max="260" width="14.7109375" customWidth="1"/>
    <col min="261" max="261" width="7.140625" customWidth="1"/>
    <col min="262" max="262" width="15.140625" customWidth="1"/>
    <col min="263" max="264" width="10.7109375" customWidth="1"/>
    <col min="265" max="265" width="9.85546875" customWidth="1"/>
    <col min="512" max="512" width="65.5703125" customWidth="1"/>
    <col min="513" max="513" width="6.140625" customWidth="1"/>
    <col min="514" max="514" width="5.7109375" customWidth="1"/>
    <col min="515" max="515" width="6.5703125" customWidth="1"/>
    <col min="516" max="516" width="14.7109375" customWidth="1"/>
    <col min="517" max="517" width="7.140625" customWidth="1"/>
    <col min="518" max="518" width="15.140625" customWidth="1"/>
    <col min="519" max="520" width="10.7109375" customWidth="1"/>
    <col min="521" max="521" width="9.85546875" customWidth="1"/>
    <col min="768" max="768" width="65.5703125" customWidth="1"/>
    <col min="769" max="769" width="6.140625" customWidth="1"/>
    <col min="770" max="770" width="5.7109375" customWidth="1"/>
    <col min="771" max="771" width="6.5703125" customWidth="1"/>
    <col min="772" max="772" width="14.7109375" customWidth="1"/>
    <col min="773" max="773" width="7.140625" customWidth="1"/>
    <col min="774" max="774" width="15.140625" customWidth="1"/>
    <col min="775" max="776" width="10.7109375" customWidth="1"/>
    <col min="777" max="777" width="9.85546875" customWidth="1"/>
    <col min="1024" max="1024" width="65.5703125" customWidth="1"/>
    <col min="1025" max="1025" width="6.140625" customWidth="1"/>
    <col min="1026" max="1026" width="5.7109375" customWidth="1"/>
    <col min="1027" max="1027" width="6.5703125" customWidth="1"/>
    <col min="1028" max="1028" width="14.7109375" customWidth="1"/>
    <col min="1029" max="1029" width="7.140625" customWidth="1"/>
    <col min="1030" max="1030" width="15.140625" customWidth="1"/>
    <col min="1031" max="1032" width="10.7109375" customWidth="1"/>
    <col min="1033" max="1033" width="9.85546875" customWidth="1"/>
    <col min="1280" max="1280" width="65.5703125" customWidth="1"/>
    <col min="1281" max="1281" width="6.140625" customWidth="1"/>
    <col min="1282" max="1282" width="5.7109375" customWidth="1"/>
    <col min="1283" max="1283" width="6.5703125" customWidth="1"/>
    <col min="1284" max="1284" width="14.7109375" customWidth="1"/>
    <col min="1285" max="1285" width="7.140625" customWidth="1"/>
    <col min="1286" max="1286" width="15.140625" customWidth="1"/>
    <col min="1287" max="1288" width="10.7109375" customWidth="1"/>
    <col min="1289" max="1289" width="9.85546875" customWidth="1"/>
    <col min="1536" max="1536" width="65.5703125" customWidth="1"/>
    <col min="1537" max="1537" width="6.140625" customWidth="1"/>
    <col min="1538" max="1538" width="5.7109375" customWidth="1"/>
    <col min="1539" max="1539" width="6.5703125" customWidth="1"/>
    <col min="1540" max="1540" width="14.7109375" customWidth="1"/>
    <col min="1541" max="1541" width="7.140625" customWidth="1"/>
    <col min="1542" max="1542" width="15.140625" customWidth="1"/>
    <col min="1543" max="1544" width="10.7109375" customWidth="1"/>
    <col min="1545" max="1545" width="9.85546875" customWidth="1"/>
    <col min="1792" max="1792" width="65.5703125" customWidth="1"/>
    <col min="1793" max="1793" width="6.140625" customWidth="1"/>
    <col min="1794" max="1794" width="5.7109375" customWidth="1"/>
    <col min="1795" max="1795" width="6.5703125" customWidth="1"/>
    <col min="1796" max="1796" width="14.7109375" customWidth="1"/>
    <col min="1797" max="1797" width="7.140625" customWidth="1"/>
    <col min="1798" max="1798" width="15.140625" customWidth="1"/>
    <col min="1799" max="1800" width="10.7109375" customWidth="1"/>
    <col min="1801" max="1801" width="9.85546875" customWidth="1"/>
    <col min="2048" max="2048" width="65.5703125" customWidth="1"/>
    <col min="2049" max="2049" width="6.140625" customWidth="1"/>
    <col min="2050" max="2050" width="5.7109375" customWidth="1"/>
    <col min="2051" max="2051" width="6.5703125" customWidth="1"/>
    <col min="2052" max="2052" width="14.7109375" customWidth="1"/>
    <col min="2053" max="2053" width="7.140625" customWidth="1"/>
    <col min="2054" max="2054" width="15.140625" customWidth="1"/>
    <col min="2055" max="2056" width="10.7109375" customWidth="1"/>
    <col min="2057" max="2057" width="9.85546875" customWidth="1"/>
    <col min="2304" max="2304" width="65.5703125" customWidth="1"/>
    <col min="2305" max="2305" width="6.140625" customWidth="1"/>
    <col min="2306" max="2306" width="5.7109375" customWidth="1"/>
    <col min="2307" max="2307" width="6.5703125" customWidth="1"/>
    <col min="2308" max="2308" width="14.7109375" customWidth="1"/>
    <col min="2309" max="2309" width="7.140625" customWidth="1"/>
    <col min="2310" max="2310" width="15.140625" customWidth="1"/>
    <col min="2311" max="2312" width="10.7109375" customWidth="1"/>
    <col min="2313" max="2313" width="9.85546875" customWidth="1"/>
    <col min="2560" max="2560" width="65.5703125" customWidth="1"/>
    <col min="2561" max="2561" width="6.140625" customWidth="1"/>
    <col min="2562" max="2562" width="5.7109375" customWidth="1"/>
    <col min="2563" max="2563" width="6.5703125" customWidth="1"/>
    <col min="2564" max="2564" width="14.7109375" customWidth="1"/>
    <col min="2565" max="2565" width="7.140625" customWidth="1"/>
    <col min="2566" max="2566" width="15.140625" customWidth="1"/>
    <col min="2567" max="2568" width="10.7109375" customWidth="1"/>
    <col min="2569" max="2569" width="9.85546875" customWidth="1"/>
    <col min="2816" max="2816" width="65.5703125" customWidth="1"/>
    <col min="2817" max="2817" width="6.140625" customWidth="1"/>
    <col min="2818" max="2818" width="5.7109375" customWidth="1"/>
    <col min="2819" max="2819" width="6.5703125" customWidth="1"/>
    <col min="2820" max="2820" width="14.7109375" customWidth="1"/>
    <col min="2821" max="2821" width="7.140625" customWidth="1"/>
    <col min="2822" max="2822" width="15.140625" customWidth="1"/>
    <col min="2823" max="2824" width="10.7109375" customWidth="1"/>
    <col min="2825" max="2825" width="9.85546875" customWidth="1"/>
    <col min="3072" max="3072" width="65.5703125" customWidth="1"/>
    <col min="3073" max="3073" width="6.140625" customWidth="1"/>
    <col min="3074" max="3074" width="5.7109375" customWidth="1"/>
    <col min="3075" max="3075" width="6.5703125" customWidth="1"/>
    <col min="3076" max="3076" width="14.7109375" customWidth="1"/>
    <col min="3077" max="3077" width="7.140625" customWidth="1"/>
    <col min="3078" max="3078" width="15.140625" customWidth="1"/>
    <col min="3079" max="3080" width="10.7109375" customWidth="1"/>
    <col min="3081" max="3081" width="9.85546875" customWidth="1"/>
    <col min="3328" max="3328" width="65.5703125" customWidth="1"/>
    <col min="3329" max="3329" width="6.140625" customWidth="1"/>
    <col min="3330" max="3330" width="5.7109375" customWidth="1"/>
    <col min="3331" max="3331" width="6.5703125" customWidth="1"/>
    <col min="3332" max="3332" width="14.7109375" customWidth="1"/>
    <col min="3333" max="3333" width="7.140625" customWidth="1"/>
    <col min="3334" max="3334" width="15.140625" customWidth="1"/>
    <col min="3335" max="3336" width="10.7109375" customWidth="1"/>
    <col min="3337" max="3337" width="9.85546875" customWidth="1"/>
    <col min="3584" max="3584" width="65.5703125" customWidth="1"/>
    <col min="3585" max="3585" width="6.140625" customWidth="1"/>
    <col min="3586" max="3586" width="5.7109375" customWidth="1"/>
    <col min="3587" max="3587" width="6.5703125" customWidth="1"/>
    <col min="3588" max="3588" width="14.7109375" customWidth="1"/>
    <col min="3589" max="3589" width="7.140625" customWidth="1"/>
    <col min="3590" max="3590" width="15.140625" customWidth="1"/>
    <col min="3591" max="3592" width="10.7109375" customWidth="1"/>
    <col min="3593" max="3593" width="9.85546875" customWidth="1"/>
    <col min="3840" max="3840" width="65.5703125" customWidth="1"/>
    <col min="3841" max="3841" width="6.140625" customWidth="1"/>
    <col min="3842" max="3842" width="5.7109375" customWidth="1"/>
    <col min="3843" max="3843" width="6.5703125" customWidth="1"/>
    <col min="3844" max="3844" width="14.7109375" customWidth="1"/>
    <col min="3845" max="3845" width="7.140625" customWidth="1"/>
    <col min="3846" max="3846" width="15.140625" customWidth="1"/>
    <col min="3847" max="3848" width="10.7109375" customWidth="1"/>
    <col min="3849" max="3849" width="9.85546875" customWidth="1"/>
    <col min="4096" max="4096" width="65.5703125" customWidth="1"/>
    <col min="4097" max="4097" width="6.140625" customWidth="1"/>
    <col min="4098" max="4098" width="5.7109375" customWidth="1"/>
    <col min="4099" max="4099" width="6.5703125" customWidth="1"/>
    <col min="4100" max="4100" width="14.7109375" customWidth="1"/>
    <col min="4101" max="4101" width="7.140625" customWidth="1"/>
    <col min="4102" max="4102" width="15.140625" customWidth="1"/>
    <col min="4103" max="4104" width="10.7109375" customWidth="1"/>
    <col min="4105" max="4105" width="9.85546875" customWidth="1"/>
    <col min="4352" max="4352" width="65.5703125" customWidth="1"/>
    <col min="4353" max="4353" width="6.140625" customWidth="1"/>
    <col min="4354" max="4354" width="5.7109375" customWidth="1"/>
    <col min="4355" max="4355" width="6.5703125" customWidth="1"/>
    <col min="4356" max="4356" width="14.7109375" customWidth="1"/>
    <col min="4357" max="4357" width="7.140625" customWidth="1"/>
    <col min="4358" max="4358" width="15.140625" customWidth="1"/>
    <col min="4359" max="4360" width="10.7109375" customWidth="1"/>
    <col min="4361" max="4361" width="9.85546875" customWidth="1"/>
    <col min="4608" max="4608" width="65.5703125" customWidth="1"/>
    <col min="4609" max="4609" width="6.140625" customWidth="1"/>
    <col min="4610" max="4610" width="5.7109375" customWidth="1"/>
    <col min="4611" max="4611" width="6.5703125" customWidth="1"/>
    <col min="4612" max="4612" width="14.7109375" customWidth="1"/>
    <col min="4613" max="4613" width="7.140625" customWidth="1"/>
    <col min="4614" max="4614" width="15.140625" customWidth="1"/>
    <col min="4615" max="4616" width="10.7109375" customWidth="1"/>
    <col min="4617" max="4617" width="9.85546875" customWidth="1"/>
    <col min="4864" max="4864" width="65.5703125" customWidth="1"/>
    <col min="4865" max="4865" width="6.140625" customWidth="1"/>
    <col min="4866" max="4866" width="5.7109375" customWidth="1"/>
    <col min="4867" max="4867" width="6.5703125" customWidth="1"/>
    <col min="4868" max="4868" width="14.7109375" customWidth="1"/>
    <col min="4869" max="4869" width="7.140625" customWidth="1"/>
    <col min="4870" max="4870" width="15.140625" customWidth="1"/>
    <col min="4871" max="4872" width="10.7109375" customWidth="1"/>
    <col min="4873" max="4873" width="9.85546875" customWidth="1"/>
    <col min="5120" max="5120" width="65.5703125" customWidth="1"/>
    <col min="5121" max="5121" width="6.140625" customWidth="1"/>
    <col min="5122" max="5122" width="5.7109375" customWidth="1"/>
    <col min="5123" max="5123" width="6.5703125" customWidth="1"/>
    <col min="5124" max="5124" width="14.7109375" customWidth="1"/>
    <col min="5125" max="5125" width="7.140625" customWidth="1"/>
    <col min="5126" max="5126" width="15.140625" customWidth="1"/>
    <col min="5127" max="5128" width="10.7109375" customWidth="1"/>
    <col min="5129" max="5129" width="9.85546875" customWidth="1"/>
    <col min="5376" max="5376" width="65.5703125" customWidth="1"/>
    <col min="5377" max="5377" width="6.140625" customWidth="1"/>
    <col min="5378" max="5378" width="5.7109375" customWidth="1"/>
    <col min="5379" max="5379" width="6.5703125" customWidth="1"/>
    <col min="5380" max="5380" width="14.7109375" customWidth="1"/>
    <col min="5381" max="5381" width="7.140625" customWidth="1"/>
    <col min="5382" max="5382" width="15.140625" customWidth="1"/>
    <col min="5383" max="5384" width="10.7109375" customWidth="1"/>
    <col min="5385" max="5385" width="9.85546875" customWidth="1"/>
    <col min="5632" max="5632" width="65.5703125" customWidth="1"/>
    <col min="5633" max="5633" width="6.140625" customWidth="1"/>
    <col min="5634" max="5634" width="5.7109375" customWidth="1"/>
    <col min="5635" max="5635" width="6.5703125" customWidth="1"/>
    <col min="5636" max="5636" width="14.7109375" customWidth="1"/>
    <col min="5637" max="5637" width="7.140625" customWidth="1"/>
    <col min="5638" max="5638" width="15.140625" customWidth="1"/>
    <col min="5639" max="5640" width="10.7109375" customWidth="1"/>
    <col min="5641" max="5641" width="9.85546875" customWidth="1"/>
    <col min="5888" max="5888" width="65.5703125" customWidth="1"/>
    <col min="5889" max="5889" width="6.140625" customWidth="1"/>
    <col min="5890" max="5890" width="5.7109375" customWidth="1"/>
    <col min="5891" max="5891" width="6.5703125" customWidth="1"/>
    <col min="5892" max="5892" width="14.7109375" customWidth="1"/>
    <col min="5893" max="5893" width="7.140625" customWidth="1"/>
    <col min="5894" max="5894" width="15.140625" customWidth="1"/>
    <col min="5895" max="5896" width="10.7109375" customWidth="1"/>
    <col min="5897" max="5897" width="9.85546875" customWidth="1"/>
    <col min="6144" max="6144" width="65.5703125" customWidth="1"/>
    <col min="6145" max="6145" width="6.140625" customWidth="1"/>
    <col min="6146" max="6146" width="5.7109375" customWidth="1"/>
    <col min="6147" max="6147" width="6.5703125" customWidth="1"/>
    <col min="6148" max="6148" width="14.7109375" customWidth="1"/>
    <col min="6149" max="6149" width="7.140625" customWidth="1"/>
    <col min="6150" max="6150" width="15.140625" customWidth="1"/>
    <col min="6151" max="6152" width="10.7109375" customWidth="1"/>
    <col min="6153" max="6153" width="9.85546875" customWidth="1"/>
    <col min="6400" max="6400" width="65.5703125" customWidth="1"/>
    <col min="6401" max="6401" width="6.140625" customWidth="1"/>
    <col min="6402" max="6402" width="5.7109375" customWidth="1"/>
    <col min="6403" max="6403" width="6.5703125" customWidth="1"/>
    <col min="6404" max="6404" width="14.7109375" customWidth="1"/>
    <col min="6405" max="6405" width="7.140625" customWidth="1"/>
    <col min="6406" max="6406" width="15.140625" customWidth="1"/>
    <col min="6407" max="6408" width="10.7109375" customWidth="1"/>
    <col min="6409" max="6409" width="9.85546875" customWidth="1"/>
    <col min="6656" max="6656" width="65.5703125" customWidth="1"/>
    <col min="6657" max="6657" width="6.140625" customWidth="1"/>
    <col min="6658" max="6658" width="5.7109375" customWidth="1"/>
    <col min="6659" max="6659" width="6.5703125" customWidth="1"/>
    <col min="6660" max="6660" width="14.7109375" customWidth="1"/>
    <col min="6661" max="6661" width="7.140625" customWidth="1"/>
    <col min="6662" max="6662" width="15.140625" customWidth="1"/>
    <col min="6663" max="6664" width="10.7109375" customWidth="1"/>
    <col min="6665" max="6665" width="9.85546875" customWidth="1"/>
    <col min="6912" max="6912" width="65.5703125" customWidth="1"/>
    <col min="6913" max="6913" width="6.140625" customWidth="1"/>
    <col min="6914" max="6914" width="5.7109375" customWidth="1"/>
    <col min="6915" max="6915" width="6.5703125" customWidth="1"/>
    <col min="6916" max="6916" width="14.7109375" customWidth="1"/>
    <col min="6917" max="6917" width="7.140625" customWidth="1"/>
    <col min="6918" max="6918" width="15.140625" customWidth="1"/>
    <col min="6919" max="6920" width="10.7109375" customWidth="1"/>
    <col min="6921" max="6921" width="9.85546875" customWidth="1"/>
    <col min="7168" max="7168" width="65.5703125" customWidth="1"/>
    <col min="7169" max="7169" width="6.140625" customWidth="1"/>
    <col min="7170" max="7170" width="5.7109375" customWidth="1"/>
    <col min="7171" max="7171" width="6.5703125" customWidth="1"/>
    <col min="7172" max="7172" width="14.7109375" customWidth="1"/>
    <col min="7173" max="7173" width="7.140625" customWidth="1"/>
    <col min="7174" max="7174" width="15.140625" customWidth="1"/>
    <col min="7175" max="7176" width="10.7109375" customWidth="1"/>
    <col min="7177" max="7177" width="9.85546875" customWidth="1"/>
    <col min="7424" max="7424" width="65.5703125" customWidth="1"/>
    <col min="7425" max="7425" width="6.140625" customWidth="1"/>
    <col min="7426" max="7426" width="5.7109375" customWidth="1"/>
    <col min="7427" max="7427" width="6.5703125" customWidth="1"/>
    <col min="7428" max="7428" width="14.7109375" customWidth="1"/>
    <col min="7429" max="7429" width="7.140625" customWidth="1"/>
    <col min="7430" max="7430" width="15.140625" customWidth="1"/>
    <col min="7431" max="7432" width="10.7109375" customWidth="1"/>
    <col min="7433" max="7433" width="9.85546875" customWidth="1"/>
    <col min="7680" max="7680" width="65.5703125" customWidth="1"/>
    <col min="7681" max="7681" width="6.140625" customWidth="1"/>
    <col min="7682" max="7682" width="5.7109375" customWidth="1"/>
    <col min="7683" max="7683" width="6.5703125" customWidth="1"/>
    <col min="7684" max="7684" width="14.7109375" customWidth="1"/>
    <col min="7685" max="7685" width="7.140625" customWidth="1"/>
    <col min="7686" max="7686" width="15.140625" customWidth="1"/>
    <col min="7687" max="7688" width="10.7109375" customWidth="1"/>
    <col min="7689" max="7689" width="9.85546875" customWidth="1"/>
    <col min="7936" max="7936" width="65.5703125" customWidth="1"/>
    <col min="7937" max="7937" width="6.140625" customWidth="1"/>
    <col min="7938" max="7938" width="5.7109375" customWidth="1"/>
    <col min="7939" max="7939" width="6.5703125" customWidth="1"/>
    <col min="7940" max="7940" width="14.7109375" customWidth="1"/>
    <col min="7941" max="7941" width="7.140625" customWidth="1"/>
    <col min="7942" max="7942" width="15.140625" customWidth="1"/>
    <col min="7943" max="7944" width="10.7109375" customWidth="1"/>
    <col min="7945" max="7945" width="9.85546875" customWidth="1"/>
    <col min="8192" max="8192" width="65.5703125" customWidth="1"/>
    <col min="8193" max="8193" width="6.140625" customWidth="1"/>
    <col min="8194" max="8194" width="5.7109375" customWidth="1"/>
    <col min="8195" max="8195" width="6.5703125" customWidth="1"/>
    <col min="8196" max="8196" width="14.7109375" customWidth="1"/>
    <col min="8197" max="8197" width="7.140625" customWidth="1"/>
    <col min="8198" max="8198" width="15.140625" customWidth="1"/>
    <col min="8199" max="8200" width="10.7109375" customWidth="1"/>
    <col min="8201" max="8201" width="9.85546875" customWidth="1"/>
    <col min="8448" max="8448" width="65.5703125" customWidth="1"/>
    <col min="8449" max="8449" width="6.140625" customWidth="1"/>
    <col min="8450" max="8450" width="5.7109375" customWidth="1"/>
    <col min="8451" max="8451" width="6.5703125" customWidth="1"/>
    <col min="8452" max="8452" width="14.7109375" customWidth="1"/>
    <col min="8453" max="8453" width="7.140625" customWidth="1"/>
    <col min="8454" max="8454" width="15.140625" customWidth="1"/>
    <col min="8455" max="8456" width="10.7109375" customWidth="1"/>
    <col min="8457" max="8457" width="9.85546875" customWidth="1"/>
    <col min="8704" max="8704" width="65.5703125" customWidth="1"/>
    <col min="8705" max="8705" width="6.140625" customWidth="1"/>
    <col min="8706" max="8706" width="5.7109375" customWidth="1"/>
    <col min="8707" max="8707" width="6.5703125" customWidth="1"/>
    <col min="8708" max="8708" width="14.7109375" customWidth="1"/>
    <col min="8709" max="8709" width="7.140625" customWidth="1"/>
    <col min="8710" max="8710" width="15.140625" customWidth="1"/>
    <col min="8711" max="8712" width="10.7109375" customWidth="1"/>
    <col min="8713" max="8713" width="9.85546875" customWidth="1"/>
    <col min="8960" max="8960" width="65.5703125" customWidth="1"/>
    <col min="8961" max="8961" width="6.140625" customWidth="1"/>
    <col min="8962" max="8962" width="5.7109375" customWidth="1"/>
    <col min="8963" max="8963" width="6.5703125" customWidth="1"/>
    <col min="8964" max="8964" width="14.7109375" customWidth="1"/>
    <col min="8965" max="8965" width="7.140625" customWidth="1"/>
    <col min="8966" max="8966" width="15.140625" customWidth="1"/>
    <col min="8967" max="8968" width="10.7109375" customWidth="1"/>
    <col min="8969" max="8969" width="9.85546875" customWidth="1"/>
    <col min="9216" max="9216" width="65.5703125" customWidth="1"/>
    <col min="9217" max="9217" width="6.140625" customWidth="1"/>
    <col min="9218" max="9218" width="5.7109375" customWidth="1"/>
    <col min="9219" max="9219" width="6.5703125" customWidth="1"/>
    <col min="9220" max="9220" width="14.7109375" customWidth="1"/>
    <col min="9221" max="9221" width="7.140625" customWidth="1"/>
    <col min="9222" max="9222" width="15.140625" customWidth="1"/>
    <col min="9223" max="9224" width="10.7109375" customWidth="1"/>
    <col min="9225" max="9225" width="9.85546875" customWidth="1"/>
    <col min="9472" max="9472" width="65.5703125" customWidth="1"/>
    <col min="9473" max="9473" width="6.140625" customWidth="1"/>
    <col min="9474" max="9474" width="5.7109375" customWidth="1"/>
    <col min="9475" max="9475" width="6.5703125" customWidth="1"/>
    <col min="9476" max="9476" width="14.7109375" customWidth="1"/>
    <col min="9477" max="9477" width="7.140625" customWidth="1"/>
    <col min="9478" max="9478" width="15.140625" customWidth="1"/>
    <col min="9479" max="9480" width="10.7109375" customWidth="1"/>
    <col min="9481" max="9481" width="9.85546875" customWidth="1"/>
    <col min="9728" max="9728" width="65.5703125" customWidth="1"/>
    <col min="9729" max="9729" width="6.140625" customWidth="1"/>
    <col min="9730" max="9730" width="5.7109375" customWidth="1"/>
    <col min="9731" max="9731" width="6.5703125" customWidth="1"/>
    <col min="9732" max="9732" width="14.7109375" customWidth="1"/>
    <col min="9733" max="9733" width="7.140625" customWidth="1"/>
    <col min="9734" max="9734" width="15.140625" customWidth="1"/>
    <col min="9735" max="9736" width="10.7109375" customWidth="1"/>
    <col min="9737" max="9737" width="9.85546875" customWidth="1"/>
    <col min="9984" max="9984" width="65.5703125" customWidth="1"/>
    <col min="9985" max="9985" width="6.140625" customWidth="1"/>
    <col min="9986" max="9986" width="5.7109375" customWidth="1"/>
    <col min="9987" max="9987" width="6.5703125" customWidth="1"/>
    <col min="9988" max="9988" width="14.7109375" customWidth="1"/>
    <col min="9989" max="9989" width="7.140625" customWidth="1"/>
    <col min="9990" max="9990" width="15.140625" customWidth="1"/>
    <col min="9991" max="9992" width="10.7109375" customWidth="1"/>
    <col min="9993" max="9993" width="9.85546875" customWidth="1"/>
    <col min="10240" max="10240" width="65.5703125" customWidth="1"/>
    <col min="10241" max="10241" width="6.140625" customWidth="1"/>
    <col min="10242" max="10242" width="5.7109375" customWidth="1"/>
    <col min="10243" max="10243" width="6.5703125" customWidth="1"/>
    <col min="10244" max="10244" width="14.7109375" customWidth="1"/>
    <col min="10245" max="10245" width="7.140625" customWidth="1"/>
    <col min="10246" max="10246" width="15.140625" customWidth="1"/>
    <col min="10247" max="10248" width="10.7109375" customWidth="1"/>
    <col min="10249" max="10249" width="9.85546875" customWidth="1"/>
    <col min="10496" max="10496" width="65.5703125" customWidth="1"/>
    <col min="10497" max="10497" width="6.140625" customWidth="1"/>
    <col min="10498" max="10498" width="5.7109375" customWidth="1"/>
    <col min="10499" max="10499" width="6.5703125" customWidth="1"/>
    <col min="10500" max="10500" width="14.7109375" customWidth="1"/>
    <col min="10501" max="10501" width="7.140625" customWidth="1"/>
    <col min="10502" max="10502" width="15.140625" customWidth="1"/>
    <col min="10503" max="10504" width="10.7109375" customWidth="1"/>
    <col min="10505" max="10505" width="9.85546875" customWidth="1"/>
    <col min="10752" max="10752" width="65.5703125" customWidth="1"/>
    <col min="10753" max="10753" width="6.140625" customWidth="1"/>
    <col min="10754" max="10754" width="5.7109375" customWidth="1"/>
    <col min="10755" max="10755" width="6.5703125" customWidth="1"/>
    <col min="10756" max="10756" width="14.7109375" customWidth="1"/>
    <col min="10757" max="10757" width="7.140625" customWidth="1"/>
    <col min="10758" max="10758" width="15.140625" customWidth="1"/>
    <col min="10759" max="10760" width="10.7109375" customWidth="1"/>
    <col min="10761" max="10761" width="9.85546875" customWidth="1"/>
    <col min="11008" max="11008" width="65.5703125" customWidth="1"/>
    <col min="11009" max="11009" width="6.140625" customWidth="1"/>
    <col min="11010" max="11010" width="5.7109375" customWidth="1"/>
    <col min="11011" max="11011" width="6.5703125" customWidth="1"/>
    <col min="11012" max="11012" width="14.7109375" customWidth="1"/>
    <col min="11013" max="11013" width="7.140625" customWidth="1"/>
    <col min="11014" max="11014" width="15.140625" customWidth="1"/>
    <col min="11015" max="11016" width="10.7109375" customWidth="1"/>
    <col min="11017" max="11017" width="9.85546875" customWidth="1"/>
    <col min="11264" max="11264" width="65.5703125" customWidth="1"/>
    <col min="11265" max="11265" width="6.140625" customWidth="1"/>
    <col min="11266" max="11266" width="5.7109375" customWidth="1"/>
    <col min="11267" max="11267" width="6.5703125" customWidth="1"/>
    <col min="11268" max="11268" width="14.7109375" customWidth="1"/>
    <col min="11269" max="11269" width="7.140625" customWidth="1"/>
    <col min="11270" max="11270" width="15.140625" customWidth="1"/>
    <col min="11271" max="11272" width="10.7109375" customWidth="1"/>
    <col min="11273" max="11273" width="9.85546875" customWidth="1"/>
    <col min="11520" max="11520" width="65.5703125" customWidth="1"/>
    <col min="11521" max="11521" width="6.140625" customWidth="1"/>
    <col min="11522" max="11522" width="5.7109375" customWidth="1"/>
    <col min="11523" max="11523" width="6.5703125" customWidth="1"/>
    <col min="11524" max="11524" width="14.7109375" customWidth="1"/>
    <col min="11525" max="11525" width="7.140625" customWidth="1"/>
    <col min="11526" max="11526" width="15.140625" customWidth="1"/>
    <col min="11527" max="11528" width="10.7109375" customWidth="1"/>
    <col min="11529" max="11529" width="9.85546875" customWidth="1"/>
    <col min="11776" max="11776" width="65.5703125" customWidth="1"/>
    <col min="11777" max="11777" width="6.140625" customWidth="1"/>
    <col min="11778" max="11778" width="5.7109375" customWidth="1"/>
    <col min="11779" max="11779" width="6.5703125" customWidth="1"/>
    <col min="11780" max="11780" width="14.7109375" customWidth="1"/>
    <col min="11781" max="11781" width="7.140625" customWidth="1"/>
    <col min="11782" max="11782" width="15.140625" customWidth="1"/>
    <col min="11783" max="11784" width="10.7109375" customWidth="1"/>
    <col min="11785" max="11785" width="9.85546875" customWidth="1"/>
    <col min="12032" max="12032" width="65.5703125" customWidth="1"/>
    <col min="12033" max="12033" width="6.140625" customWidth="1"/>
    <col min="12034" max="12034" width="5.7109375" customWidth="1"/>
    <col min="12035" max="12035" width="6.5703125" customWidth="1"/>
    <col min="12036" max="12036" width="14.7109375" customWidth="1"/>
    <col min="12037" max="12037" width="7.140625" customWidth="1"/>
    <col min="12038" max="12038" width="15.140625" customWidth="1"/>
    <col min="12039" max="12040" width="10.7109375" customWidth="1"/>
    <col min="12041" max="12041" width="9.85546875" customWidth="1"/>
    <col min="12288" max="12288" width="65.5703125" customWidth="1"/>
    <col min="12289" max="12289" width="6.140625" customWidth="1"/>
    <col min="12290" max="12290" width="5.7109375" customWidth="1"/>
    <col min="12291" max="12291" width="6.5703125" customWidth="1"/>
    <col min="12292" max="12292" width="14.7109375" customWidth="1"/>
    <col min="12293" max="12293" width="7.140625" customWidth="1"/>
    <col min="12294" max="12294" width="15.140625" customWidth="1"/>
    <col min="12295" max="12296" width="10.7109375" customWidth="1"/>
    <col min="12297" max="12297" width="9.85546875" customWidth="1"/>
    <col min="12544" max="12544" width="65.5703125" customWidth="1"/>
    <col min="12545" max="12545" width="6.140625" customWidth="1"/>
    <col min="12546" max="12546" width="5.7109375" customWidth="1"/>
    <col min="12547" max="12547" width="6.5703125" customWidth="1"/>
    <col min="12548" max="12548" width="14.7109375" customWidth="1"/>
    <col min="12549" max="12549" width="7.140625" customWidth="1"/>
    <col min="12550" max="12550" width="15.140625" customWidth="1"/>
    <col min="12551" max="12552" width="10.7109375" customWidth="1"/>
    <col min="12553" max="12553" width="9.85546875" customWidth="1"/>
    <col min="12800" max="12800" width="65.5703125" customWidth="1"/>
    <col min="12801" max="12801" width="6.140625" customWidth="1"/>
    <col min="12802" max="12802" width="5.7109375" customWidth="1"/>
    <col min="12803" max="12803" width="6.5703125" customWidth="1"/>
    <col min="12804" max="12804" width="14.7109375" customWidth="1"/>
    <col min="12805" max="12805" width="7.140625" customWidth="1"/>
    <col min="12806" max="12806" width="15.140625" customWidth="1"/>
    <col min="12807" max="12808" width="10.7109375" customWidth="1"/>
    <col min="12809" max="12809" width="9.85546875" customWidth="1"/>
    <col min="13056" max="13056" width="65.5703125" customWidth="1"/>
    <col min="13057" max="13057" width="6.140625" customWidth="1"/>
    <col min="13058" max="13058" width="5.7109375" customWidth="1"/>
    <col min="13059" max="13059" width="6.5703125" customWidth="1"/>
    <col min="13060" max="13060" width="14.7109375" customWidth="1"/>
    <col min="13061" max="13061" width="7.140625" customWidth="1"/>
    <col min="13062" max="13062" width="15.140625" customWidth="1"/>
    <col min="13063" max="13064" width="10.7109375" customWidth="1"/>
    <col min="13065" max="13065" width="9.85546875" customWidth="1"/>
    <col min="13312" max="13312" width="65.5703125" customWidth="1"/>
    <col min="13313" max="13313" width="6.140625" customWidth="1"/>
    <col min="13314" max="13314" width="5.7109375" customWidth="1"/>
    <col min="13315" max="13315" width="6.5703125" customWidth="1"/>
    <col min="13316" max="13316" width="14.7109375" customWidth="1"/>
    <col min="13317" max="13317" width="7.140625" customWidth="1"/>
    <col min="13318" max="13318" width="15.140625" customWidth="1"/>
    <col min="13319" max="13320" width="10.7109375" customWidth="1"/>
    <col min="13321" max="13321" width="9.85546875" customWidth="1"/>
    <col min="13568" max="13568" width="65.5703125" customWidth="1"/>
    <col min="13569" max="13569" width="6.140625" customWidth="1"/>
    <col min="13570" max="13570" width="5.7109375" customWidth="1"/>
    <col min="13571" max="13571" width="6.5703125" customWidth="1"/>
    <col min="13572" max="13572" width="14.7109375" customWidth="1"/>
    <col min="13573" max="13573" width="7.140625" customWidth="1"/>
    <col min="13574" max="13574" width="15.140625" customWidth="1"/>
    <col min="13575" max="13576" width="10.7109375" customWidth="1"/>
    <col min="13577" max="13577" width="9.85546875" customWidth="1"/>
    <col min="13824" max="13824" width="65.5703125" customWidth="1"/>
    <col min="13825" max="13825" width="6.140625" customWidth="1"/>
    <col min="13826" max="13826" width="5.7109375" customWidth="1"/>
    <col min="13827" max="13827" width="6.5703125" customWidth="1"/>
    <col min="13828" max="13828" width="14.7109375" customWidth="1"/>
    <col min="13829" max="13829" width="7.140625" customWidth="1"/>
    <col min="13830" max="13830" width="15.140625" customWidth="1"/>
    <col min="13831" max="13832" width="10.7109375" customWidth="1"/>
    <col min="13833" max="13833" width="9.85546875" customWidth="1"/>
    <col min="14080" max="14080" width="65.5703125" customWidth="1"/>
    <col min="14081" max="14081" width="6.140625" customWidth="1"/>
    <col min="14082" max="14082" width="5.7109375" customWidth="1"/>
    <col min="14083" max="14083" width="6.5703125" customWidth="1"/>
    <col min="14084" max="14084" width="14.7109375" customWidth="1"/>
    <col min="14085" max="14085" width="7.140625" customWidth="1"/>
    <col min="14086" max="14086" width="15.140625" customWidth="1"/>
    <col min="14087" max="14088" width="10.7109375" customWidth="1"/>
    <col min="14089" max="14089" width="9.85546875" customWidth="1"/>
    <col min="14336" max="14336" width="65.5703125" customWidth="1"/>
    <col min="14337" max="14337" width="6.140625" customWidth="1"/>
    <col min="14338" max="14338" width="5.7109375" customWidth="1"/>
    <col min="14339" max="14339" width="6.5703125" customWidth="1"/>
    <col min="14340" max="14340" width="14.7109375" customWidth="1"/>
    <col min="14341" max="14341" width="7.140625" customWidth="1"/>
    <col min="14342" max="14342" width="15.140625" customWidth="1"/>
    <col min="14343" max="14344" width="10.7109375" customWidth="1"/>
    <col min="14345" max="14345" width="9.85546875" customWidth="1"/>
    <col min="14592" max="14592" width="65.5703125" customWidth="1"/>
    <col min="14593" max="14593" width="6.140625" customWidth="1"/>
    <col min="14594" max="14594" width="5.7109375" customWidth="1"/>
    <col min="14595" max="14595" width="6.5703125" customWidth="1"/>
    <col min="14596" max="14596" width="14.7109375" customWidth="1"/>
    <col min="14597" max="14597" width="7.140625" customWidth="1"/>
    <col min="14598" max="14598" width="15.140625" customWidth="1"/>
    <col min="14599" max="14600" width="10.7109375" customWidth="1"/>
    <col min="14601" max="14601" width="9.85546875" customWidth="1"/>
    <col min="14848" max="14848" width="65.5703125" customWidth="1"/>
    <col min="14849" max="14849" width="6.140625" customWidth="1"/>
    <col min="14850" max="14850" width="5.7109375" customWidth="1"/>
    <col min="14851" max="14851" width="6.5703125" customWidth="1"/>
    <col min="14852" max="14852" width="14.7109375" customWidth="1"/>
    <col min="14853" max="14853" width="7.140625" customWidth="1"/>
    <col min="14854" max="14854" width="15.140625" customWidth="1"/>
    <col min="14855" max="14856" width="10.7109375" customWidth="1"/>
    <col min="14857" max="14857" width="9.85546875" customWidth="1"/>
    <col min="15104" max="15104" width="65.5703125" customWidth="1"/>
    <col min="15105" max="15105" width="6.140625" customWidth="1"/>
    <col min="15106" max="15106" width="5.7109375" customWidth="1"/>
    <col min="15107" max="15107" width="6.5703125" customWidth="1"/>
    <col min="15108" max="15108" width="14.7109375" customWidth="1"/>
    <col min="15109" max="15109" width="7.140625" customWidth="1"/>
    <col min="15110" max="15110" width="15.140625" customWidth="1"/>
    <col min="15111" max="15112" width="10.7109375" customWidth="1"/>
    <col min="15113" max="15113" width="9.85546875" customWidth="1"/>
    <col min="15360" max="15360" width="65.5703125" customWidth="1"/>
    <col min="15361" max="15361" width="6.140625" customWidth="1"/>
    <col min="15362" max="15362" width="5.7109375" customWidth="1"/>
    <col min="15363" max="15363" width="6.5703125" customWidth="1"/>
    <col min="15364" max="15364" width="14.7109375" customWidth="1"/>
    <col min="15365" max="15365" width="7.140625" customWidth="1"/>
    <col min="15366" max="15366" width="15.140625" customWidth="1"/>
    <col min="15367" max="15368" width="10.7109375" customWidth="1"/>
    <col min="15369" max="15369" width="9.85546875" customWidth="1"/>
    <col min="15616" max="15616" width="65.5703125" customWidth="1"/>
    <col min="15617" max="15617" width="6.140625" customWidth="1"/>
    <col min="15618" max="15618" width="5.7109375" customWidth="1"/>
    <col min="15619" max="15619" width="6.5703125" customWidth="1"/>
    <col min="15620" max="15620" width="14.7109375" customWidth="1"/>
    <col min="15621" max="15621" width="7.140625" customWidth="1"/>
    <col min="15622" max="15622" width="15.140625" customWidth="1"/>
    <col min="15623" max="15624" width="10.7109375" customWidth="1"/>
    <col min="15625" max="15625" width="9.85546875" customWidth="1"/>
    <col min="15872" max="15872" width="65.5703125" customWidth="1"/>
    <col min="15873" max="15873" width="6.140625" customWidth="1"/>
    <col min="15874" max="15874" width="5.7109375" customWidth="1"/>
    <col min="15875" max="15875" width="6.5703125" customWidth="1"/>
    <col min="15876" max="15876" width="14.7109375" customWidth="1"/>
    <col min="15877" max="15877" width="7.140625" customWidth="1"/>
    <col min="15878" max="15878" width="15.140625" customWidth="1"/>
    <col min="15879" max="15880" width="10.7109375" customWidth="1"/>
    <col min="15881" max="15881" width="9.85546875" customWidth="1"/>
    <col min="16128" max="16128" width="65.5703125" customWidth="1"/>
    <col min="16129" max="16129" width="6.140625" customWidth="1"/>
    <col min="16130" max="16130" width="5.7109375" customWidth="1"/>
    <col min="16131" max="16131" width="6.5703125" customWidth="1"/>
    <col min="16132" max="16132" width="14.7109375" customWidth="1"/>
    <col min="16133" max="16133" width="7.140625" customWidth="1"/>
    <col min="16134" max="16134" width="15.140625" customWidth="1"/>
    <col min="16135" max="16136" width="10.7109375" customWidth="1"/>
    <col min="16137" max="16137" width="9.85546875" customWidth="1"/>
  </cols>
  <sheetData>
    <row r="1" spans="1:7" s="98" customFormat="1" ht="12.75">
      <c r="F1" s="135" t="s">
        <v>481</v>
      </c>
      <c r="G1" s="136"/>
    </row>
    <row r="2" spans="1:7" s="98" customFormat="1" ht="12.75">
      <c r="F2" s="135" t="s">
        <v>474</v>
      </c>
      <c r="G2" s="136"/>
    </row>
    <row r="3" spans="1:7" s="98" customFormat="1" ht="12.75">
      <c r="F3" s="135" t="s">
        <v>480</v>
      </c>
      <c r="G3" s="136"/>
    </row>
    <row r="4" spans="1:7" s="98" customFormat="1" ht="12.75">
      <c r="F4" s="135" t="s">
        <v>475</v>
      </c>
      <c r="G4" s="136"/>
    </row>
    <row r="5" spans="1:7" s="98" customFormat="1"/>
    <row r="6" spans="1:7" s="48" customFormat="1" ht="12.75">
      <c r="C6" s="123"/>
      <c r="D6" s="124"/>
      <c r="E6" s="134" t="s">
        <v>557</v>
      </c>
      <c r="F6" s="135" t="s">
        <v>481</v>
      </c>
      <c r="G6" s="136"/>
    </row>
    <row r="7" spans="1:7" s="48" customFormat="1" ht="12.75">
      <c r="C7" s="125"/>
      <c r="D7" s="126"/>
      <c r="E7" s="126"/>
      <c r="F7" s="135" t="s">
        <v>474</v>
      </c>
      <c r="G7" s="136"/>
    </row>
    <row r="8" spans="1:7" s="48" customFormat="1" ht="12.75">
      <c r="C8" s="123"/>
      <c r="D8" s="126"/>
      <c r="E8" s="126"/>
      <c r="F8" s="135" t="s">
        <v>480</v>
      </c>
      <c r="G8" s="136"/>
    </row>
    <row r="9" spans="1:7" s="48" customFormat="1" ht="12.75">
      <c r="C9" s="122"/>
      <c r="D9" s="126"/>
      <c r="E9" s="126"/>
      <c r="F9" s="135" t="s">
        <v>558</v>
      </c>
      <c r="G9" s="136"/>
    </row>
    <row r="10" spans="1:7" ht="12.75">
      <c r="C10" s="137"/>
      <c r="D10" s="138"/>
      <c r="E10" s="138"/>
      <c r="F10" s="11"/>
      <c r="G10" s="121"/>
    </row>
    <row r="11" spans="1:7" ht="66" customHeight="1">
      <c r="A11" s="139" t="s">
        <v>476</v>
      </c>
      <c r="B11" s="139"/>
      <c r="C11" s="139"/>
      <c r="D11" s="140"/>
      <c r="E11" s="140"/>
      <c r="F11" s="140"/>
      <c r="G11" s="138"/>
    </row>
    <row r="12" spans="1:7" ht="15.75">
      <c r="A12" s="12"/>
      <c r="B12" s="13"/>
      <c r="C12" s="13"/>
    </row>
    <row r="13" spans="1:7" ht="15.75">
      <c r="A13" s="14"/>
      <c r="F13" s="15"/>
      <c r="G13" s="15" t="s">
        <v>38</v>
      </c>
    </row>
    <row r="14" spans="1:7" ht="36.75" customHeight="1">
      <c r="A14" s="52" t="s">
        <v>128</v>
      </c>
      <c r="B14" s="52" t="s">
        <v>39</v>
      </c>
      <c r="C14" s="52" t="s">
        <v>40</v>
      </c>
      <c r="D14" s="52" t="s">
        <v>41</v>
      </c>
      <c r="E14" s="52" t="s">
        <v>42</v>
      </c>
      <c r="F14" s="52">
        <v>2021</v>
      </c>
      <c r="G14" s="52">
        <v>2022</v>
      </c>
    </row>
    <row r="15" spans="1:7" ht="12" customHeight="1">
      <c r="A15" s="16">
        <v>1</v>
      </c>
      <c r="B15" s="16">
        <v>2</v>
      </c>
      <c r="C15" s="16">
        <v>3</v>
      </c>
      <c r="D15" s="16">
        <v>4</v>
      </c>
      <c r="E15" s="16">
        <v>5</v>
      </c>
      <c r="F15" s="16">
        <v>6</v>
      </c>
      <c r="G15" s="16">
        <v>7</v>
      </c>
    </row>
    <row r="16" spans="1:7" ht="10.9" customHeight="1">
      <c r="A16" s="17"/>
      <c r="B16" s="18"/>
      <c r="C16" s="18"/>
      <c r="D16" s="18"/>
      <c r="E16" s="18"/>
      <c r="F16" s="18"/>
      <c r="G16" s="18"/>
    </row>
    <row r="17" spans="1:7" ht="15.75">
      <c r="A17" s="83" t="s">
        <v>43</v>
      </c>
      <c r="B17" s="53" t="s">
        <v>44</v>
      </c>
      <c r="C17" s="54"/>
      <c r="D17" s="44"/>
      <c r="E17" s="44"/>
      <c r="F17" s="55">
        <f>SUM(F18,F25,F41,F105,F128,F135,F140)</f>
        <v>463138.13</v>
      </c>
      <c r="G17" s="55">
        <f>SUM(G18,G25,G41,G105,G128,G135,G140)</f>
        <v>425223.19</v>
      </c>
    </row>
    <row r="18" spans="1:7" ht="31.5">
      <c r="A18" s="67" t="s">
        <v>45</v>
      </c>
      <c r="B18" s="19" t="s">
        <v>44</v>
      </c>
      <c r="C18" s="19" t="s">
        <v>46</v>
      </c>
      <c r="D18" s="24"/>
      <c r="E18" s="24"/>
      <c r="F18" s="79">
        <f t="shared" ref="F18:G22" si="0">SUM(F19)</f>
        <v>3159.9</v>
      </c>
      <c r="G18" s="107">
        <f t="shared" si="0"/>
        <v>2321.21</v>
      </c>
    </row>
    <row r="19" spans="1:7" s="48" customFormat="1" ht="31.5">
      <c r="A19" s="67" t="s">
        <v>138</v>
      </c>
      <c r="B19" s="78" t="s">
        <v>44</v>
      </c>
      <c r="C19" s="78" t="s">
        <v>46</v>
      </c>
      <c r="D19" s="4" t="s">
        <v>31</v>
      </c>
      <c r="E19" s="24"/>
      <c r="F19" s="79">
        <f t="shared" si="0"/>
        <v>3159.9</v>
      </c>
      <c r="G19" s="107">
        <f t="shared" si="0"/>
        <v>2321.21</v>
      </c>
    </row>
    <row r="20" spans="1:7" ht="15.75">
      <c r="A20" s="67" t="s">
        <v>127</v>
      </c>
      <c r="B20" s="22" t="s">
        <v>44</v>
      </c>
      <c r="C20" s="22" t="s">
        <v>46</v>
      </c>
      <c r="D20" s="4" t="s">
        <v>139</v>
      </c>
      <c r="E20" s="23"/>
      <c r="F20" s="79">
        <f t="shared" si="0"/>
        <v>3159.9</v>
      </c>
      <c r="G20" s="107">
        <f t="shared" si="0"/>
        <v>2321.21</v>
      </c>
    </row>
    <row r="21" spans="1:7" ht="31.5">
      <c r="A21" s="67" t="s">
        <v>140</v>
      </c>
      <c r="B21" s="22" t="s">
        <v>44</v>
      </c>
      <c r="C21" s="22" t="s">
        <v>46</v>
      </c>
      <c r="D21" s="4" t="s">
        <v>141</v>
      </c>
      <c r="E21" s="23"/>
      <c r="F21" s="79">
        <f t="shared" si="0"/>
        <v>3159.9</v>
      </c>
      <c r="G21" s="107">
        <f t="shared" si="0"/>
        <v>2321.21</v>
      </c>
    </row>
    <row r="22" spans="1:7" ht="15.75">
      <c r="A22" s="67" t="s">
        <v>6</v>
      </c>
      <c r="B22" s="22" t="s">
        <v>44</v>
      </c>
      <c r="C22" s="22" t="s">
        <v>46</v>
      </c>
      <c r="D22" s="4" t="s">
        <v>142</v>
      </c>
      <c r="E22" s="3"/>
      <c r="F22" s="79">
        <f t="shared" si="0"/>
        <v>3159.9</v>
      </c>
      <c r="G22" s="107">
        <f t="shared" si="0"/>
        <v>2321.21</v>
      </c>
    </row>
    <row r="23" spans="1:7" s="48" customFormat="1" ht="63">
      <c r="A23" s="67" t="s">
        <v>143</v>
      </c>
      <c r="B23" s="22" t="s">
        <v>44</v>
      </c>
      <c r="C23" s="22" t="s">
        <v>46</v>
      </c>
      <c r="D23" s="4" t="s">
        <v>142</v>
      </c>
      <c r="E23" s="80">
        <v>100</v>
      </c>
      <c r="F23" s="79">
        <f>SUM(F24)</f>
        <v>3159.9</v>
      </c>
      <c r="G23" s="107">
        <f>SUM(G24)</f>
        <v>2321.21</v>
      </c>
    </row>
    <row r="24" spans="1:7" ht="31.5">
      <c r="A24" s="77" t="s">
        <v>48</v>
      </c>
      <c r="B24" s="22" t="s">
        <v>44</v>
      </c>
      <c r="C24" s="22" t="s">
        <v>46</v>
      </c>
      <c r="D24" s="4" t="s">
        <v>142</v>
      </c>
      <c r="E24" s="25">
        <v>120</v>
      </c>
      <c r="F24" s="26">
        <v>3159.9</v>
      </c>
      <c r="G24" s="26">
        <v>2321.21</v>
      </c>
    </row>
    <row r="25" spans="1:7" s="48" customFormat="1" ht="47.25">
      <c r="A25" s="76" t="s">
        <v>98</v>
      </c>
      <c r="B25" s="22" t="s">
        <v>44</v>
      </c>
      <c r="C25" s="22" t="s">
        <v>66</v>
      </c>
      <c r="D25" s="23"/>
      <c r="E25" s="23"/>
      <c r="F25" s="21">
        <f>SUM(F26,F32)</f>
        <v>3575.7</v>
      </c>
      <c r="G25" s="107">
        <f>SUM(G26,G32)</f>
        <v>2879.7</v>
      </c>
    </row>
    <row r="26" spans="1:7" s="48" customFormat="1" ht="31.5">
      <c r="A26" s="67" t="s">
        <v>138</v>
      </c>
      <c r="B26" s="22" t="s">
        <v>44</v>
      </c>
      <c r="C26" s="22" t="s">
        <v>66</v>
      </c>
      <c r="D26" s="4" t="s">
        <v>31</v>
      </c>
      <c r="E26" s="23"/>
      <c r="F26" s="21">
        <f t="shared" ref="F26:G30" si="1">SUM(F27)</f>
        <v>50</v>
      </c>
      <c r="G26" s="107">
        <f t="shared" si="1"/>
        <v>50</v>
      </c>
    </row>
    <row r="27" spans="1:7" s="48" customFormat="1" ht="31.5">
      <c r="A27" s="67" t="s">
        <v>144</v>
      </c>
      <c r="B27" s="22" t="s">
        <v>44</v>
      </c>
      <c r="C27" s="22" t="s">
        <v>66</v>
      </c>
      <c r="D27" s="4" t="s">
        <v>34</v>
      </c>
      <c r="E27" s="27"/>
      <c r="F27" s="21">
        <f t="shared" si="1"/>
        <v>50</v>
      </c>
      <c r="G27" s="107">
        <f t="shared" si="1"/>
        <v>50</v>
      </c>
    </row>
    <row r="28" spans="1:7" s="48" customFormat="1" ht="31.5">
      <c r="A28" s="73" t="s">
        <v>145</v>
      </c>
      <c r="B28" s="22" t="s">
        <v>44</v>
      </c>
      <c r="C28" s="22" t="s">
        <v>66</v>
      </c>
      <c r="D28" s="4" t="s">
        <v>35</v>
      </c>
      <c r="E28" s="27"/>
      <c r="F28" s="21">
        <f t="shared" si="1"/>
        <v>50</v>
      </c>
      <c r="G28" s="107">
        <f t="shared" si="1"/>
        <v>50</v>
      </c>
    </row>
    <row r="29" spans="1:7" s="48" customFormat="1" ht="110.25">
      <c r="A29" s="67" t="s">
        <v>146</v>
      </c>
      <c r="B29" s="22" t="s">
        <v>44</v>
      </c>
      <c r="C29" s="22" t="s">
        <v>66</v>
      </c>
      <c r="D29" s="4" t="s">
        <v>147</v>
      </c>
      <c r="E29" s="3"/>
      <c r="F29" s="21">
        <f t="shared" si="1"/>
        <v>50</v>
      </c>
      <c r="G29" s="107">
        <f t="shared" si="1"/>
        <v>50</v>
      </c>
    </row>
    <row r="30" spans="1:7" s="48" customFormat="1" ht="31.5">
      <c r="A30" s="77" t="s">
        <v>113</v>
      </c>
      <c r="B30" s="22" t="s">
        <v>44</v>
      </c>
      <c r="C30" s="22" t="s">
        <v>66</v>
      </c>
      <c r="D30" s="4" t="s">
        <v>147</v>
      </c>
      <c r="E30" s="25">
        <v>200</v>
      </c>
      <c r="F30" s="21">
        <f t="shared" si="1"/>
        <v>50</v>
      </c>
      <c r="G30" s="107">
        <f t="shared" si="1"/>
        <v>50</v>
      </c>
    </row>
    <row r="31" spans="1:7" s="48" customFormat="1" ht="31.5">
      <c r="A31" s="77" t="s">
        <v>51</v>
      </c>
      <c r="B31" s="22" t="s">
        <v>44</v>
      </c>
      <c r="C31" s="22" t="s">
        <v>66</v>
      </c>
      <c r="D31" s="4" t="s">
        <v>147</v>
      </c>
      <c r="E31" s="25">
        <v>240</v>
      </c>
      <c r="F31" s="21">
        <v>50</v>
      </c>
      <c r="G31" s="107">
        <v>50</v>
      </c>
    </row>
    <row r="32" spans="1:7" s="48" customFormat="1" ht="31.5">
      <c r="A32" s="77" t="s">
        <v>29</v>
      </c>
      <c r="B32" s="22" t="s">
        <v>44</v>
      </c>
      <c r="C32" s="22" t="s">
        <v>66</v>
      </c>
      <c r="D32" s="4" t="s">
        <v>30</v>
      </c>
      <c r="E32" s="3"/>
      <c r="F32" s="21">
        <f>SUM(F33,F36,)</f>
        <v>3525.7</v>
      </c>
      <c r="G32" s="107">
        <f>SUM(G33,G36,)</f>
        <v>2829.7</v>
      </c>
    </row>
    <row r="33" spans="1:7" s="48" customFormat="1" ht="15.75">
      <c r="A33" s="77" t="s">
        <v>148</v>
      </c>
      <c r="B33" s="22" t="s">
        <v>44</v>
      </c>
      <c r="C33" s="22" t="s">
        <v>66</v>
      </c>
      <c r="D33" s="4" t="s">
        <v>149</v>
      </c>
      <c r="E33" s="80"/>
      <c r="F33" s="79">
        <f>SUM(F34)</f>
        <v>2603.5</v>
      </c>
      <c r="G33" s="107">
        <f>SUM(G34)</f>
        <v>1907.5</v>
      </c>
    </row>
    <row r="34" spans="1:7" s="48" customFormat="1" ht="66" customHeight="1">
      <c r="A34" s="77" t="s">
        <v>47</v>
      </c>
      <c r="B34" s="22" t="s">
        <v>44</v>
      </c>
      <c r="C34" s="22" t="s">
        <v>66</v>
      </c>
      <c r="D34" s="4" t="s">
        <v>149</v>
      </c>
      <c r="E34" s="80">
        <v>100</v>
      </c>
      <c r="F34" s="79">
        <f>SUM(F35)</f>
        <v>2603.5</v>
      </c>
      <c r="G34" s="107">
        <f>SUM(G35)</f>
        <v>1907.5</v>
      </c>
    </row>
    <row r="35" spans="1:7" s="48" customFormat="1" ht="31.5">
      <c r="A35" s="77" t="s">
        <v>48</v>
      </c>
      <c r="B35" s="22" t="s">
        <v>44</v>
      </c>
      <c r="C35" s="22" t="s">
        <v>66</v>
      </c>
      <c r="D35" s="4" t="s">
        <v>149</v>
      </c>
      <c r="E35" s="80">
        <v>120</v>
      </c>
      <c r="F35" s="107">
        <v>2603.5</v>
      </c>
      <c r="G35" s="107">
        <v>1907.5</v>
      </c>
    </row>
    <row r="36" spans="1:7" s="48" customFormat="1" ht="31.5">
      <c r="A36" s="76" t="s">
        <v>150</v>
      </c>
      <c r="B36" s="22" t="s">
        <v>44</v>
      </c>
      <c r="C36" s="22" t="s">
        <v>66</v>
      </c>
      <c r="D36" s="4" t="s">
        <v>151</v>
      </c>
      <c r="E36" s="3"/>
      <c r="F36" s="21">
        <f>SUM(F37,F39)</f>
        <v>922.2</v>
      </c>
      <c r="G36" s="107">
        <f>SUM(G37,G39)</f>
        <v>922.2</v>
      </c>
    </row>
    <row r="37" spans="1:7" s="48" customFormat="1" ht="31.5">
      <c r="A37" s="77" t="s">
        <v>113</v>
      </c>
      <c r="B37" s="22" t="s">
        <v>44</v>
      </c>
      <c r="C37" s="22" t="s">
        <v>66</v>
      </c>
      <c r="D37" s="4" t="s">
        <v>151</v>
      </c>
      <c r="E37" s="25">
        <v>200</v>
      </c>
      <c r="F37" s="21">
        <f>SUM(F38)</f>
        <v>921.2</v>
      </c>
      <c r="G37" s="107">
        <f>SUM(G38)</f>
        <v>921.2</v>
      </c>
    </row>
    <row r="38" spans="1:7" s="48" customFormat="1" ht="31.5">
      <c r="A38" s="77" t="s">
        <v>51</v>
      </c>
      <c r="B38" s="22" t="s">
        <v>44</v>
      </c>
      <c r="C38" s="22" t="s">
        <v>66</v>
      </c>
      <c r="D38" s="4" t="s">
        <v>151</v>
      </c>
      <c r="E38" s="25">
        <v>240</v>
      </c>
      <c r="F38" s="107">
        <v>921.2</v>
      </c>
      <c r="G38" s="107">
        <v>921.2</v>
      </c>
    </row>
    <row r="39" spans="1:7" s="48" customFormat="1" ht="15.75">
      <c r="A39" s="77" t="s">
        <v>52</v>
      </c>
      <c r="B39" s="22" t="s">
        <v>44</v>
      </c>
      <c r="C39" s="22" t="s">
        <v>66</v>
      </c>
      <c r="D39" s="4" t="s">
        <v>151</v>
      </c>
      <c r="E39" s="25">
        <v>800</v>
      </c>
      <c r="F39" s="107">
        <f>SUM(F40)</f>
        <v>1</v>
      </c>
      <c r="G39" s="107">
        <f>SUM(G40)</f>
        <v>1</v>
      </c>
    </row>
    <row r="40" spans="1:7" s="48" customFormat="1" ht="15.75">
      <c r="A40" s="77" t="s">
        <v>53</v>
      </c>
      <c r="B40" s="22" t="s">
        <v>44</v>
      </c>
      <c r="C40" s="22" t="s">
        <v>66</v>
      </c>
      <c r="D40" s="4" t="s">
        <v>151</v>
      </c>
      <c r="E40" s="25">
        <v>850</v>
      </c>
      <c r="F40" s="107">
        <v>1</v>
      </c>
      <c r="G40" s="107">
        <v>1</v>
      </c>
    </row>
    <row r="41" spans="1:7" ht="47.25">
      <c r="A41" s="76" t="s">
        <v>49</v>
      </c>
      <c r="B41" s="22" t="s">
        <v>44</v>
      </c>
      <c r="C41" s="22" t="s">
        <v>50</v>
      </c>
      <c r="D41" s="23"/>
      <c r="E41" s="23"/>
      <c r="F41" s="21">
        <f>SUM(F42,F49,F59,F69,F85,F95)</f>
        <v>193329.34</v>
      </c>
      <c r="G41" s="107">
        <f>SUM(G42,G49,G59,G69,G85,G95)</f>
        <v>171840.63</v>
      </c>
    </row>
    <row r="42" spans="1:7" s="48" customFormat="1" ht="15.75">
      <c r="A42" s="67" t="s">
        <v>152</v>
      </c>
      <c r="B42" s="22" t="s">
        <v>44</v>
      </c>
      <c r="C42" s="22" t="s">
        <v>50</v>
      </c>
      <c r="D42" s="4" t="s">
        <v>11</v>
      </c>
      <c r="E42" s="23"/>
      <c r="F42" s="107">
        <f t="shared" ref="F42:G44" si="2">SUM(F43)</f>
        <v>2460</v>
      </c>
      <c r="G42" s="107">
        <f t="shared" si="2"/>
        <v>2465</v>
      </c>
    </row>
    <row r="43" spans="1:7" s="48" customFormat="1" ht="15.75">
      <c r="A43" s="68" t="s">
        <v>153</v>
      </c>
      <c r="B43" s="22" t="s">
        <v>44</v>
      </c>
      <c r="C43" s="22" t="s">
        <v>50</v>
      </c>
      <c r="D43" s="4" t="s">
        <v>154</v>
      </c>
      <c r="E43" s="28"/>
      <c r="F43" s="107">
        <f t="shared" si="2"/>
        <v>2460</v>
      </c>
      <c r="G43" s="107">
        <f t="shared" si="2"/>
        <v>2465</v>
      </c>
    </row>
    <row r="44" spans="1:7" s="48" customFormat="1" ht="63">
      <c r="A44" s="67" t="s">
        <v>155</v>
      </c>
      <c r="B44" s="22" t="s">
        <v>44</v>
      </c>
      <c r="C44" s="22" t="s">
        <v>50</v>
      </c>
      <c r="D44" s="4" t="s">
        <v>156</v>
      </c>
      <c r="E44" s="23"/>
      <c r="F44" s="107">
        <f t="shared" si="2"/>
        <v>2460</v>
      </c>
      <c r="G44" s="107">
        <f t="shared" si="2"/>
        <v>2465</v>
      </c>
    </row>
    <row r="45" spans="1:7" s="48" customFormat="1" ht="63">
      <c r="A45" s="84" t="s">
        <v>157</v>
      </c>
      <c r="B45" s="22" t="s">
        <v>44</v>
      </c>
      <c r="C45" s="22" t="s">
        <v>50</v>
      </c>
      <c r="D45" s="4" t="s">
        <v>158</v>
      </c>
      <c r="E45" s="25"/>
      <c r="F45" s="107">
        <f>SUM(F46,)</f>
        <v>2460</v>
      </c>
      <c r="G45" s="107">
        <f>SUM(G46,)</f>
        <v>2465</v>
      </c>
    </row>
    <row r="46" spans="1:7" s="48" customFormat="1" ht="67.5" customHeight="1">
      <c r="A46" s="77" t="s">
        <v>47</v>
      </c>
      <c r="B46" s="22" t="s">
        <v>44</v>
      </c>
      <c r="C46" s="22" t="s">
        <v>50</v>
      </c>
      <c r="D46" s="4" t="s">
        <v>158</v>
      </c>
      <c r="E46" s="25">
        <v>100</v>
      </c>
      <c r="F46" s="107">
        <f>SUM(F47)</f>
        <v>2460</v>
      </c>
      <c r="G46" s="107">
        <f>SUM(G47)</f>
        <v>2465</v>
      </c>
    </row>
    <row r="47" spans="1:7" s="48" customFormat="1" ht="31.5">
      <c r="A47" s="77" t="s">
        <v>48</v>
      </c>
      <c r="B47" s="22" t="s">
        <v>44</v>
      </c>
      <c r="C47" s="22" t="s">
        <v>50</v>
      </c>
      <c r="D47" s="4" t="s">
        <v>158</v>
      </c>
      <c r="E47" s="25">
        <v>120</v>
      </c>
      <c r="F47" s="107">
        <v>2460</v>
      </c>
      <c r="G47" s="107">
        <v>2465</v>
      </c>
    </row>
    <row r="48" spans="1:7" s="48" customFormat="1" ht="15.75">
      <c r="A48" s="67" t="s">
        <v>55</v>
      </c>
      <c r="B48" s="22" t="s">
        <v>44</v>
      </c>
      <c r="C48" s="22" t="s">
        <v>50</v>
      </c>
      <c r="D48" s="4" t="s">
        <v>158</v>
      </c>
      <c r="E48" s="25">
        <v>120</v>
      </c>
      <c r="F48" s="107">
        <v>2460</v>
      </c>
      <c r="G48" s="107">
        <v>2465</v>
      </c>
    </row>
    <row r="49" spans="1:7" s="48" customFormat="1" ht="15.75">
      <c r="A49" s="67" t="s">
        <v>159</v>
      </c>
      <c r="B49" s="22" t="s">
        <v>44</v>
      </c>
      <c r="C49" s="22" t="s">
        <v>50</v>
      </c>
      <c r="D49" s="4" t="s">
        <v>15</v>
      </c>
      <c r="E49" s="80"/>
      <c r="F49" s="79">
        <f t="shared" ref="F49:G51" si="3">SUM(F50)</f>
        <v>4334</v>
      </c>
      <c r="G49" s="107">
        <f t="shared" si="3"/>
        <v>4334</v>
      </c>
    </row>
    <row r="50" spans="1:7" s="48" customFormat="1" ht="15.75">
      <c r="A50" s="67" t="s">
        <v>4</v>
      </c>
      <c r="B50" s="22" t="s">
        <v>44</v>
      </c>
      <c r="C50" s="22" t="s">
        <v>50</v>
      </c>
      <c r="D50" s="4" t="s">
        <v>17</v>
      </c>
      <c r="E50" s="80"/>
      <c r="F50" s="79">
        <f t="shared" si="3"/>
        <v>4334</v>
      </c>
      <c r="G50" s="107">
        <f t="shared" si="3"/>
        <v>4334</v>
      </c>
    </row>
    <row r="51" spans="1:7" s="48" customFormat="1" ht="63">
      <c r="A51" s="74" t="s">
        <v>160</v>
      </c>
      <c r="B51" s="22" t="s">
        <v>44</v>
      </c>
      <c r="C51" s="22" t="s">
        <v>50</v>
      </c>
      <c r="D51" s="4" t="s">
        <v>116</v>
      </c>
      <c r="E51" s="80"/>
      <c r="F51" s="79">
        <f t="shared" si="3"/>
        <v>4334</v>
      </c>
      <c r="G51" s="107">
        <f t="shared" si="3"/>
        <v>4334</v>
      </c>
    </row>
    <row r="52" spans="1:7" s="48" customFormat="1" ht="63">
      <c r="A52" s="84" t="s">
        <v>126</v>
      </c>
      <c r="B52" s="22" t="s">
        <v>44</v>
      </c>
      <c r="C52" s="22" t="s">
        <v>50</v>
      </c>
      <c r="D52" s="4" t="s">
        <v>161</v>
      </c>
      <c r="E52" s="80"/>
      <c r="F52" s="79">
        <f>SUM(F53,F56)</f>
        <v>4334</v>
      </c>
      <c r="G52" s="107">
        <f>SUM(G53,G56)</f>
        <v>4334</v>
      </c>
    </row>
    <row r="53" spans="1:7" s="48" customFormat="1" ht="66" customHeight="1">
      <c r="A53" s="77" t="s">
        <v>47</v>
      </c>
      <c r="B53" s="22" t="s">
        <v>44</v>
      </c>
      <c r="C53" s="22" t="s">
        <v>50</v>
      </c>
      <c r="D53" s="4" t="s">
        <v>161</v>
      </c>
      <c r="E53" s="80">
        <v>100</v>
      </c>
      <c r="F53" s="107">
        <f>SUM(F54)</f>
        <v>3754</v>
      </c>
      <c r="G53" s="107">
        <f>SUM(G54)</f>
        <v>3754</v>
      </c>
    </row>
    <row r="54" spans="1:7" s="48" customFormat="1" ht="31.5">
      <c r="A54" s="77" t="s">
        <v>48</v>
      </c>
      <c r="B54" s="22" t="s">
        <v>44</v>
      </c>
      <c r="C54" s="22" t="s">
        <v>50</v>
      </c>
      <c r="D54" s="4" t="s">
        <v>161</v>
      </c>
      <c r="E54" s="80">
        <v>120</v>
      </c>
      <c r="F54" s="107">
        <v>3754</v>
      </c>
      <c r="G54" s="107">
        <v>3754</v>
      </c>
    </row>
    <row r="55" spans="1:7" s="48" customFormat="1" ht="15.75">
      <c r="A55" s="67" t="s">
        <v>55</v>
      </c>
      <c r="B55" s="22" t="s">
        <v>44</v>
      </c>
      <c r="C55" s="22" t="s">
        <v>50</v>
      </c>
      <c r="D55" s="4" t="s">
        <v>161</v>
      </c>
      <c r="E55" s="80">
        <v>120</v>
      </c>
      <c r="F55" s="107">
        <v>3754</v>
      </c>
      <c r="G55" s="107">
        <v>3754</v>
      </c>
    </row>
    <row r="56" spans="1:7" s="48" customFormat="1" ht="31.5">
      <c r="A56" s="77" t="s">
        <v>113</v>
      </c>
      <c r="B56" s="22" t="s">
        <v>44</v>
      </c>
      <c r="C56" s="22" t="s">
        <v>50</v>
      </c>
      <c r="D56" s="4" t="s">
        <v>161</v>
      </c>
      <c r="E56" s="80">
        <v>200</v>
      </c>
      <c r="F56" s="107">
        <f>SUM(F57)</f>
        <v>580</v>
      </c>
      <c r="G56" s="107">
        <f>SUM(G57)</f>
        <v>580</v>
      </c>
    </row>
    <row r="57" spans="1:7" s="48" customFormat="1" ht="31.5">
      <c r="A57" s="77" t="s">
        <v>51</v>
      </c>
      <c r="B57" s="22" t="s">
        <v>44</v>
      </c>
      <c r="C57" s="22" t="s">
        <v>50</v>
      </c>
      <c r="D57" s="4" t="s">
        <v>161</v>
      </c>
      <c r="E57" s="80">
        <v>240</v>
      </c>
      <c r="F57" s="29">
        <v>580</v>
      </c>
      <c r="G57" s="29">
        <v>580</v>
      </c>
    </row>
    <row r="58" spans="1:7" s="48" customFormat="1" ht="15.75">
      <c r="A58" s="67" t="s">
        <v>55</v>
      </c>
      <c r="B58" s="22" t="s">
        <v>44</v>
      </c>
      <c r="C58" s="22" t="s">
        <v>50</v>
      </c>
      <c r="D58" s="4" t="s">
        <v>161</v>
      </c>
      <c r="E58" s="80">
        <v>240</v>
      </c>
      <c r="F58" s="29">
        <v>580</v>
      </c>
      <c r="G58" s="29">
        <v>580</v>
      </c>
    </row>
    <row r="59" spans="1:7" s="48" customFormat="1" ht="15.75">
      <c r="A59" s="67" t="s">
        <v>162</v>
      </c>
      <c r="B59" s="22" t="s">
        <v>44</v>
      </c>
      <c r="C59" s="22" t="s">
        <v>50</v>
      </c>
      <c r="D59" s="4" t="s">
        <v>18</v>
      </c>
      <c r="E59" s="28"/>
      <c r="F59" s="79">
        <f t="shared" ref="F59:G61" si="4">SUM(F60)</f>
        <v>3197</v>
      </c>
      <c r="G59" s="107">
        <f t="shared" si="4"/>
        <v>3197</v>
      </c>
    </row>
    <row r="60" spans="1:7" s="48" customFormat="1" ht="15.75">
      <c r="A60" s="67" t="s">
        <v>163</v>
      </c>
      <c r="B60" s="22" t="s">
        <v>44</v>
      </c>
      <c r="C60" s="22" t="s">
        <v>50</v>
      </c>
      <c r="D60" s="4" t="s">
        <v>164</v>
      </c>
      <c r="E60" s="80"/>
      <c r="F60" s="29">
        <f t="shared" si="4"/>
        <v>3197</v>
      </c>
      <c r="G60" s="29">
        <f t="shared" si="4"/>
        <v>3197</v>
      </c>
    </row>
    <row r="61" spans="1:7" s="48" customFormat="1" ht="63">
      <c r="A61" s="67" t="s">
        <v>165</v>
      </c>
      <c r="B61" s="22" t="s">
        <v>44</v>
      </c>
      <c r="C61" s="22" t="s">
        <v>50</v>
      </c>
      <c r="D61" s="4" t="s">
        <v>166</v>
      </c>
      <c r="E61" s="80"/>
      <c r="F61" s="29">
        <f t="shared" si="4"/>
        <v>3197</v>
      </c>
      <c r="G61" s="29">
        <f t="shared" si="4"/>
        <v>3197</v>
      </c>
    </row>
    <row r="62" spans="1:7" s="48" customFormat="1" ht="31.5">
      <c r="A62" s="73" t="s">
        <v>7</v>
      </c>
      <c r="B62" s="22" t="s">
        <v>44</v>
      </c>
      <c r="C62" s="22" t="s">
        <v>50</v>
      </c>
      <c r="D62" s="4" t="s">
        <v>167</v>
      </c>
      <c r="E62" s="80"/>
      <c r="F62" s="79">
        <f>SUM(F63,F66)</f>
        <v>3197</v>
      </c>
      <c r="G62" s="107">
        <f>SUM(G63,G66)</f>
        <v>3197</v>
      </c>
    </row>
    <row r="63" spans="1:7" s="48" customFormat="1" ht="66" customHeight="1">
      <c r="A63" s="77" t="s">
        <v>47</v>
      </c>
      <c r="B63" s="22" t="s">
        <v>44</v>
      </c>
      <c r="C63" s="22" t="s">
        <v>50</v>
      </c>
      <c r="D63" s="4" t="s">
        <v>167</v>
      </c>
      <c r="E63" s="80">
        <v>100</v>
      </c>
      <c r="F63" s="29">
        <f>SUM(F64)</f>
        <v>2560.1999999999998</v>
      </c>
      <c r="G63" s="29">
        <f>SUM(G64)</f>
        <v>2560.1999999999998</v>
      </c>
    </row>
    <row r="64" spans="1:7" s="48" customFormat="1" ht="31.5">
      <c r="A64" s="77" t="s">
        <v>48</v>
      </c>
      <c r="B64" s="22" t="s">
        <v>44</v>
      </c>
      <c r="C64" s="22" t="s">
        <v>50</v>
      </c>
      <c r="D64" s="4" t="s">
        <v>167</v>
      </c>
      <c r="E64" s="80">
        <v>120</v>
      </c>
      <c r="F64" s="29">
        <v>2560.1999999999998</v>
      </c>
      <c r="G64" s="29">
        <v>2560.1999999999998</v>
      </c>
    </row>
    <row r="65" spans="1:7" s="48" customFormat="1" ht="15.75">
      <c r="A65" s="67" t="s">
        <v>55</v>
      </c>
      <c r="B65" s="22" t="s">
        <v>44</v>
      </c>
      <c r="C65" s="22" t="s">
        <v>50</v>
      </c>
      <c r="D65" s="4" t="s">
        <v>167</v>
      </c>
      <c r="E65" s="80">
        <v>120</v>
      </c>
      <c r="F65" s="29">
        <v>2560.1999999999998</v>
      </c>
      <c r="G65" s="29">
        <v>2560.1999999999998</v>
      </c>
    </row>
    <row r="66" spans="1:7" s="48" customFormat="1" ht="31.5">
      <c r="A66" s="77" t="s">
        <v>113</v>
      </c>
      <c r="B66" s="22" t="s">
        <v>44</v>
      </c>
      <c r="C66" s="22" t="s">
        <v>50</v>
      </c>
      <c r="D66" s="4" t="s">
        <v>167</v>
      </c>
      <c r="E66" s="80">
        <v>200</v>
      </c>
      <c r="F66" s="29">
        <f>SUM(F67)</f>
        <v>636.79999999999995</v>
      </c>
      <c r="G66" s="29">
        <f>SUM(G67)</f>
        <v>636.79999999999995</v>
      </c>
    </row>
    <row r="67" spans="1:7" s="48" customFormat="1" ht="31.5">
      <c r="A67" s="77" t="s">
        <v>51</v>
      </c>
      <c r="B67" s="22" t="s">
        <v>44</v>
      </c>
      <c r="C67" s="22" t="s">
        <v>50</v>
      </c>
      <c r="D67" s="4" t="s">
        <v>167</v>
      </c>
      <c r="E67" s="80">
        <v>240</v>
      </c>
      <c r="F67" s="29">
        <v>636.79999999999995</v>
      </c>
      <c r="G67" s="29">
        <v>636.79999999999995</v>
      </c>
    </row>
    <row r="68" spans="1:7" s="48" customFormat="1" ht="15.75">
      <c r="A68" s="67" t="s">
        <v>55</v>
      </c>
      <c r="B68" s="22" t="s">
        <v>44</v>
      </c>
      <c r="C68" s="22" t="s">
        <v>50</v>
      </c>
      <c r="D68" s="4" t="s">
        <v>167</v>
      </c>
      <c r="E68" s="80">
        <v>240</v>
      </c>
      <c r="F68" s="29">
        <v>636.79999999999995</v>
      </c>
      <c r="G68" s="29">
        <v>636.79999999999995</v>
      </c>
    </row>
    <row r="69" spans="1:7" ht="31.5">
      <c r="A69" s="67" t="s">
        <v>138</v>
      </c>
      <c r="B69" s="22" t="s">
        <v>44</v>
      </c>
      <c r="C69" s="22" t="s">
        <v>50</v>
      </c>
      <c r="D69" s="4" t="s">
        <v>31</v>
      </c>
      <c r="E69" s="23"/>
      <c r="F69" s="21">
        <f>SUM(F70,F75)</f>
        <v>177029.93</v>
      </c>
      <c r="G69" s="107">
        <f>SUM(G70,G75)</f>
        <v>139336.22</v>
      </c>
    </row>
    <row r="70" spans="1:7" s="48" customFormat="1" ht="31.5">
      <c r="A70" s="67" t="s">
        <v>144</v>
      </c>
      <c r="B70" s="22" t="s">
        <v>44</v>
      </c>
      <c r="C70" s="22" t="s">
        <v>50</v>
      </c>
      <c r="D70" s="4" t="s">
        <v>34</v>
      </c>
      <c r="E70" s="27"/>
      <c r="F70" s="21">
        <f t="shared" ref="F70:G73" si="5">SUM(F71)</f>
        <v>100</v>
      </c>
      <c r="G70" s="107">
        <f t="shared" si="5"/>
        <v>100</v>
      </c>
    </row>
    <row r="71" spans="1:7" s="48" customFormat="1" ht="31.5">
      <c r="A71" s="73" t="s">
        <v>145</v>
      </c>
      <c r="B71" s="22" t="s">
        <v>44</v>
      </c>
      <c r="C71" s="22" t="s">
        <v>50</v>
      </c>
      <c r="D71" s="4" t="s">
        <v>35</v>
      </c>
      <c r="E71" s="27"/>
      <c r="F71" s="21">
        <f t="shared" si="5"/>
        <v>100</v>
      </c>
      <c r="G71" s="107">
        <f t="shared" si="5"/>
        <v>100</v>
      </c>
    </row>
    <row r="72" spans="1:7" s="48" customFormat="1" ht="110.25">
      <c r="A72" s="67" t="s">
        <v>146</v>
      </c>
      <c r="B72" s="22" t="s">
        <v>44</v>
      </c>
      <c r="C72" s="22" t="s">
        <v>50</v>
      </c>
      <c r="D72" s="4" t="s">
        <v>147</v>
      </c>
      <c r="E72" s="3"/>
      <c r="F72" s="21">
        <f t="shared" si="5"/>
        <v>100</v>
      </c>
      <c r="G72" s="107">
        <f t="shared" si="5"/>
        <v>100</v>
      </c>
    </row>
    <row r="73" spans="1:7" s="48" customFormat="1" ht="31.5">
      <c r="A73" s="77" t="s">
        <v>113</v>
      </c>
      <c r="B73" s="22" t="s">
        <v>44</v>
      </c>
      <c r="C73" s="22" t="s">
        <v>50</v>
      </c>
      <c r="D73" s="4" t="s">
        <v>147</v>
      </c>
      <c r="E73" s="25">
        <v>200</v>
      </c>
      <c r="F73" s="21">
        <f t="shared" si="5"/>
        <v>100</v>
      </c>
      <c r="G73" s="107">
        <f t="shared" si="5"/>
        <v>100</v>
      </c>
    </row>
    <row r="74" spans="1:7" s="48" customFormat="1" ht="31.5">
      <c r="A74" s="77" t="s">
        <v>51</v>
      </c>
      <c r="B74" s="22" t="s">
        <v>44</v>
      </c>
      <c r="C74" s="22" t="s">
        <v>50</v>
      </c>
      <c r="D74" s="4" t="s">
        <v>147</v>
      </c>
      <c r="E74" s="25">
        <v>240</v>
      </c>
      <c r="F74" s="107">
        <v>100</v>
      </c>
      <c r="G74" s="107">
        <v>100</v>
      </c>
    </row>
    <row r="75" spans="1:7" ht="15.75">
      <c r="A75" s="67" t="s">
        <v>127</v>
      </c>
      <c r="B75" s="22" t="s">
        <v>44</v>
      </c>
      <c r="C75" s="22" t="s">
        <v>50</v>
      </c>
      <c r="D75" s="4" t="s">
        <v>139</v>
      </c>
      <c r="E75" s="23"/>
      <c r="F75" s="21">
        <f>SUM(F76)</f>
        <v>176929.93</v>
      </c>
      <c r="G75" s="107">
        <f>SUM(G76)</f>
        <v>139236.22</v>
      </c>
    </row>
    <row r="76" spans="1:7" ht="31.5">
      <c r="A76" s="67" t="s">
        <v>140</v>
      </c>
      <c r="B76" s="22" t="s">
        <v>44</v>
      </c>
      <c r="C76" s="22" t="s">
        <v>50</v>
      </c>
      <c r="D76" s="4" t="s">
        <v>141</v>
      </c>
      <c r="E76" s="23"/>
      <c r="F76" s="21">
        <f>SUM(F77,)</f>
        <v>176929.93</v>
      </c>
      <c r="G76" s="107">
        <f>SUM(G77,)</f>
        <v>139236.22</v>
      </c>
    </row>
    <row r="77" spans="1:7" ht="15.75">
      <c r="A77" s="67" t="s">
        <v>6</v>
      </c>
      <c r="B77" s="22" t="s">
        <v>44</v>
      </c>
      <c r="C77" s="22" t="s">
        <v>50</v>
      </c>
      <c r="D77" s="4" t="s">
        <v>142</v>
      </c>
      <c r="E77" s="3"/>
      <c r="F77" s="21">
        <f>SUM(F78,F80,F82)</f>
        <v>176929.93</v>
      </c>
      <c r="G77" s="107">
        <f>SUM(G78,G80,G82)</f>
        <v>139236.22</v>
      </c>
    </row>
    <row r="78" spans="1:7" ht="66.75" customHeight="1">
      <c r="A78" s="67" t="s">
        <v>143</v>
      </c>
      <c r="B78" s="22" t="s">
        <v>44</v>
      </c>
      <c r="C78" s="22" t="s">
        <v>50</v>
      </c>
      <c r="D78" s="4" t="s">
        <v>142</v>
      </c>
      <c r="E78" s="25">
        <v>100</v>
      </c>
      <c r="F78" s="21">
        <f>SUM(F79)</f>
        <v>166733.79</v>
      </c>
      <c r="G78" s="107">
        <f>SUM(G79)</f>
        <v>113640.08</v>
      </c>
    </row>
    <row r="79" spans="1:7" ht="31.5">
      <c r="A79" s="77" t="s">
        <v>48</v>
      </c>
      <c r="B79" s="22" t="s">
        <v>44</v>
      </c>
      <c r="C79" s="22" t="s">
        <v>50</v>
      </c>
      <c r="D79" s="4" t="s">
        <v>142</v>
      </c>
      <c r="E79" s="25">
        <v>120</v>
      </c>
      <c r="F79" s="107">
        <v>166733.79</v>
      </c>
      <c r="G79" s="107">
        <v>113640.08</v>
      </c>
    </row>
    <row r="80" spans="1:7" ht="31.5">
      <c r="A80" s="77" t="s">
        <v>113</v>
      </c>
      <c r="B80" s="22" t="s">
        <v>44</v>
      </c>
      <c r="C80" s="22" t="s">
        <v>50</v>
      </c>
      <c r="D80" s="4" t="s">
        <v>142</v>
      </c>
      <c r="E80" s="25">
        <v>200</v>
      </c>
      <c r="F80" s="107">
        <f>SUM(F81)</f>
        <v>9516.14</v>
      </c>
      <c r="G80" s="107">
        <f>SUM(G81)</f>
        <v>23346.14</v>
      </c>
    </row>
    <row r="81" spans="1:7" ht="31.5">
      <c r="A81" s="77" t="s">
        <v>51</v>
      </c>
      <c r="B81" s="22" t="s">
        <v>44</v>
      </c>
      <c r="C81" s="22" t="s">
        <v>50</v>
      </c>
      <c r="D81" s="4" t="s">
        <v>142</v>
      </c>
      <c r="E81" s="25">
        <v>240</v>
      </c>
      <c r="F81" s="50">
        <v>9516.14</v>
      </c>
      <c r="G81" s="50">
        <v>23346.14</v>
      </c>
    </row>
    <row r="82" spans="1:7" ht="15.75">
      <c r="A82" s="77" t="s">
        <v>52</v>
      </c>
      <c r="B82" s="22" t="s">
        <v>44</v>
      </c>
      <c r="C82" s="22" t="s">
        <v>50</v>
      </c>
      <c r="D82" s="4" t="s">
        <v>142</v>
      </c>
      <c r="E82" s="25">
        <v>800</v>
      </c>
      <c r="F82" s="107">
        <f>SUM(F83,F84)</f>
        <v>680</v>
      </c>
      <c r="G82" s="107">
        <f>SUM(G83,G84)</f>
        <v>2250</v>
      </c>
    </row>
    <row r="83" spans="1:7" s="98" customFormat="1" ht="15.75">
      <c r="A83" s="115" t="s">
        <v>472</v>
      </c>
      <c r="B83" s="108" t="s">
        <v>44</v>
      </c>
      <c r="C83" s="108" t="s">
        <v>50</v>
      </c>
      <c r="D83" s="102" t="s">
        <v>142</v>
      </c>
      <c r="E83" s="111">
        <v>830</v>
      </c>
      <c r="F83" s="107">
        <v>30</v>
      </c>
      <c r="G83" s="107">
        <v>30</v>
      </c>
    </row>
    <row r="84" spans="1:7" ht="15.75">
      <c r="A84" s="77" t="s">
        <v>53</v>
      </c>
      <c r="B84" s="22" t="s">
        <v>44</v>
      </c>
      <c r="C84" s="22" t="s">
        <v>50</v>
      </c>
      <c r="D84" s="4" t="s">
        <v>142</v>
      </c>
      <c r="E84" s="25">
        <v>850</v>
      </c>
      <c r="F84" s="50">
        <v>650</v>
      </c>
      <c r="G84" s="50">
        <v>2220</v>
      </c>
    </row>
    <row r="85" spans="1:7" s="48" customFormat="1" ht="47.25">
      <c r="A85" s="67" t="s">
        <v>168</v>
      </c>
      <c r="B85" s="22" t="s">
        <v>44</v>
      </c>
      <c r="C85" s="22" t="s">
        <v>50</v>
      </c>
      <c r="D85" s="4" t="s">
        <v>37</v>
      </c>
      <c r="E85" s="80"/>
      <c r="F85" s="79">
        <f>SUM(F86)</f>
        <v>5834.41</v>
      </c>
      <c r="G85" s="107">
        <f>SUM(G86)</f>
        <v>22034.41</v>
      </c>
    </row>
    <row r="86" spans="1:7" s="48" customFormat="1" ht="47.25">
      <c r="A86" s="67" t="s">
        <v>169</v>
      </c>
      <c r="B86" s="22" t="s">
        <v>44</v>
      </c>
      <c r="C86" s="22" t="s">
        <v>50</v>
      </c>
      <c r="D86" s="4" t="s">
        <v>170</v>
      </c>
      <c r="E86" s="80"/>
      <c r="F86" s="79">
        <f>SUM(F87,F91)</f>
        <v>5834.41</v>
      </c>
      <c r="G86" s="107">
        <f>SUM(G87,G91)</f>
        <v>22034.41</v>
      </c>
    </row>
    <row r="87" spans="1:7" s="48" customFormat="1" ht="47.25">
      <c r="A87" s="67" t="s">
        <v>171</v>
      </c>
      <c r="B87" s="22" t="s">
        <v>44</v>
      </c>
      <c r="C87" s="22" t="s">
        <v>50</v>
      </c>
      <c r="D87" s="75" t="s">
        <v>172</v>
      </c>
      <c r="E87" s="80"/>
      <c r="F87" s="79">
        <f t="shared" ref="F87:G89" si="6">SUM(F88)</f>
        <v>4271.3999999999996</v>
      </c>
      <c r="G87" s="107">
        <f t="shared" si="6"/>
        <v>20471.400000000001</v>
      </c>
    </row>
    <row r="88" spans="1:7" s="48" customFormat="1" ht="126">
      <c r="A88" s="71" t="s">
        <v>173</v>
      </c>
      <c r="B88" s="80" t="s">
        <v>44</v>
      </c>
      <c r="C88" s="22" t="s">
        <v>50</v>
      </c>
      <c r="D88" s="4" t="s">
        <v>174</v>
      </c>
      <c r="E88" s="28"/>
      <c r="F88" s="79">
        <f t="shared" si="6"/>
        <v>4271.3999999999996</v>
      </c>
      <c r="G88" s="107">
        <f t="shared" si="6"/>
        <v>20471.400000000001</v>
      </c>
    </row>
    <row r="89" spans="1:7" s="48" customFormat="1" ht="31.5">
      <c r="A89" s="77" t="s">
        <v>113</v>
      </c>
      <c r="B89" s="80" t="s">
        <v>44</v>
      </c>
      <c r="C89" s="22" t="s">
        <v>50</v>
      </c>
      <c r="D89" s="4" t="s">
        <v>174</v>
      </c>
      <c r="E89" s="80">
        <v>200</v>
      </c>
      <c r="F89" s="79">
        <f t="shared" si="6"/>
        <v>4271.3999999999996</v>
      </c>
      <c r="G89" s="107">
        <f t="shared" si="6"/>
        <v>20471.400000000001</v>
      </c>
    </row>
    <row r="90" spans="1:7" s="48" customFormat="1" ht="31.5">
      <c r="A90" s="77" t="s">
        <v>51</v>
      </c>
      <c r="B90" s="80" t="s">
        <v>44</v>
      </c>
      <c r="C90" s="22" t="s">
        <v>50</v>
      </c>
      <c r="D90" s="4" t="s">
        <v>174</v>
      </c>
      <c r="E90" s="80">
        <v>240</v>
      </c>
      <c r="F90" s="107">
        <v>4271.3999999999996</v>
      </c>
      <c r="G90" s="107">
        <v>20471.400000000001</v>
      </c>
    </row>
    <row r="91" spans="1:7" s="48" customFormat="1" ht="31.5">
      <c r="A91" s="77" t="s">
        <v>175</v>
      </c>
      <c r="B91" s="22" t="s">
        <v>44</v>
      </c>
      <c r="C91" s="22" t="s">
        <v>50</v>
      </c>
      <c r="D91" s="75" t="s">
        <v>176</v>
      </c>
      <c r="E91" s="80"/>
      <c r="F91" s="79">
        <f t="shared" ref="F91:G93" si="7">SUM(F92)</f>
        <v>1563.01</v>
      </c>
      <c r="G91" s="107">
        <f t="shared" si="7"/>
        <v>1563.01</v>
      </c>
    </row>
    <row r="92" spans="1:7" s="48" customFormat="1" ht="63">
      <c r="A92" s="71" t="s">
        <v>177</v>
      </c>
      <c r="B92" s="22" t="s">
        <v>44</v>
      </c>
      <c r="C92" s="22" t="s">
        <v>50</v>
      </c>
      <c r="D92" s="4" t="s">
        <v>178</v>
      </c>
      <c r="E92" s="80"/>
      <c r="F92" s="79">
        <f t="shared" si="7"/>
        <v>1563.01</v>
      </c>
      <c r="G92" s="107">
        <f t="shared" si="7"/>
        <v>1563.01</v>
      </c>
    </row>
    <row r="93" spans="1:7" s="48" customFormat="1" ht="31.5">
      <c r="A93" s="77" t="s">
        <v>113</v>
      </c>
      <c r="B93" s="22" t="s">
        <v>44</v>
      </c>
      <c r="C93" s="22" t="s">
        <v>50</v>
      </c>
      <c r="D93" s="4" t="s">
        <v>178</v>
      </c>
      <c r="E93" s="80">
        <v>200</v>
      </c>
      <c r="F93" s="79">
        <f t="shared" si="7"/>
        <v>1563.01</v>
      </c>
      <c r="G93" s="107">
        <f t="shared" si="7"/>
        <v>1563.01</v>
      </c>
    </row>
    <row r="94" spans="1:7" s="48" customFormat="1" ht="31.5">
      <c r="A94" s="77" t="s">
        <v>51</v>
      </c>
      <c r="B94" s="22" t="s">
        <v>44</v>
      </c>
      <c r="C94" s="22" t="s">
        <v>50</v>
      </c>
      <c r="D94" s="4" t="s">
        <v>178</v>
      </c>
      <c r="E94" s="80">
        <v>240</v>
      </c>
      <c r="F94" s="107">
        <v>1563.01</v>
      </c>
      <c r="G94" s="107">
        <v>1563.01</v>
      </c>
    </row>
    <row r="95" spans="1:7" s="48" customFormat="1" ht="15.75">
      <c r="A95" s="77" t="s">
        <v>179</v>
      </c>
      <c r="B95" s="22" t="s">
        <v>44</v>
      </c>
      <c r="C95" s="22" t="s">
        <v>50</v>
      </c>
      <c r="D95" s="4" t="s">
        <v>180</v>
      </c>
      <c r="E95" s="80"/>
      <c r="F95" s="107">
        <f t="shared" ref="F95:G97" si="8">SUM(F96)</f>
        <v>474</v>
      </c>
      <c r="G95" s="107">
        <f t="shared" si="8"/>
        <v>474</v>
      </c>
    </row>
    <row r="96" spans="1:7" s="48" customFormat="1" ht="15.75">
      <c r="A96" s="77" t="s">
        <v>181</v>
      </c>
      <c r="B96" s="22" t="s">
        <v>44</v>
      </c>
      <c r="C96" s="22" t="s">
        <v>50</v>
      </c>
      <c r="D96" s="4" t="s">
        <v>182</v>
      </c>
      <c r="E96" s="80"/>
      <c r="F96" s="107">
        <f t="shared" si="8"/>
        <v>474</v>
      </c>
      <c r="G96" s="107">
        <f t="shared" si="8"/>
        <v>474</v>
      </c>
    </row>
    <row r="97" spans="1:9" s="48" customFormat="1" ht="47.25">
      <c r="A97" s="77" t="s">
        <v>183</v>
      </c>
      <c r="B97" s="22" t="s">
        <v>44</v>
      </c>
      <c r="C97" s="22" t="s">
        <v>50</v>
      </c>
      <c r="D97" s="4" t="s">
        <v>184</v>
      </c>
      <c r="E97" s="80"/>
      <c r="F97" s="107">
        <f t="shared" si="8"/>
        <v>474</v>
      </c>
      <c r="G97" s="107">
        <f t="shared" si="8"/>
        <v>474</v>
      </c>
    </row>
    <row r="98" spans="1:9" ht="157.5">
      <c r="A98" s="77" t="s">
        <v>482</v>
      </c>
      <c r="B98" s="22" t="s">
        <v>44</v>
      </c>
      <c r="C98" s="22" t="s">
        <v>50</v>
      </c>
      <c r="D98" s="4" t="s">
        <v>185</v>
      </c>
      <c r="E98" s="25"/>
      <c r="F98" s="107">
        <f>SUM(F99,F102)</f>
        <v>474</v>
      </c>
      <c r="G98" s="107">
        <f>SUM(G99,G102)</f>
        <v>474</v>
      </c>
    </row>
    <row r="99" spans="1:9" ht="66" customHeight="1">
      <c r="A99" s="77" t="s">
        <v>47</v>
      </c>
      <c r="B99" s="22" t="s">
        <v>44</v>
      </c>
      <c r="C99" s="22" t="s">
        <v>50</v>
      </c>
      <c r="D99" s="4" t="s">
        <v>185</v>
      </c>
      <c r="E99" s="25">
        <v>100</v>
      </c>
      <c r="F99" s="107">
        <f>SUM(F100)</f>
        <v>372.2</v>
      </c>
      <c r="G99" s="107">
        <f>SUM(G100)</f>
        <v>372.2</v>
      </c>
    </row>
    <row r="100" spans="1:9" ht="31.5">
      <c r="A100" s="77" t="s">
        <v>48</v>
      </c>
      <c r="B100" s="22" t="s">
        <v>44</v>
      </c>
      <c r="C100" s="22" t="s">
        <v>50</v>
      </c>
      <c r="D100" s="4" t="s">
        <v>185</v>
      </c>
      <c r="E100" s="25">
        <v>120</v>
      </c>
      <c r="F100" s="107">
        <v>372.2</v>
      </c>
      <c r="G100" s="107">
        <v>372.2</v>
      </c>
    </row>
    <row r="101" spans="1:9" ht="15.75">
      <c r="A101" s="77" t="s">
        <v>54</v>
      </c>
      <c r="B101" s="22" t="s">
        <v>44</v>
      </c>
      <c r="C101" s="22" t="s">
        <v>50</v>
      </c>
      <c r="D101" s="4" t="s">
        <v>185</v>
      </c>
      <c r="E101" s="25">
        <v>120</v>
      </c>
      <c r="F101" s="107">
        <v>372.2</v>
      </c>
      <c r="G101" s="107">
        <v>372.2</v>
      </c>
    </row>
    <row r="102" spans="1:9" s="98" customFormat="1" ht="31.5">
      <c r="A102" s="104" t="s">
        <v>113</v>
      </c>
      <c r="B102" s="108" t="s">
        <v>44</v>
      </c>
      <c r="C102" s="108" t="s">
        <v>50</v>
      </c>
      <c r="D102" s="129" t="s">
        <v>185</v>
      </c>
      <c r="E102" s="111">
        <v>200</v>
      </c>
      <c r="F102" s="29">
        <f>SUM(F103)</f>
        <v>101.8</v>
      </c>
      <c r="G102" s="29">
        <f>SUM(G103)</f>
        <v>101.8</v>
      </c>
    </row>
    <row r="103" spans="1:9" s="98" customFormat="1" ht="31.5">
      <c r="A103" s="104" t="s">
        <v>51</v>
      </c>
      <c r="B103" s="108" t="s">
        <v>44</v>
      </c>
      <c r="C103" s="108" t="s">
        <v>50</v>
      </c>
      <c r="D103" s="129" t="s">
        <v>185</v>
      </c>
      <c r="E103" s="111">
        <v>240</v>
      </c>
      <c r="F103" s="29">
        <v>101.8</v>
      </c>
      <c r="G103" s="29">
        <v>101.8</v>
      </c>
    </row>
    <row r="104" spans="1:9" s="98" customFormat="1" ht="15.75">
      <c r="A104" s="132" t="s">
        <v>55</v>
      </c>
      <c r="B104" s="108" t="s">
        <v>44</v>
      </c>
      <c r="C104" s="108" t="s">
        <v>50</v>
      </c>
      <c r="D104" s="129" t="s">
        <v>185</v>
      </c>
      <c r="E104" s="111">
        <v>240</v>
      </c>
      <c r="F104" s="29">
        <v>101.8</v>
      </c>
      <c r="G104" s="29">
        <v>101.8</v>
      </c>
    </row>
    <row r="105" spans="1:9" s="48" customFormat="1" ht="31.5">
      <c r="A105" s="67" t="s">
        <v>106</v>
      </c>
      <c r="B105" s="22" t="s">
        <v>44</v>
      </c>
      <c r="C105" s="22" t="s">
        <v>78</v>
      </c>
      <c r="D105" s="25"/>
      <c r="E105" s="25"/>
      <c r="F105" s="39">
        <f>SUM(F106,F119)</f>
        <v>34843.269999999997</v>
      </c>
      <c r="G105" s="81">
        <f>SUM(G106,G119)</f>
        <v>24793.53</v>
      </c>
      <c r="I105" s="42"/>
    </row>
    <row r="106" spans="1:9" s="48" customFormat="1" ht="31.5">
      <c r="A106" s="67" t="s">
        <v>138</v>
      </c>
      <c r="B106" s="22" t="s">
        <v>44</v>
      </c>
      <c r="C106" s="22" t="s">
        <v>78</v>
      </c>
      <c r="D106" s="4" t="s">
        <v>31</v>
      </c>
      <c r="E106" s="25"/>
      <c r="F106" s="29">
        <f>SUM(F107,F112)</f>
        <v>27962.71</v>
      </c>
      <c r="G106" s="29">
        <f>SUM(G107,G112)</f>
        <v>19821.689999999999</v>
      </c>
    </row>
    <row r="107" spans="1:9" s="48" customFormat="1" ht="31.5">
      <c r="A107" s="67" t="s">
        <v>144</v>
      </c>
      <c r="B107" s="22" t="s">
        <v>44</v>
      </c>
      <c r="C107" s="22" t="s">
        <v>78</v>
      </c>
      <c r="D107" s="4" t="s">
        <v>34</v>
      </c>
      <c r="E107" s="27"/>
      <c r="F107" s="21">
        <f t="shared" ref="F107:G110" si="9">SUM(F108)</f>
        <v>100</v>
      </c>
      <c r="G107" s="107">
        <f t="shared" si="9"/>
        <v>100</v>
      </c>
    </row>
    <row r="108" spans="1:9" s="48" customFormat="1" ht="31.5">
      <c r="A108" s="73" t="s">
        <v>145</v>
      </c>
      <c r="B108" s="22" t="s">
        <v>44</v>
      </c>
      <c r="C108" s="22" t="s">
        <v>78</v>
      </c>
      <c r="D108" s="4" t="s">
        <v>35</v>
      </c>
      <c r="E108" s="27"/>
      <c r="F108" s="21">
        <f t="shared" si="9"/>
        <v>100</v>
      </c>
      <c r="G108" s="107">
        <f t="shared" si="9"/>
        <v>100</v>
      </c>
    </row>
    <row r="109" spans="1:9" s="48" customFormat="1" ht="110.25">
      <c r="A109" s="67" t="s">
        <v>146</v>
      </c>
      <c r="B109" s="22" t="s">
        <v>44</v>
      </c>
      <c r="C109" s="22" t="s">
        <v>78</v>
      </c>
      <c r="D109" s="4" t="s">
        <v>147</v>
      </c>
      <c r="E109" s="3"/>
      <c r="F109" s="21">
        <f t="shared" si="9"/>
        <v>100</v>
      </c>
      <c r="G109" s="107">
        <f t="shared" si="9"/>
        <v>100</v>
      </c>
    </row>
    <row r="110" spans="1:9" s="48" customFormat="1" ht="31.5">
      <c r="A110" s="77" t="s">
        <v>113</v>
      </c>
      <c r="B110" s="22" t="s">
        <v>44</v>
      </c>
      <c r="C110" s="22" t="s">
        <v>78</v>
      </c>
      <c r="D110" s="4" t="s">
        <v>147</v>
      </c>
      <c r="E110" s="25">
        <v>200</v>
      </c>
      <c r="F110" s="21">
        <f t="shared" si="9"/>
        <v>100</v>
      </c>
      <c r="G110" s="107">
        <f t="shared" si="9"/>
        <v>100</v>
      </c>
    </row>
    <row r="111" spans="1:9" s="48" customFormat="1" ht="31.5">
      <c r="A111" s="77" t="s">
        <v>51</v>
      </c>
      <c r="B111" s="22" t="s">
        <v>44</v>
      </c>
      <c r="C111" s="22" t="s">
        <v>78</v>
      </c>
      <c r="D111" s="4" t="s">
        <v>147</v>
      </c>
      <c r="E111" s="25">
        <v>240</v>
      </c>
      <c r="F111" s="107">
        <v>100</v>
      </c>
      <c r="G111" s="107">
        <v>100</v>
      </c>
    </row>
    <row r="112" spans="1:9" s="48" customFormat="1" ht="15.75">
      <c r="A112" s="67" t="s">
        <v>127</v>
      </c>
      <c r="B112" s="22" t="s">
        <v>44</v>
      </c>
      <c r="C112" s="22" t="s">
        <v>78</v>
      </c>
      <c r="D112" s="4" t="s">
        <v>139</v>
      </c>
      <c r="E112" s="25"/>
      <c r="F112" s="29">
        <f>SUM(F113)</f>
        <v>27862.71</v>
      </c>
      <c r="G112" s="29">
        <f>SUM(G113)</f>
        <v>19721.689999999999</v>
      </c>
    </row>
    <row r="113" spans="1:7" s="48" customFormat="1" ht="31.5">
      <c r="A113" s="67" t="s">
        <v>140</v>
      </c>
      <c r="B113" s="22" t="s">
        <v>44</v>
      </c>
      <c r="C113" s="22" t="s">
        <v>78</v>
      </c>
      <c r="D113" s="4" t="s">
        <v>141</v>
      </c>
      <c r="E113" s="25"/>
      <c r="F113" s="29">
        <f>SUM(F114)</f>
        <v>27862.71</v>
      </c>
      <c r="G113" s="29">
        <f>SUM(G114)</f>
        <v>19721.689999999999</v>
      </c>
    </row>
    <row r="114" spans="1:7" s="48" customFormat="1" ht="15.75">
      <c r="A114" s="67" t="s">
        <v>186</v>
      </c>
      <c r="B114" s="22" t="s">
        <v>44</v>
      </c>
      <c r="C114" s="22" t="s">
        <v>78</v>
      </c>
      <c r="D114" s="4" t="s">
        <v>187</v>
      </c>
      <c r="E114" s="3"/>
      <c r="F114" s="29">
        <f>SUM(F115,F117,)</f>
        <v>27862.71</v>
      </c>
      <c r="G114" s="29">
        <f>SUM(G115,G117,)</f>
        <v>19721.689999999999</v>
      </c>
    </row>
    <row r="115" spans="1:7" s="48" customFormat="1" ht="68.25" customHeight="1">
      <c r="A115" s="77" t="s">
        <v>47</v>
      </c>
      <c r="B115" s="19" t="s">
        <v>44</v>
      </c>
      <c r="C115" s="19" t="s">
        <v>78</v>
      </c>
      <c r="D115" s="4" t="s">
        <v>187</v>
      </c>
      <c r="E115" s="25">
        <v>100</v>
      </c>
      <c r="F115" s="29">
        <f>SUM(F116)</f>
        <v>25668.07</v>
      </c>
      <c r="G115" s="29">
        <f>SUM(G116)</f>
        <v>16527.05</v>
      </c>
    </row>
    <row r="116" spans="1:7" s="48" customFormat="1" ht="31.5">
      <c r="A116" s="77" t="s">
        <v>48</v>
      </c>
      <c r="B116" s="19" t="s">
        <v>44</v>
      </c>
      <c r="C116" s="19" t="s">
        <v>78</v>
      </c>
      <c r="D116" s="4" t="s">
        <v>187</v>
      </c>
      <c r="E116" s="25">
        <v>120</v>
      </c>
      <c r="F116" s="81">
        <v>25668.07</v>
      </c>
      <c r="G116" s="81">
        <v>16527.05</v>
      </c>
    </row>
    <row r="117" spans="1:7" s="48" customFormat="1" ht="31.5">
      <c r="A117" s="77" t="s">
        <v>113</v>
      </c>
      <c r="B117" s="19" t="s">
        <v>44</v>
      </c>
      <c r="C117" s="19" t="s">
        <v>78</v>
      </c>
      <c r="D117" s="4" t="s">
        <v>187</v>
      </c>
      <c r="E117" s="25">
        <v>200</v>
      </c>
      <c r="F117" s="29">
        <f>SUM(F118)</f>
        <v>2194.64</v>
      </c>
      <c r="G117" s="29">
        <f>SUM(G118)</f>
        <v>3194.64</v>
      </c>
    </row>
    <row r="118" spans="1:7" s="48" customFormat="1" ht="31.5">
      <c r="A118" s="77" t="s">
        <v>51</v>
      </c>
      <c r="B118" s="19" t="s">
        <v>44</v>
      </c>
      <c r="C118" s="19" t="s">
        <v>78</v>
      </c>
      <c r="D118" s="4" t="s">
        <v>187</v>
      </c>
      <c r="E118" s="25">
        <v>240</v>
      </c>
      <c r="F118" s="29">
        <v>2194.64</v>
      </c>
      <c r="G118" s="29">
        <v>3194.64</v>
      </c>
    </row>
    <row r="119" spans="1:7" s="48" customFormat="1" ht="31.5">
      <c r="A119" s="77" t="s">
        <v>29</v>
      </c>
      <c r="B119" s="19" t="s">
        <v>44</v>
      </c>
      <c r="C119" s="19" t="s">
        <v>78</v>
      </c>
      <c r="D119" s="4" t="s">
        <v>30</v>
      </c>
      <c r="E119" s="3"/>
      <c r="F119" s="29">
        <f>SUM(F120,F123)</f>
        <v>6880.5599999999995</v>
      </c>
      <c r="G119" s="29">
        <f>SUM(G120,G123)</f>
        <v>4971.84</v>
      </c>
    </row>
    <row r="120" spans="1:7" s="48" customFormat="1" ht="15.75">
      <c r="A120" s="76" t="s">
        <v>188</v>
      </c>
      <c r="B120" s="19" t="s">
        <v>44</v>
      </c>
      <c r="C120" s="19" t="s">
        <v>78</v>
      </c>
      <c r="D120" s="4" t="s">
        <v>189</v>
      </c>
      <c r="E120" s="3"/>
      <c r="F120" s="29">
        <f>SUM(F121)</f>
        <v>2160.86</v>
      </c>
      <c r="G120" s="29">
        <f>SUM(G121)</f>
        <v>1761.11</v>
      </c>
    </row>
    <row r="121" spans="1:7" s="48" customFormat="1" ht="67.5" customHeight="1">
      <c r="A121" s="77" t="s">
        <v>47</v>
      </c>
      <c r="B121" s="19" t="s">
        <v>44</v>
      </c>
      <c r="C121" s="19" t="s">
        <v>78</v>
      </c>
      <c r="D121" s="4" t="s">
        <v>189</v>
      </c>
      <c r="E121" s="25">
        <v>100</v>
      </c>
      <c r="F121" s="29">
        <f>SUM(F122)</f>
        <v>2160.86</v>
      </c>
      <c r="G121" s="29">
        <f>SUM(G122)</f>
        <v>1761.11</v>
      </c>
    </row>
    <row r="122" spans="1:7" s="48" customFormat="1" ht="31.5">
      <c r="A122" s="77" t="s">
        <v>48</v>
      </c>
      <c r="B122" s="19" t="s">
        <v>44</v>
      </c>
      <c r="C122" s="19" t="s">
        <v>78</v>
      </c>
      <c r="D122" s="4" t="s">
        <v>189</v>
      </c>
      <c r="E122" s="25">
        <v>120</v>
      </c>
      <c r="F122" s="81">
        <v>2160.86</v>
      </c>
      <c r="G122" s="81">
        <v>1761.11</v>
      </c>
    </row>
    <row r="123" spans="1:7" s="48" customFormat="1" ht="15.75">
      <c r="A123" s="77" t="s">
        <v>190</v>
      </c>
      <c r="B123" s="78" t="s">
        <v>44</v>
      </c>
      <c r="C123" s="78" t="s">
        <v>78</v>
      </c>
      <c r="D123" s="4" t="s">
        <v>191</v>
      </c>
      <c r="E123" s="80"/>
      <c r="F123" s="81">
        <f>SUM(F124,F126,)</f>
        <v>4719.7</v>
      </c>
      <c r="G123" s="81">
        <f>SUM(G124,G126,)</f>
        <v>3210.73</v>
      </c>
    </row>
    <row r="124" spans="1:7" s="98" customFormat="1" ht="67.5" customHeight="1">
      <c r="A124" s="104" t="s">
        <v>47</v>
      </c>
      <c r="B124" s="78" t="s">
        <v>44</v>
      </c>
      <c r="C124" s="78" t="s">
        <v>78</v>
      </c>
      <c r="D124" s="102" t="s">
        <v>191</v>
      </c>
      <c r="E124" s="111">
        <v>100</v>
      </c>
      <c r="F124" s="29">
        <f>SUM(F125)</f>
        <v>4468.3999999999996</v>
      </c>
      <c r="G124" s="29">
        <f>SUM(G125)</f>
        <v>2959.43</v>
      </c>
    </row>
    <row r="125" spans="1:7" s="98" customFormat="1" ht="31.5">
      <c r="A125" s="104" t="s">
        <v>48</v>
      </c>
      <c r="B125" s="78" t="s">
        <v>44</v>
      </c>
      <c r="C125" s="78" t="s">
        <v>78</v>
      </c>
      <c r="D125" s="102" t="s">
        <v>191</v>
      </c>
      <c r="E125" s="111">
        <v>120</v>
      </c>
      <c r="F125" s="81">
        <v>4468.3999999999996</v>
      </c>
      <c r="G125" s="81">
        <v>2959.43</v>
      </c>
    </row>
    <row r="126" spans="1:7" s="48" customFormat="1" ht="31.5">
      <c r="A126" s="77" t="s">
        <v>113</v>
      </c>
      <c r="B126" s="19" t="s">
        <v>44</v>
      </c>
      <c r="C126" s="19" t="s">
        <v>78</v>
      </c>
      <c r="D126" s="4" t="s">
        <v>191</v>
      </c>
      <c r="E126" s="25">
        <v>200</v>
      </c>
      <c r="F126" s="29">
        <f>SUM(F127)</f>
        <v>251.3</v>
      </c>
      <c r="G126" s="29">
        <f>SUM(G127)</f>
        <v>251.3</v>
      </c>
    </row>
    <row r="127" spans="1:7" s="48" customFormat="1" ht="31.5">
      <c r="A127" s="77" t="s">
        <v>51</v>
      </c>
      <c r="B127" s="19" t="s">
        <v>44</v>
      </c>
      <c r="C127" s="19" t="s">
        <v>78</v>
      </c>
      <c r="D127" s="4" t="s">
        <v>191</v>
      </c>
      <c r="E127" s="25">
        <v>240</v>
      </c>
      <c r="F127" s="81">
        <v>251.3</v>
      </c>
      <c r="G127" s="81">
        <v>251.3</v>
      </c>
    </row>
    <row r="128" spans="1:7" s="48" customFormat="1" ht="15.75">
      <c r="A128" s="72" t="s">
        <v>107</v>
      </c>
      <c r="B128" s="19" t="s">
        <v>44</v>
      </c>
      <c r="C128" s="19" t="s">
        <v>81</v>
      </c>
      <c r="D128" s="25"/>
      <c r="E128" s="25"/>
      <c r="F128" s="50">
        <f>SUM(F129)</f>
        <v>2296.4499999999998</v>
      </c>
      <c r="G128" s="50">
        <f>SUM(G129)</f>
        <v>1883.66</v>
      </c>
    </row>
    <row r="129" spans="1:7" s="48" customFormat="1" ht="31.5">
      <c r="A129" s="77" t="s">
        <v>29</v>
      </c>
      <c r="B129" s="19" t="s">
        <v>44</v>
      </c>
      <c r="C129" s="19" t="s">
        <v>81</v>
      </c>
      <c r="D129" s="4" t="s">
        <v>30</v>
      </c>
      <c r="E129" s="3"/>
      <c r="F129" s="50">
        <f>SUM(F130)</f>
        <v>2296.4499999999998</v>
      </c>
      <c r="G129" s="50">
        <f>SUM(G130)</f>
        <v>1883.66</v>
      </c>
    </row>
    <row r="130" spans="1:7" s="48" customFormat="1" ht="31.5">
      <c r="A130" s="76" t="s">
        <v>192</v>
      </c>
      <c r="B130" s="19" t="s">
        <v>44</v>
      </c>
      <c r="C130" s="19" t="s">
        <v>81</v>
      </c>
      <c r="D130" s="4" t="s">
        <v>193</v>
      </c>
      <c r="E130" s="3"/>
      <c r="F130" s="29">
        <f>SUM(F131,F133,)</f>
        <v>2296.4499999999998</v>
      </c>
      <c r="G130" s="29">
        <f>SUM(G131,G133,)</f>
        <v>1883.66</v>
      </c>
    </row>
    <row r="131" spans="1:7" s="48" customFormat="1" ht="66.75" customHeight="1">
      <c r="A131" s="68" t="s">
        <v>47</v>
      </c>
      <c r="B131" s="49" t="s">
        <v>44</v>
      </c>
      <c r="C131" s="49" t="s">
        <v>81</v>
      </c>
      <c r="D131" s="4" t="s">
        <v>193</v>
      </c>
      <c r="E131" s="30">
        <v>100</v>
      </c>
      <c r="F131" s="50">
        <f>SUM(F132)</f>
        <v>2239.25</v>
      </c>
      <c r="G131" s="50">
        <f>SUM(G132)</f>
        <v>1826.46</v>
      </c>
    </row>
    <row r="132" spans="1:7" s="48" customFormat="1" ht="31.5">
      <c r="A132" s="77" t="s">
        <v>48</v>
      </c>
      <c r="B132" s="78" t="s">
        <v>44</v>
      </c>
      <c r="C132" s="78" t="s">
        <v>81</v>
      </c>
      <c r="D132" s="4" t="s">
        <v>193</v>
      </c>
      <c r="E132" s="80">
        <v>120</v>
      </c>
      <c r="F132" s="29">
        <v>2239.25</v>
      </c>
      <c r="G132" s="29">
        <v>1826.46</v>
      </c>
    </row>
    <row r="133" spans="1:7" s="48" customFormat="1" ht="31.5">
      <c r="A133" s="77" t="s">
        <v>113</v>
      </c>
      <c r="B133" s="19" t="s">
        <v>44</v>
      </c>
      <c r="C133" s="19" t="s">
        <v>81</v>
      </c>
      <c r="D133" s="4" t="s">
        <v>193</v>
      </c>
      <c r="E133" s="25">
        <v>200</v>
      </c>
      <c r="F133" s="29">
        <f>SUM(F134)</f>
        <v>57.2</v>
      </c>
      <c r="G133" s="29">
        <f>SUM(G134)</f>
        <v>57.2</v>
      </c>
    </row>
    <row r="134" spans="1:7" s="48" customFormat="1" ht="31.5">
      <c r="A134" s="77" t="s">
        <v>51</v>
      </c>
      <c r="B134" s="19" t="s">
        <v>44</v>
      </c>
      <c r="C134" s="19" t="s">
        <v>81</v>
      </c>
      <c r="D134" s="4" t="s">
        <v>193</v>
      </c>
      <c r="E134" s="25">
        <v>240</v>
      </c>
      <c r="F134" s="81">
        <v>57.2</v>
      </c>
      <c r="G134" s="81">
        <v>57.2</v>
      </c>
    </row>
    <row r="135" spans="1:7" ht="15.75">
      <c r="A135" s="76" t="s">
        <v>56</v>
      </c>
      <c r="B135" s="22" t="s">
        <v>44</v>
      </c>
      <c r="C135" s="22">
        <v>11</v>
      </c>
      <c r="D135" s="22"/>
      <c r="E135" s="22"/>
      <c r="F135" s="107">
        <f t="shared" ref="F135:G137" si="10">SUM(F136)</f>
        <v>8895.1</v>
      </c>
      <c r="G135" s="107">
        <f t="shared" si="10"/>
        <v>9771.7800000000007</v>
      </c>
    </row>
    <row r="136" spans="1:7" s="48" customFormat="1" ht="15.75">
      <c r="A136" s="76" t="s">
        <v>194</v>
      </c>
      <c r="B136" s="22" t="s">
        <v>44</v>
      </c>
      <c r="C136" s="22">
        <v>11</v>
      </c>
      <c r="D136" s="4" t="s">
        <v>63</v>
      </c>
      <c r="E136" s="22"/>
      <c r="F136" s="107">
        <f t="shared" si="10"/>
        <v>8895.1</v>
      </c>
      <c r="G136" s="107">
        <f t="shared" si="10"/>
        <v>9771.7800000000007</v>
      </c>
    </row>
    <row r="137" spans="1:7" s="48" customFormat="1" ht="31.5">
      <c r="A137" s="76" t="s">
        <v>195</v>
      </c>
      <c r="B137" s="22" t="s">
        <v>44</v>
      </c>
      <c r="C137" s="22">
        <v>11</v>
      </c>
      <c r="D137" s="4" t="s">
        <v>196</v>
      </c>
      <c r="E137" s="22"/>
      <c r="F137" s="107">
        <f t="shared" si="10"/>
        <v>8895.1</v>
      </c>
      <c r="G137" s="107">
        <f t="shared" si="10"/>
        <v>9771.7800000000007</v>
      </c>
    </row>
    <row r="138" spans="1:7" ht="15.75">
      <c r="A138" s="77" t="s">
        <v>52</v>
      </c>
      <c r="B138" s="25" t="s">
        <v>44</v>
      </c>
      <c r="C138" s="25">
        <v>11</v>
      </c>
      <c r="D138" s="4" t="s">
        <v>196</v>
      </c>
      <c r="E138" s="25">
        <v>800</v>
      </c>
      <c r="F138" s="107">
        <f t="shared" ref="F138:G138" si="11">SUM(F139)</f>
        <v>8895.1</v>
      </c>
      <c r="G138" s="107">
        <f t="shared" si="11"/>
        <v>9771.7800000000007</v>
      </c>
    </row>
    <row r="139" spans="1:7" ht="15.75">
      <c r="A139" s="77" t="s">
        <v>57</v>
      </c>
      <c r="B139" s="25" t="s">
        <v>44</v>
      </c>
      <c r="C139" s="25">
        <v>11</v>
      </c>
      <c r="D139" s="4" t="s">
        <v>196</v>
      </c>
      <c r="E139" s="25">
        <v>870</v>
      </c>
      <c r="F139" s="127">
        <v>8895.1</v>
      </c>
      <c r="G139" s="127">
        <v>9771.7800000000007</v>
      </c>
    </row>
    <row r="140" spans="1:7" ht="15.75">
      <c r="A140" s="67" t="s">
        <v>58</v>
      </c>
      <c r="B140" s="19" t="s">
        <v>44</v>
      </c>
      <c r="C140" s="19">
        <v>13</v>
      </c>
      <c r="D140" s="19"/>
      <c r="E140" s="19"/>
      <c r="F140" s="21">
        <f>SUM(F141,F148,F159,F198,F205,)</f>
        <v>217038.37</v>
      </c>
      <c r="G140" s="107">
        <f>SUM(G141,G148,G159,G198,G205,)</f>
        <v>211732.68</v>
      </c>
    </row>
    <row r="141" spans="1:7" s="48" customFormat="1" ht="15.75">
      <c r="A141" s="67" t="s">
        <v>159</v>
      </c>
      <c r="B141" s="78" t="s">
        <v>44</v>
      </c>
      <c r="C141" s="78">
        <v>13</v>
      </c>
      <c r="D141" s="4" t="s">
        <v>15</v>
      </c>
      <c r="E141" s="78"/>
      <c r="F141" s="79">
        <f t="shared" ref="F141:G143" si="12">SUM(F142)</f>
        <v>1787</v>
      </c>
      <c r="G141" s="107">
        <f t="shared" si="12"/>
        <v>1787</v>
      </c>
    </row>
    <row r="142" spans="1:7" s="48" customFormat="1" ht="15.75">
      <c r="A142" s="67" t="s">
        <v>3</v>
      </c>
      <c r="B142" s="78" t="s">
        <v>44</v>
      </c>
      <c r="C142" s="78">
        <v>13</v>
      </c>
      <c r="D142" s="4" t="s">
        <v>16</v>
      </c>
      <c r="E142" s="78"/>
      <c r="F142" s="79">
        <f t="shared" si="12"/>
        <v>1787</v>
      </c>
      <c r="G142" s="107">
        <f t="shared" si="12"/>
        <v>1787</v>
      </c>
    </row>
    <row r="143" spans="1:7" s="48" customFormat="1" ht="47.25">
      <c r="A143" s="67" t="s">
        <v>218</v>
      </c>
      <c r="B143" s="78" t="s">
        <v>44</v>
      </c>
      <c r="C143" s="78">
        <v>13</v>
      </c>
      <c r="D143" s="129" t="s">
        <v>511</v>
      </c>
      <c r="E143" s="78"/>
      <c r="F143" s="79">
        <f t="shared" si="12"/>
        <v>1787</v>
      </c>
      <c r="G143" s="107">
        <f t="shared" si="12"/>
        <v>1787</v>
      </c>
    </row>
    <row r="144" spans="1:7" s="48" customFormat="1" ht="63">
      <c r="A144" s="77" t="s">
        <v>219</v>
      </c>
      <c r="B144" s="80" t="s">
        <v>44</v>
      </c>
      <c r="C144" s="78">
        <v>13</v>
      </c>
      <c r="D144" s="129" t="s">
        <v>512</v>
      </c>
      <c r="E144" s="80"/>
      <c r="F144" s="79">
        <f>SUM(F145)</f>
        <v>1787</v>
      </c>
      <c r="G144" s="107">
        <f>SUM(G145)</f>
        <v>1787</v>
      </c>
    </row>
    <row r="145" spans="1:7" s="48" customFormat="1" ht="67.5" customHeight="1">
      <c r="A145" s="67" t="s">
        <v>47</v>
      </c>
      <c r="B145" s="80" t="s">
        <v>44</v>
      </c>
      <c r="C145" s="78">
        <v>13</v>
      </c>
      <c r="D145" s="129" t="s">
        <v>512</v>
      </c>
      <c r="E145" s="22">
        <v>100</v>
      </c>
      <c r="F145" s="107">
        <f>SUM(F146)</f>
        <v>1787</v>
      </c>
      <c r="G145" s="107">
        <f>SUM(G146)</f>
        <v>1787</v>
      </c>
    </row>
    <row r="146" spans="1:7" s="48" customFormat="1" ht="15.75">
      <c r="A146" s="77" t="s">
        <v>62</v>
      </c>
      <c r="B146" s="80" t="s">
        <v>44</v>
      </c>
      <c r="C146" s="78">
        <v>13</v>
      </c>
      <c r="D146" s="129" t="s">
        <v>512</v>
      </c>
      <c r="E146" s="22">
        <v>110</v>
      </c>
      <c r="F146" s="107">
        <v>1787</v>
      </c>
      <c r="G146" s="107">
        <v>1787</v>
      </c>
    </row>
    <row r="147" spans="1:7" s="48" customFormat="1" ht="15.75">
      <c r="A147" s="77" t="s">
        <v>54</v>
      </c>
      <c r="B147" s="80" t="s">
        <v>44</v>
      </c>
      <c r="C147" s="78">
        <v>13</v>
      </c>
      <c r="D147" s="129" t="s">
        <v>512</v>
      </c>
      <c r="E147" s="22">
        <v>110</v>
      </c>
      <c r="F147" s="107">
        <v>1787</v>
      </c>
      <c r="G147" s="107">
        <v>1787</v>
      </c>
    </row>
    <row r="148" spans="1:7" ht="31.5">
      <c r="A148" s="67" t="s">
        <v>197</v>
      </c>
      <c r="B148" s="19" t="s">
        <v>44</v>
      </c>
      <c r="C148" s="19">
        <v>13</v>
      </c>
      <c r="D148" s="4" t="s">
        <v>23</v>
      </c>
      <c r="E148" s="25"/>
      <c r="F148" s="21">
        <f>SUM(F149,F154)</f>
        <v>818.8</v>
      </c>
      <c r="G148" s="107">
        <f>SUM(G149,G154)</f>
        <v>818.8</v>
      </c>
    </row>
    <row r="149" spans="1:7" ht="31.5">
      <c r="A149" s="67" t="s">
        <v>198</v>
      </c>
      <c r="B149" s="19" t="s">
        <v>44</v>
      </c>
      <c r="C149" s="19">
        <v>13</v>
      </c>
      <c r="D149" s="4" t="s">
        <v>199</v>
      </c>
      <c r="E149" s="25"/>
      <c r="F149" s="79">
        <f t="shared" ref="F149:G152" si="13">SUM(F150)</f>
        <v>100</v>
      </c>
      <c r="G149" s="107">
        <f t="shared" si="13"/>
        <v>100</v>
      </c>
    </row>
    <row r="150" spans="1:7" s="48" customFormat="1" ht="63">
      <c r="A150" s="132" t="s">
        <v>536</v>
      </c>
      <c r="B150" s="19" t="s">
        <v>44</v>
      </c>
      <c r="C150" s="19">
        <v>13</v>
      </c>
      <c r="D150" s="4" t="s">
        <v>200</v>
      </c>
      <c r="E150" s="28"/>
      <c r="F150" s="21">
        <f t="shared" si="13"/>
        <v>100</v>
      </c>
      <c r="G150" s="107">
        <f t="shared" si="13"/>
        <v>100</v>
      </c>
    </row>
    <row r="151" spans="1:7" s="48" customFormat="1" ht="78.75">
      <c r="A151" s="132" t="s">
        <v>535</v>
      </c>
      <c r="B151" s="78" t="s">
        <v>44</v>
      </c>
      <c r="C151" s="78">
        <v>13</v>
      </c>
      <c r="D151" s="102" t="s">
        <v>201</v>
      </c>
      <c r="E151" s="28"/>
      <c r="F151" s="21">
        <f t="shared" si="13"/>
        <v>100</v>
      </c>
      <c r="G151" s="107">
        <f t="shared" si="13"/>
        <v>100</v>
      </c>
    </row>
    <row r="152" spans="1:7" s="48" customFormat="1" ht="31.5">
      <c r="A152" s="68" t="s">
        <v>59</v>
      </c>
      <c r="B152" s="19" t="s">
        <v>44</v>
      </c>
      <c r="C152" s="19">
        <v>13</v>
      </c>
      <c r="D152" s="102" t="s">
        <v>201</v>
      </c>
      <c r="E152" s="30">
        <v>600</v>
      </c>
      <c r="F152" s="21">
        <f t="shared" si="13"/>
        <v>100</v>
      </c>
      <c r="G152" s="107">
        <f t="shared" si="13"/>
        <v>100</v>
      </c>
    </row>
    <row r="153" spans="1:7" s="48" customFormat="1" ht="15.75">
      <c r="A153" s="68" t="s">
        <v>60</v>
      </c>
      <c r="B153" s="19" t="s">
        <v>44</v>
      </c>
      <c r="C153" s="19">
        <v>13</v>
      </c>
      <c r="D153" s="102" t="s">
        <v>201</v>
      </c>
      <c r="E153" s="28">
        <v>610</v>
      </c>
      <c r="F153" s="107">
        <v>100</v>
      </c>
      <c r="G153" s="107">
        <v>100</v>
      </c>
    </row>
    <row r="154" spans="1:7" s="48" customFormat="1" ht="15.75">
      <c r="A154" s="67" t="s">
        <v>202</v>
      </c>
      <c r="B154" s="19" t="s">
        <v>44</v>
      </c>
      <c r="C154" s="19">
        <v>13</v>
      </c>
      <c r="D154" s="4" t="s">
        <v>203</v>
      </c>
      <c r="E154" s="25"/>
      <c r="F154" s="21">
        <f>SUM(F155,)</f>
        <v>718.8</v>
      </c>
      <c r="G154" s="107">
        <f>SUM(G155,)</f>
        <v>718.8</v>
      </c>
    </row>
    <row r="155" spans="1:7" s="48" customFormat="1" ht="31.5">
      <c r="A155" s="68" t="s">
        <v>204</v>
      </c>
      <c r="B155" s="19" t="s">
        <v>44</v>
      </c>
      <c r="C155" s="19">
        <v>13</v>
      </c>
      <c r="D155" s="4" t="s">
        <v>205</v>
      </c>
      <c r="E155" s="20"/>
      <c r="F155" s="21">
        <f t="shared" ref="F155:G157" si="14">SUM(F156)</f>
        <v>718.8</v>
      </c>
      <c r="G155" s="107">
        <f t="shared" si="14"/>
        <v>718.8</v>
      </c>
    </row>
    <row r="156" spans="1:7" s="48" customFormat="1" ht="31.5">
      <c r="A156" s="68" t="s">
        <v>206</v>
      </c>
      <c r="B156" s="19" t="s">
        <v>44</v>
      </c>
      <c r="C156" s="19">
        <v>13</v>
      </c>
      <c r="D156" s="4" t="s">
        <v>207</v>
      </c>
      <c r="E156" s="25"/>
      <c r="F156" s="21">
        <f t="shared" si="14"/>
        <v>718.8</v>
      </c>
      <c r="G156" s="107">
        <f t="shared" si="14"/>
        <v>718.8</v>
      </c>
    </row>
    <row r="157" spans="1:7" s="48" customFormat="1" ht="31.5">
      <c r="A157" s="68" t="s">
        <v>59</v>
      </c>
      <c r="B157" s="19" t="s">
        <v>44</v>
      </c>
      <c r="C157" s="19">
        <v>13</v>
      </c>
      <c r="D157" s="4" t="s">
        <v>207</v>
      </c>
      <c r="E157" s="7">
        <v>600</v>
      </c>
      <c r="F157" s="21">
        <f t="shared" si="14"/>
        <v>718.8</v>
      </c>
      <c r="G157" s="107">
        <f t="shared" si="14"/>
        <v>718.8</v>
      </c>
    </row>
    <row r="158" spans="1:7" s="48" customFormat="1" ht="15.75">
      <c r="A158" s="68" t="s">
        <v>60</v>
      </c>
      <c r="B158" s="19" t="s">
        <v>44</v>
      </c>
      <c r="C158" s="19">
        <v>13</v>
      </c>
      <c r="D158" s="4" t="s">
        <v>207</v>
      </c>
      <c r="E158" s="28">
        <v>610</v>
      </c>
      <c r="F158" s="107">
        <v>718.8</v>
      </c>
      <c r="G158" s="107">
        <v>718.8</v>
      </c>
    </row>
    <row r="159" spans="1:7" ht="31.5">
      <c r="A159" s="67" t="s">
        <v>138</v>
      </c>
      <c r="B159" s="19" t="s">
        <v>44</v>
      </c>
      <c r="C159" s="19">
        <v>13</v>
      </c>
      <c r="D159" s="4" t="s">
        <v>31</v>
      </c>
      <c r="E159" s="19"/>
      <c r="F159" s="21">
        <f>SUM(F160,F173,F178)</f>
        <v>154071.44</v>
      </c>
      <c r="G159" s="107">
        <f>SUM(G160,G173,G178)</f>
        <v>150213.98000000001</v>
      </c>
    </row>
    <row r="160" spans="1:7" s="40" customFormat="1" ht="15.75">
      <c r="A160" s="67" t="s">
        <v>208</v>
      </c>
      <c r="B160" s="19" t="s">
        <v>44</v>
      </c>
      <c r="C160" s="19">
        <v>13</v>
      </c>
      <c r="D160" s="4" t="s">
        <v>32</v>
      </c>
      <c r="E160" s="23"/>
      <c r="F160" s="21">
        <f>SUM(F161,F165)</f>
        <v>22318.68</v>
      </c>
      <c r="G160" s="107">
        <f>SUM(G161,G165)</f>
        <v>15961.220000000001</v>
      </c>
    </row>
    <row r="161" spans="1:7" s="48" customFormat="1" ht="31.5">
      <c r="A161" s="67" t="s">
        <v>209</v>
      </c>
      <c r="B161" s="19" t="s">
        <v>44</v>
      </c>
      <c r="C161" s="19">
        <v>13</v>
      </c>
      <c r="D161" s="4" t="s">
        <v>33</v>
      </c>
      <c r="E161" s="22"/>
      <c r="F161" s="21">
        <f t="shared" ref="F161:G162" si="15">SUM(F162,)</f>
        <v>500</v>
      </c>
      <c r="G161" s="107">
        <f t="shared" si="15"/>
        <v>500</v>
      </c>
    </row>
    <row r="162" spans="1:7" s="48" customFormat="1" ht="31.5">
      <c r="A162" s="67" t="s">
        <v>210</v>
      </c>
      <c r="B162" s="19" t="s">
        <v>44</v>
      </c>
      <c r="C162" s="19">
        <v>13</v>
      </c>
      <c r="D162" s="4" t="s">
        <v>211</v>
      </c>
      <c r="E162" s="22"/>
      <c r="F162" s="21">
        <f t="shared" si="15"/>
        <v>500</v>
      </c>
      <c r="G162" s="107">
        <f t="shared" si="15"/>
        <v>500</v>
      </c>
    </row>
    <row r="163" spans="1:7" s="48" customFormat="1" ht="31.5">
      <c r="A163" s="77" t="s">
        <v>113</v>
      </c>
      <c r="B163" s="22" t="s">
        <v>44</v>
      </c>
      <c r="C163" s="22">
        <v>13</v>
      </c>
      <c r="D163" s="4" t="s">
        <v>211</v>
      </c>
      <c r="E163" s="25">
        <v>200</v>
      </c>
      <c r="F163" s="21">
        <f>SUM(F164)</f>
        <v>500</v>
      </c>
      <c r="G163" s="107">
        <f>SUM(G164)</f>
        <v>500</v>
      </c>
    </row>
    <row r="164" spans="1:7" s="48" customFormat="1" ht="31.5">
      <c r="A164" s="77" t="s">
        <v>51</v>
      </c>
      <c r="B164" s="22" t="s">
        <v>44</v>
      </c>
      <c r="C164" s="22">
        <v>13</v>
      </c>
      <c r="D164" s="4" t="s">
        <v>211</v>
      </c>
      <c r="E164" s="25">
        <v>240</v>
      </c>
      <c r="F164" s="107">
        <v>500</v>
      </c>
      <c r="G164" s="107">
        <v>500</v>
      </c>
    </row>
    <row r="165" spans="1:7" s="98" customFormat="1" ht="31.5">
      <c r="A165" s="104" t="s">
        <v>140</v>
      </c>
      <c r="B165" s="130" t="s">
        <v>44</v>
      </c>
      <c r="C165" s="130">
        <v>13</v>
      </c>
      <c r="D165" s="129" t="s">
        <v>548</v>
      </c>
      <c r="E165" s="111"/>
      <c r="F165" s="107">
        <f>SUM(F166)</f>
        <v>21818.68</v>
      </c>
      <c r="G165" s="107">
        <f>SUM(G166)</f>
        <v>15461.220000000001</v>
      </c>
    </row>
    <row r="166" spans="1:7" s="98" customFormat="1" ht="15.75">
      <c r="A166" s="132" t="s">
        <v>6</v>
      </c>
      <c r="B166" s="108" t="s">
        <v>44</v>
      </c>
      <c r="C166" s="108">
        <v>13</v>
      </c>
      <c r="D166" s="129" t="s">
        <v>549</v>
      </c>
      <c r="E166" s="111"/>
      <c r="F166" s="107">
        <f>SUM(F167,F169,F171)</f>
        <v>21818.68</v>
      </c>
      <c r="G166" s="107">
        <f>SUM(G167,G169,G171)</f>
        <v>15461.220000000001</v>
      </c>
    </row>
    <row r="167" spans="1:7" s="98" customFormat="1" ht="66" customHeight="1">
      <c r="A167" s="104" t="s">
        <v>47</v>
      </c>
      <c r="B167" s="108" t="s">
        <v>44</v>
      </c>
      <c r="C167" s="130">
        <v>13</v>
      </c>
      <c r="D167" s="129" t="s">
        <v>549</v>
      </c>
      <c r="E167" s="111">
        <v>100</v>
      </c>
      <c r="F167" s="107">
        <f>SUM(F168)</f>
        <v>21226.48</v>
      </c>
      <c r="G167" s="107">
        <f>SUM(G168)</f>
        <v>14869.02</v>
      </c>
    </row>
    <row r="168" spans="1:7" s="98" customFormat="1" ht="31.5">
      <c r="A168" s="104" t="s">
        <v>48</v>
      </c>
      <c r="B168" s="108" t="s">
        <v>44</v>
      </c>
      <c r="C168" s="130">
        <v>13</v>
      </c>
      <c r="D168" s="129" t="s">
        <v>549</v>
      </c>
      <c r="E168" s="111">
        <v>120</v>
      </c>
      <c r="F168" s="29">
        <v>21226.48</v>
      </c>
      <c r="G168" s="29">
        <v>14869.02</v>
      </c>
    </row>
    <row r="169" spans="1:7" s="98" customFormat="1" ht="31.5">
      <c r="A169" s="104" t="s">
        <v>113</v>
      </c>
      <c r="B169" s="108" t="s">
        <v>44</v>
      </c>
      <c r="C169" s="130">
        <v>13</v>
      </c>
      <c r="D169" s="129" t="s">
        <v>549</v>
      </c>
      <c r="E169" s="111">
        <v>200</v>
      </c>
      <c r="F169" s="107">
        <f>SUM(F170)</f>
        <v>586.20000000000005</v>
      </c>
      <c r="G169" s="107">
        <f>SUM(G170)</f>
        <v>586.20000000000005</v>
      </c>
    </row>
    <row r="170" spans="1:7" s="98" customFormat="1" ht="31.5">
      <c r="A170" s="104" t="s">
        <v>51</v>
      </c>
      <c r="B170" s="108" t="s">
        <v>44</v>
      </c>
      <c r="C170" s="130">
        <v>13</v>
      </c>
      <c r="D170" s="129" t="s">
        <v>549</v>
      </c>
      <c r="E170" s="111">
        <v>240</v>
      </c>
      <c r="F170" s="107">
        <v>586.20000000000005</v>
      </c>
      <c r="G170" s="107">
        <v>586.20000000000005</v>
      </c>
    </row>
    <row r="171" spans="1:7" s="98" customFormat="1" ht="15.75">
      <c r="A171" s="104" t="s">
        <v>52</v>
      </c>
      <c r="B171" s="108" t="s">
        <v>44</v>
      </c>
      <c r="C171" s="130">
        <v>13</v>
      </c>
      <c r="D171" s="129" t="s">
        <v>549</v>
      </c>
      <c r="E171" s="111">
        <v>800</v>
      </c>
      <c r="F171" s="107">
        <f>SUM(F172)</f>
        <v>6</v>
      </c>
      <c r="G171" s="107">
        <f>SUM(G172)</f>
        <v>6</v>
      </c>
    </row>
    <row r="172" spans="1:7" s="98" customFormat="1" ht="15.75">
      <c r="A172" s="104" t="s">
        <v>53</v>
      </c>
      <c r="B172" s="108" t="s">
        <v>44</v>
      </c>
      <c r="C172" s="130">
        <v>13</v>
      </c>
      <c r="D172" s="129" t="s">
        <v>549</v>
      </c>
      <c r="E172" s="111">
        <v>850</v>
      </c>
      <c r="F172" s="107">
        <v>6</v>
      </c>
      <c r="G172" s="107">
        <v>6</v>
      </c>
    </row>
    <row r="173" spans="1:7" s="48" customFormat="1" ht="31.5">
      <c r="A173" s="67" t="s">
        <v>144</v>
      </c>
      <c r="B173" s="22" t="s">
        <v>44</v>
      </c>
      <c r="C173" s="78">
        <v>13</v>
      </c>
      <c r="D173" s="4" t="s">
        <v>34</v>
      </c>
      <c r="E173" s="27"/>
      <c r="F173" s="79">
        <f t="shared" ref="F173:G176" si="16">SUM(F174)</f>
        <v>100</v>
      </c>
      <c r="G173" s="107">
        <f t="shared" si="16"/>
        <v>100</v>
      </c>
    </row>
    <row r="174" spans="1:7" s="48" customFormat="1" ht="31.5">
      <c r="A174" s="73" t="s">
        <v>145</v>
      </c>
      <c r="B174" s="22" t="s">
        <v>44</v>
      </c>
      <c r="C174" s="78">
        <v>13</v>
      </c>
      <c r="D174" s="4" t="s">
        <v>35</v>
      </c>
      <c r="E174" s="27"/>
      <c r="F174" s="79">
        <f t="shared" si="16"/>
        <v>100</v>
      </c>
      <c r="G174" s="107">
        <f t="shared" si="16"/>
        <v>100</v>
      </c>
    </row>
    <row r="175" spans="1:7" s="48" customFormat="1" ht="110.25">
      <c r="A175" s="67" t="s">
        <v>146</v>
      </c>
      <c r="B175" s="22" t="s">
        <v>44</v>
      </c>
      <c r="C175" s="78">
        <v>13</v>
      </c>
      <c r="D175" s="4" t="s">
        <v>147</v>
      </c>
      <c r="E175" s="3"/>
      <c r="F175" s="79">
        <f t="shared" si="16"/>
        <v>100</v>
      </c>
      <c r="G175" s="107">
        <f t="shared" si="16"/>
        <v>100</v>
      </c>
    </row>
    <row r="176" spans="1:7" s="48" customFormat="1" ht="31.5">
      <c r="A176" s="77" t="s">
        <v>113</v>
      </c>
      <c r="B176" s="22" t="s">
        <v>44</v>
      </c>
      <c r="C176" s="78">
        <v>13</v>
      </c>
      <c r="D176" s="4" t="s">
        <v>147</v>
      </c>
      <c r="E176" s="80">
        <v>200</v>
      </c>
      <c r="F176" s="79">
        <f t="shared" si="16"/>
        <v>100</v>
      </c>
      <c r="G176" s="107">
        <f t="shared" si="16"/>
        <v>100</v>
      </c>
    </row>
    <row r="177" spans="1:7" s="48" customFormat="1" ht="31.5">
      <c r="A177" s="77" t="s">
        <v>51</v>
      </c>
      <c r="B177" s="22" t="s">
        <v>44</v>
      </c>
      <c r="C177" s="78">
        <v>13</v>
      </c>
      <c r="D177" s="4" t="s">
        <v>147</v>
      </c>
      <c r="E177" s="80">
        <v>240</v>
      </c>
      <c r="F177" s="79">
        <v>100</v>
      </c>
      <c r="G177" s="107">
        <v>100</v>
      </c>
    </row>
    <row r="178" spans="1:7" ht="15.75">
      <c r="A178" s="67" t="s">
        <v>1</v>
      </c>
      <c r="B178" s="25" t="s">
        <v>44</v>
      </c>
      <c r="C178" s="19">
        <v>13</v>
      </c>
      <c r="D178" s="4" t="s">
        <v>139</v>
      </c>
      <c r="E178" s="28"/>
      <c r="F178" s="79">
        <f>SUM(F179)</f>
        <v>131652.76</v>
      </c>
      <c r="G178" s="107">
        <f>SUM(G179)</f>
        <v>134152.76</v>
      </c>
    </row>
    <row r="179" spans="1:7" s="48" customFormat="1" ht="31.5">
      <c r="A179" s="67" t="s">
        <v>140</v>
      </c>
      <c r="B179" s="80" t="s">
        <v>44</v>
      </c>
      <c r="C179" s="78">
        <v>13</v>
      </c>
      <c r="D179" s="4" t="s">
        <v>141</v>
      </c>
      <c r="E179" s="28"/>
      <c r="F179" s="79">
        <f>SUM(F180,F184,F191)</f>
        <v>131652.76</v>
      </c>
      <c r="G179" s="107">
        <f>SUM(G180,G184,G191)</f>
        <v>134152.76</v>
      </c>
    </row>
    <row r="180" spans="1:7" s="48" customFormat="1" ht="15.75">
      <c r="A180" s="67" t="s">
        <v>212</v>
      </c>
      <c r="B180" s="78" t="s">
        <v>44</v>
      </c>
      <c r="C180" s="78">
        <v>13</v>
      </c>
      <c r="D180" s="4" t="s">
        <v>213</v>
      </c>
      <c r="E180" s="80"/>
      <c r="F180" s="79">
        <f>SUM(F181)</f>
        <v>467</v>
      </c>
      <c r="G180" s="107">
        <f>SUM(G181)</f>
        <v>467</v>
      </c>
    </row>
    <row r="181" spans="1:7" s="48" customFormat="1" ht="15.75">
      <c r="A181" s="77" t="s">
        <v>52</v>
      </c>
      <c r="B181" s="78" t="s">
        <v>44</v>
      </c>
      <c r="C181" s="78">
        <v>13</v>
      </c>
      <c r="D181" s="4" t="s">
        <v>213</v>
      </c>
      <c r="E181" s="80">
        <v>800</v>
      </c>
      <c r="F181" s="79">
        <f>SUM(F182,F183)</f>
        <v>467</v>
      </c>
      <c r="G181" s="107">
        <f>SUM(G182,G183)</f>
        <v>467</v>
      </c>
    </row>
    <row r="182" spans="1:7" s="48" customFormat="1" ht="15.75">
      <c r="A182" s="77" t="s">
        <v>53</v>
      </c>
      <c r="B182" s="78" t="s">
        <v>44</v>
      </c>
      <c r="C182" s="78">
        <v>13</v>
      </c>
      <c r="D182" s="4" t="s">
        <v>213</v>
      </c>
      <c r="E182" s="80">
        <v>850</v>
      </c>
      <c r="F182" s="29">
        <v>371</v>
      </c>
      <c r="G182" s="29">
        <v>371</v>
      </c>
    </row>
    <row r="183" spans="1:7" s="48" customFormat="1" ht="31.5">
      <c r="A183" s="77" t="s">
        <v>61</v>
      </c>
      <c r="B183" s="78" t="s">
        <v>44</v>
      </c>
      <c r="C183" s="78">
        <v>13</v>
      </c>
      <c r="D183" s="4" t="s">
        <v>213</v>
      </c>
      <c r="E183" s="80">
        <v>860</v>
      </c>
      <c r="F183" s="29">
        <v>96</v>
      </c>
      <c r="G183" s="29">
        <v>96</v>
      </c>
    </row>
    <row r="184" spans="1:7" s="48" customFormat="1" ht="47.25">
      <c r="A184" s="74" t="s">
        <v>214</v>
      </c>
      <c r="B184" s="80" t="s">
        <v>44</v>
      </c>
      <c r="C184" s="78">
        <v>13</v>
      </c>
      <c r="D184" s="4" t="s">
        <v>215</v>
      </c>
      <c r="E184" s="80"/>
      <c r="F184" s="79">
        <f>SUM(F185,F187,F189)</f>
        <v>67891.7</v>
      </c>
      <c r="G184" s="107">
        <f>SUM(G185,G187,G189)</f>
        <v>70391.7</v>
      </c>
    </row>
    <row r="185" spans="1:7" s="48" customFormat="1" ht="66" customHeight="1">
      <c r="A185" s="77" t="s">
        <v>47</v>
      </c>
      <c r="B185" s="80" t="s">
        <v>44</v>
      </c>
      <c r="C185" s="78">
        <v>13</v>
      </c>
      <c r="D185" s="4" t="s">
        <v>215</v>
      </c>
      <c r="E185" s="80">
        <v>100</v>
      </c>
      <c r="F185" s="79">
        <f>SUM(F186)</f>
        <v>67215.399999999994</v>
      </c>
      <c r="G185" s="107">
        <f>SUM(G186)</f>
        <v>67215.399999999994</v>
      </c>
    </row>
    <row r="186" spans="1:7" s="48" customFormat="1" ht="15.75">
      <c r="A186" s="77" t="s">
        <v>62</v>
      </c>
      <c r="B186" s="80" t="s">
        <v>44</v>
      </c>
      <c r="C186" s="78">
        <v>13</v>
      </c>
      <c r="D186" s="4" t="s">
        <v>215</v>
      </c>
      <c r="E186" s="80">
        <v>110</v>
      </c>
      <c r="F186" s="107">
        <v>67215.399999999994</v>
      </c>
      <c r="G186" s="107">
        <v>67215.399999999994</v>
      </c>
    </row>
    <row r="187" spans="1:7" s="48" customFormat="1" ht="31.5">
      <c r="A187" s="77" t="s">
        <v>113</v>
      </c>
      <c r="B187" s="80" t="s">
        <v>44</v>
      </c>
      <c r="C187" s="78">
        <v>13</v>
      </c>
      <c r="D187" s="4" t="s">
        <v>215</v>
      </c>
      <c r="E187" s="80">
        <v>200</v>
      </c>
      <c r="F187" s="107">
        <f>SUM(F188)</f>
        <v>676.3</v>
      </c>
      <c r="G187" s="107">
        <f>SUM(G188)</f>
        <v>3155.3</v>
      </c>
    </row>
    <row r="188" spans="1:7" s="48" customFormat="1" ht="31.5">
      <c r="A188" s="77" t="s">
        <v>51</v>
      </c>
      <c r="B188" s="80" t="s">
        <v>44</v>
      </c>
      <c r="C188" s="78">
        <v>13</v>
      </c>
      <c r="D188" s="4" t="s">
        <v>215</v>
      </c>
      <c r="E188" s="80">
        <v>240</v>
      </c>
      <c r="F188" s="107">
        <v>676.3</v>
      </c>
      <c r="G188" s="107">
        <v>3155.3</v>
      </c>
    </row>
    <row r="189" spans="1:7" s="48" customFormat="1" ht="15.75">
      <c r="A189" s="77" t="s">
        <v>52</v>
      </c>
      <c r="B189" s="80" t="s">
        <v>44</v>
      </c>
      <c r="C189" s="78">
        <v>13</v>
      </c>
      <c r="D189" s="4" t="s">
        <v>215</v>
      </c>
      <c r="E189" s="80">
        <v>800</v>
      </c>
      <c r="F189" s="107"/>
      <c r="G189" s="107">
        <f>SUM(G190)</f>
        <v>21</v>
      </c>
    </row>
    <row r="190" spans="1:7" s="48" customFormat="1" ht="15.75">
      <c r="A190" s="77" t="s">
        <v>53</v>
      </c>
      <c r="B190" s="80" t="s">
        <v>44</v>
      </c>
      <c r="C190" s="78">
        <v>13</v>
      </c>
      <c r="D190" s="4" t="s">
        <v>215</v>
      </c>
      <c r="E190" s="80">
        <v>850</v>
      </c>
      <c r="F190" s="29"/>
      <c r="G190" s="29">
        <v>21</v>
      </c>
    </row>
    <row r="191" spans="1:7" s="48" customFormat="1" ht="47.25">
      <c r="A191" s="74" t="s">
        <v>216</v>
      </c>
      <c r="B191" s="25" t="s">
        <v>44</v>
      </c>
      <c r="C191" s="19">
        <v>13</v>
      </c>
      <c r="D191" s="4" t="s">
        <v>217</v>
      </c>
      <c r="E191" s="28"/>
      <c r="F191" s="21">
        <f>SUM(F192,F194,F196,)</f>
        <v>63294.060000000005</v>
      </c>
      <c r="G191" s="107">
        <f>SUM(G192,G194,G196,)</f>
        <v>63294.060000000005</v>
      </c>
    </row>
    <row r="192" spans="1:7" s="48" customFormat="1" ht="66.75" customHeight="1">
      <c r="A192" s="77" t="s">
        <v>47</v>
      </c>
      <c r="B192" s="25" t="s">
        <v>44</v>
      </c>
      <c r="C192" s="19">
        <v>13</v>
      </c>
      <c r="D192" s="4" t="s">
        <v>217</v>
      </c>
      <c r="E192" s="25">
        <v>100</v>
      </c>
      <c r="F192" s="21">
        <f>SUM(F193)</f>
        <v>13246.01</v>
      </c>
      <c r="G192" s="107">
        <f>SUM(G193)</f>
        <v>13246.01</v>
      </c>
    </row>
    <row r="193" spans="1:7" s="48" customFormat="1" ht="15.75">
      <c r="A193" s="77" t="s">
        <v>62</v>
      </c>
      <c r="B193" s="25" t="s">
        <v>44</v>
      </c>
      <c r="C193" s="19">
        <v>13</v>
      </c>
      <c r="D193" s="4" t="s">
        <v>217</v>
      </c>
      <c r="E193" s="25">
        <v>110</v>
      </c>
      <c r="F193" s="107">
        <v>13246.01</v>
      </c>
      <c r="G193" s="107">
        <v>13246.01</v>
      </c>
    </row>
    <row r="194" spans="1:7" s="48" customFormat="1" ht="31.5">
      <c r="A194" s="77" t="s">
        <v>113</v>
      </c>
      <c r="B194" s="25" t="s">
        <v>44</v>
      </c>
      <c r="C194" s="19">
        <v>13</v>
      </c>
      <c r="D194" s="4" t="s">
        <v>217</v>
      </c>
      <c r="E194" s="25">
        <v>200</v>
      </c>
      <c r="F194" s="107">
        <f>SUM(F195)</f>
        <v>462.5</v>
      </c>
      <c r="G194" s="107">
        <f>SUM(G195)</f>
        <v>462.5</v>
      </c>
    </row>
    <row r="195" spans="1:7" s="48" customFormat="1" ht="31.5">
      <c r="A195" s="77" t="s">
        <v>51</v>
      </c>
      <c r="B195" s="25" t="s">
        <v>44</v>
      </c>
      <c r="C195" s="19">
        <v>13</v>
      </c>
      <c r="D195" s="4" t="s">
        <v>217</v>
      </c>
      <c r="E195" s="25">
        <v>240</v>
      </c>
      <c r="F195" s="107">
        <v>462.5</v>
      </c>
      <c r="G195" s="107">
        <v>462.5</v>
      </c>
    </row>
    <row r="196" spans="1:7" s="48" customFormat="1" ht="31.5">
      <c r="A196" s="68" t="s">
        <v>59</v>
      </c>
      <c r="B196" s="80" t="s">
        <v>44</v>
      </c>
      <c r="C196" s="78">
        <v>13</v>
      </c>
      <c r="D196" s="4" t="s">
        <v>217</v>
      </c>
      <c r="E196" s="30">
        <v>600</v>
      </c>
      <c r="F196" s="107">
        <f>SUM(F197)</f>
        <v>49585.55</v>
      </c>
      <c r="G196" s="107">
        <f>SUM(G197)</f>
        <v>49585.55</v>
      </c>
    </row>
    <row r="197" spans="1:7" s="48" customFormat="1" ht="15.75">
      <c r="A197" s="68" t="s">
        <v>60</v>
      </c>
      <c r="B197" s="80" t="s">
        <v>44</v>
      </c>
      <c r="C197" s="78">
        <v>13</v>
      </c>
      <c r="D197" s="4" t="s">
        <v>217</v>
      </c>
      <c r="E197" s="28">
        <v>610</v>
      </c>
      <c r="F197" s="107">
        <v>49585.55</v>
      </c>
      <c r="G197" s="107">
        <v>49585.55</v>
      </c>
    </row>
    <row r="198" spans="1:7" s="48" customFormat="1" ht="47.25">
      <c r="A198" s="67" t="s">
        <v>168</v>
      </c>
      <c r="B198" s="80" t="s">
        <v>44</v>
      </c>
      <c r="C198" s="78">
        <v>13</v>
      </c>
      <c r="D198" s="4" t="s">
        <v>37</v>
      </c>
      <c r="E198" s="80"/>
      <c r="F198" s="79">
        <f t="shared" ref="F198:G201" si="17">SUM(F199)</f>
        <v>1</v>
      </c>
      <c r="G198" s="107">
        <f t="shared" si="17"/>
        <v>752</v>
      </c>
    </row>
    <row r="199" spans="1:7" s="48" customFormat="1" ht="15.75">
      <c r="A199" s="77" t="s">
        <v>1</v>
      </c>
      <c r="B199" s="80" t="s">
        <v>44</v>
      </c>
      <c r="C199" s="78">
        <v>13</v>
      </c>
      <c r="D199" s="4" t="s">
        <v>228</v>
      </c>
      <c r="E199" s="80"/>
      <c r="F199" s="79">
        <f t="shared" si="17"/>
        <v>1</v>
      </c>
      <c r="G199" s="107">
        <f t="shared" si="17"/>
        <v>752</v>
      </c>
    </row>
    <row r="200" spans="1:7" s="48" customFormat="1" ht="47.25">
      <c r="A200" s="82" t="s">
        <v>229</v>
      </c>
      <c r="B200" s="78" t="s">
        <v>44</v>
      </c>
      <c r="C200" s="78">
        <v>13</v>
      </c>
      <c r="D200" s="4" t="s">
        <v>230</v>
      </c>
      <c r="E200" s="80"/>
      <c r="F200" s="79">
        <f t="shared" si="17"/>
        <v>1</v>
      </c>
      <c r="G200" s="107">
        <f t="shared" si="17"/>
        <v>752</v>
      </c>
    </row>
    <row r="201" spans="1:7" s="48" customFormat="1" ht="47.25">
      <c r="A201" s="77" t="s">
        <v>231</v>
      </c>
      <c r="B201" s="78" t="s">
        <v>44</v>
      </c>
      <c r="C201" s="78">
        <v>13</v>
      </c>
      <c r="D201" s="4" t="s">
        <v>232</v>
      </c>
      <c r="E201" s="80"/>
      <c r="F201" s="79">
        <f t="shared" si="17"/>
        <v>1</v>
      </c>
      <c r="G201" s="107">
        <f t="shared" si="17"/>
        <v>752</v>
      </c>
    </row>
    <row r="202" spans="1:7" s="48" customFormat="1" ht="31.5">
      <c r="A202" s="77" t="s">
        <v>121</v>
      </c>
      <c r="B202" s="78" t="s">
        <v>44</v>
      </c>
      <c r="C202" s="78">
        <v>13</v>
      </c>
      <c r="D202" s="4" t="s">
        <v>232</v>
      </c>
      <c r="E202" s="80">
        <v>200</v>
      </c>
      <c r="F202" s="107">
        <f>SUM(F203)</f>
        <v>1</v>
      </c>
      <c r="G202" s="107">
        <f>SUM(G203)</f>
        <v>752</v>
      </c>
    </row>
    <row r="203" spans="1:7" s="48" customFormat="1" ht="31.5">
      <c r="A203" s="77" t="s">
        <v>51</v>
      </c>
      <c r="B203" s="78" t="s">
        <v>44</v>
      </c>
      <c r="C203" s="78">
        <v>13</v>
      </c>
      <c r="D203" s="4" t="s">
        <v>232</v>
      </c>
      <c r="E203" s="80">
        <v>240</v>
      </c>
      <c r="F203" s="81">
        <v>1</v>
      </c>
      <c r="G203" s="81">
        <v>752</v>
      </c>
    </row>
    <row r="204" spans="1:7" s="48" customFormat="1" ht="15.75">
      <c r="A204" s="76" t="s">
        <v>54</v>
      </c>
      <c r="B204" s="78" t="s">
        <v>44</v>
      </c>
      <c r="C204" s="78">
        <v>13</v>
      </c>
      <c r="D204" s="4" t="s">
        <v>232</v>
      </c>
      <c r="E204" s="80">
        <v>240</v>
      </c>
      <c r="F204" s="81">
        <v>1</v>
      </c>
      <c r="G204" s="81">
        <v>752</v>
      </c>
    </row>
    <row r="205" spans="1:7" s="48" customFormat="1" ht="15.75">
      <c r="A205" s="67" t="s">
        <v>220</v>
      </c>
      <c r="B205" s="19" t="s">
        <v>44</v>
      </c>
      <c r="C205" s="19">
        <v>13</v>
      </c>
      <c r="D205" s="4" t="s">
        <v>221</v>
      </c>
      <c r="E205" s="25"/>
      <c r="F205" s="79">
        <f t="shared" ref="F205:G206" si="18">SUM(F206,)</f>
        <v>60360.13</v>
      </c>
      <c r="G205" s="107">
        <f t="shared" si="18"/>
        <v>58160.9</v>
      </c>
    </row>
    <row r="206" spans="1:7" s="48" customFormat="1" ht="63">
      <c r="A206" s="67" t="s">
        <v>222</v>
      </c>
      <c r="B206" s="78" t="s">
        <v>44</v>
      </c>
      <c r="C206" s="78">
        <v>13</v>
      </c>
      <c r="D206" s="4" t="s">
        <v>223</v>
      </c>
      <c r="E206" s="80"/>
      <c r="F206" s="79">
        <f t="shared" si="18"/>
        <v>60360.13</v>
      </c>
      <c r="G206" s="107">
        <f t="shared" si="18"/>
        <v>58160.9</v>
      </c>
    </row>
    <row r="207" spans="1:7" s="48" customFormat="1" ht="47.25">
      <c r="A207" s="74" t="s">
        <v>224</v>
      </c>
      <c r="B207" s="19" t="s">
        <v>44</v>
      </c>
      <c r="C207" s="19">
        <v>13</v>
      </c>
      <c r="D207" s="4" t="s">
        <v>225</v>
      </c>
      <c r="E207" s="9"/>
      <c r="F207" s="21">
        <f>SUM(F208,)</f>
        <v>60360.13</v>
      </c>
      <c r="G207" s="107">
        <f>SUM(G208,)</f>
        <v>58160.9</v>
      </c>
    </row>
    <row r="208" spans="1:7" s="48" customFormat="1" ht="47.25">
      <c r="A208" s="74" t="s">
        <v>226</v>
      </c>
      <c r="B208" s="25" t="s">
        <v>44</v>
      </c>
      <c r="C208" s="19">
        <v>13</v>
      </c>
      <c r="D208" s="4" t="s">
        <v>227</v>
      </c>
      <c r="E208" s="25"/>
      <c r="F208" s="21">
        <f>SUM(F209)</f>
        <v>60360.13</v>
      </c>
      <c r="G208" s="107">
        <f>SUM(G209)</f>
        <v>58160.9</v>
      </c>
    </row>
    <row r="209" spans="1:10" s="48" customFormat="1" ht="31.5">
      <c r="A209" s="68" t="s">
        <v>59</v>
      </c>
      <c r="B209" s="25" t="s">
        <v>44</v>
      </c>
      <c r="C209" s="19">
        <v>13</v>
      </c>
      <c r="D209" s="4" t="s">
        <v>227</v>
      </c>
      <c r="E209" s="30">
        <v>600</v>
      </c>
      <c r="F209" s="21">
        <f>SUM(F210)</f>
        <v>60360.13</v>
      </c>
      <c r="G209" s="107">
        <f>SUM(G210)</f>
        <v>58160.9</v>
      </c>
    </row>
    <row r="210" spans="1:10" s="48" customFormat="1" ht="15.75">
      <c r="A210" s="68" t="s">
        <v>60</v>
      </c>
      <c r="B210" s="25" t="s">
        <v>44</v>
      </c>
      <c r="C210" s="19">
        <v>13</v>
      </c>
      <c r="D210" s="4" t="s">
        <v>227</v>
      </c>
      <c r="E210" s="28">
        <v>610</v>
      </c>
      <c r="F210" s="107">
        <v>60360.13</v>
      </c>
      <c r="G210" s="107">
        <v>58160.9</v>
      </c>
    </row>
    <row r="211" spans="1:10" s="48" customFormat="1" ht="15.75">
      <c r="A211" s="68"/>
      <c r="B211" s="25"/>
      <c r="C211" s="19"/>
      <c r="D211" s="47"/>
      <c r="E211" s="28"/>
      <c r="F211" s="21"/>
      <c r="G211" s="107"/>
    </row>
    <row r="212" spans="1:10" ht="15.75">
      <c r="A212" s="85" t="s">
        <v>64</v>
      </c>
      <c r="B212" s="54" t="s">
        <v>46</v>
      </c>
      <c r="C212" s="54"/>
      <c r="D212" s="44"/>
      <c r="E212" s="44"/>
      <c r="F212" s="55">
        <f>SUM(F213,)</f>
        <v>6903</v>
      </c>
      <c r="G212" s="55">
        <f>SUM(G213,)</f>
        <v>7241</v>
      </c>
    </row>
    <row r="213" spans="1:10" ht="15.75">
      <c r="A213" s="76" t="s">
        <v>65</v>
      </c>
      <c r="B213" s="31" t="s">
        <v>46</v>
      </c>
      <c r="C213" s="31" t="s">
        <v>66</v>
      </c>
      <c r="D213" s="23"/>
      <c r="E213" s="32"/>
      <c r="F213" s="107">
        <f t="shared" ref="F213:F215" si="19">SUM(F214)</f>
        <v>6903</v>
      </c>
      <c r="G213" s="107">
        <f t="shared" ref="G213:G215" si="20">SUM(G214)</f>
        <v>7241</v>
      </c>
    </row>
    <row r="214" spans="1:10" s="48" customFormat="1" ht="47.25">
      <c r="A214" s="67" t="s">
        <v>168</v>
      </c>
      <c r="B214" s="31" t="s">
        <v>46</v>
      </c>
      <c r="C214" s="31" t="s">
        <v>66</v>
      </c>
      <c r="D214" s="4" t="s">
        <v>37</v>
      </c>
      <c r="E214" s="32"/>
      <c r="F214" s="107">
        <f t="shared" si="19"/>
        <v>6903</v>
      </c>
      <c r="G214" s="107">
        <f t="shared" si="20"/>
        <v>7241</v>
      </c>
    </row>
    <row r="215" spans="1:10" s="48" customFormat="1" ht="15.75">
      <c r="A215" s="77" t="s">
        <v>1</v>
      </c>
      <c r="B215" s="31" t="s">
        <v>46</v>
      </c>
      <c r="C215" s="31" t="s">
        <v>66</v>
      </c>
      <c r="D215" s="4" t="s">
        <v>228</v>
      </c>
      <c r="E215" s="32"/>
      <c r="F215" s="107">
        <f t="shared" si="19"/>
        <v>6903</v>
      </c>
      <c r="G215" s="107">
        <f t="shared" si="20"/>
        <v>7241</v>
      </c>
    </row>
    <row r="216" spans="1:10" ht="31.5">
      <c r="A216" s="82" t="s">
        <v>233</v>
      </c>
      <c r="B216" s="31" t="s">
        <v>46</v>
      </c>
      <c r="C216" s="31" t="s">
        <v>66</v>
      </c>
      <c r="D216" s="4" t="s">
        <v>234</v>
      </c>
      <c r="E216" s="32"/>
      <c r="F216" s="21">
        <f>SUM(F217)</f>
        <v>6903</v>
      </c>
      <c r="G216" s="107">
        <f>SUM(G217)</f>
        <v>7241</v>
      </c>
    </row>
    <row r="217" spans="1:10" ht="31.5">
      <c r="A217" s="82" t="s">
        <v>235</v>
      </c>
      <c r="B217" s="25" t="s">
        <v>46</v>
      </c>
      <c r="C217" s="25" t="s">
        <v>66</v>
      </c>
      <c r="D217" s="4" t="s">
        <v>236</v>
      </c>
      <c r="E217" s="25"/>
      <c r="F217" s="21">
        <f>SUM(F218,)</f>
        <v>6903</v>
      </c>
      <c r="G217" s="107">
        <f>SUM(G218,)</f>
        <v>7241</v>
      </c>
    </row>
    <row r="218" spans="1:10" ht="66.75" customHeight="1">
      <c r="A218" s="77" t="s">
        <v>47</v>
      </c>
      <c r="B218" s="25" t="s">
        <v>46</v>
      </c>
      <c r="C218" s="25" t="s">
        <v>66</v>
      </c>
      <c r="D218" s="4" t="s">
        <v>236</v>
      </c>
      <c r="E218" s="25">
        <v>100</v>
      </c>
      <c r="F218" s="107">
        <f>SUM(F219)</f>
        <v>6903</v>
      </c>
      <c r="G218" s="107">
        <f>SUM(G219)</f>
        <v>7241</v>
      </c>
    </row>
    <row r="219" spans="1:10" ht="31.5">
      <c r="A219" s="77" t="s">
        <v>48</v>
      </c>
      <c r="B219" s="25" t="s">
        <v>46</v>
      </c>
      <c r="C219" s="25" t="s">
        <v>66</v>
      </c>
      <c r="D219" s="4" t="s">
        <v>236</v>
      </c>
      <c r="E219" s="25">
        <v>120</v>
      </c>
      <c r="F219" s="107">
        <v>6903</v>
      </c>
      <c r="G219" s="107">
        <v>7241</v>
      </c>
    </row>
    <row r="220" spans="1:10" ht="15.75">
      <c r="A220" s="76" t="s">
        <v>54</v>
      </c>
      <c r="B220" s="25" t="s">
        <v>46</v>
      </c>
      <c r="C220" s="25" t="s">
        <v>66</v>
      </c>
      <c r="D220" s="4" t="s">
        <v>236</v>
      </c>
      <c r="E220" s="25">
        <v>120</v>
      </c>
      <c r="F220" s="107">
        <v>6903</v>
      </c>
      <c r="G220" s="107">
        <v>7241</v>
      </c>
      <c r="J220" s="5"/>
    </row>
    <row r="221" spans="1:10" s="48" customFormat="1" ht="15.75">
      <c r="A221" s="77"/>
      <c r="B221" s="22"/>
      <c r="C221" s="22"/>
      <c r="D221" s="4"/>
      <c r="E221" s="25"/>
      <c r="F221" s="21"/>
      <c r="G221" s="107"/>
      <c r="J221" s="33"/>
    </row>
    <row r="222" spans="1:10" ht="15.75">
      <c r="A222" s="85" t="s">
        <v>67</v>
      </c>
      <c r="B222" s="54" t="s">
        <v>66</v>
      </c>
      <c r="C222" s="54"/>
      <c r="D222" s="44"/>
      <c r="E222" s="44"/>
      <c r="F222" s="55">
        <f>SUM(F223,F246)</f>
        <v>36166.239999999998</v>
      </c>
      <c r="G222" s="55">
        <f>SUM(G223,G246)</f>
        <v>36166.239999999998</v>
      </c>
      <c r="J222" s="6"/>
    </row>
    <row r="223" spans="1:10" ht="31.5">
      <c r="A223" s="76" t="s">
        <v>68</v>
      </c>
      <c r="B223" s="22" t="s">
        <v>66</v>
      </c>
      <c r="C223" s="22" t="s">
        <v>69</v>
      </c>
      <c r="D223" s="23"/>
      <c r="E223" s="23"/>
      <c r="F223" s="21">
        <f>SUM(F224,)</f>
        <v>25544.68</v>
      </c>
      <c r="G223" s="107">
        <f>SUM(G224,)</f>
        <v>25544.68</v>
      </c>
      <c r="J223" s="6"/>
    </row>
    <row r="224" spans="1:10" ht="31.5">
      <c r="A224" s="67" t="s">
        <v>197</v>
      </c>
      <c r="B224" s="22" t="s">
        <v>66</v>
      </c>
      <c r="C224" s="22" t="s">
        <v>69</v>
      </c>
      <c r="D224" s="4" t="s">
        <v>23</v>
      </c>
      <c r="E224" s="25"/>
      <c r="F224" s="21">
        <f>SUM(F225,F232,F241)</f>
        <v>25544.68</v>
      </c>
      <c r="G224" s="107">
        <f>SUM(G225,G232,G241)</f>
        <v>25544.68</v>
      </c>
      <c r="J224" s="5"/>
    </row>
    <row r="225" spans="1:10" ht="47.25">
      <c r="A225" s="67" t="s">
        <v>237</v>
      </c>
      <c r="B225" s="22" t="s">
        <v>66</v>
      </c>
      <c r="C225" s="22" t="s">
        <v>69</v>
      </c>
      <c r="D225" s="4" t="s">
        <v>238</v>
      </c>
      <c r="E225" s="25"/>
      <c r="F225" s="21">
        <f>SUM(F226)</f>
        <v>1275.94</v>
      </c>
      <c r="G225" s="107">
        <f>SUM(G226)</f>
        <v>1275.94</v>
      </c>
    </row>
    <row r="226" spans="1:10" ht="47.25">
      <c r="A226" s="76" t="s">
        <v>239</v>
      </c>
      <c r="B226" s="22" t="s">
        <v>66</v>
      </c>
      <c r="C226" s="22" t="s">
        <v>69</v>
      </c>
      <c r="D226" s="4" t="s">
        <v>240</v>
      </c>
      <c r="E226" s="25"/>
      <c r="F226" s="21">
        <f>SUM(F227)</f>
        <v>1275.94</v>
      </c>
      <c r="G226" s="107">
        <f>SUM(G227)</f>
        <v>1275.94</v>
      </c>
    </row>
    <row r="227" spans="1:10" ht="31.5">
      <c r="A227" s="74" t="s">
        <v>241</v>
      </c>
      <c r="B227" s="22" t="s">
        <v>66</v>
      </c>
      <c r="C227" s="22" t="s">
        <v>69</v>
      </c>
      <c r="D227" s="4" t="s">
        <v>242</v>
      </c>
      <c r="E227" s="25"/>
      <c r="F227" s="21">
        <f>SUM(F228,F230)</f>
        <v>1275.94</v>
      </c>
      <c r="G227" s="107">
        <f>SUM(G228,G230)</f>
        <v>1275.94</v>
      </c>
    </row>
    <row r="228" spans="1:10" ht="31.5">
      <c r="A228" s="77" t="s">
        <v>113</v>
      </c>
      <c r="B228" s="22" t="s">
        <v>66</v>
      </c>
      <c r="C228" s="22" t="s">
        <v>69</v>
      </c>
      <c r="D228" s="4" t="s">
        <v>242</v>
      </c>
      <c r="E228" s="25">
        <v>200</v>
      </c>
      <c r="F228" s="21">
        <f>SUM(F229)</f>
        <v>1273.24</v>
      </c>
      <c r="G228" s="107">
        <f>SUM(G229)</f>
        <v>1273.24</v>
      </c>
    </row>
    <row r="229" spans="1:10" ht="31.5">
      <c r="A229" s="77" t="s">
        <v>51</v>
      </c>
      <c r="B229" s="22" t="s">
        <v>66</v>
      </c>
      <c r="C229" s="22" t="s">
        <v>69</v>
      </c>
      <c r="D229" s="4" t="s">
        <v>242</v>
      </c>
      <c r="E229" s="25">
        <v>240</v>
      </c>
      <c r="F229" s="107">
        <v>1273.24</v>
      </c>
      <c r="G229" s="107">
        <v>1273.24</v>
      </c>
    </row>
    <row r="230" spans="1:10" ht="15.75">
      <c r="A230" s="77" t="s">
        <v>52</v>
      </c>
      <c r="B230" s="22" t="s">
        <v>66</v>
      </c>
      <c r="C230" s="22" t="s">
        <v>69</v>
      </c>
      <c r="D230" s="4" t="s">
        <v>242</v>
      </c>
      <c r="E230" s="25">
        <v>800</v>
      </c>
      <c r="F230" s="107">
        <f>SUM(F231)</f>
        <v>2.7</v>
      </c>
      <c r="G230" s="107">
        <f>SUM(G231)</f>
        <v>2.7</v>
      </c>
    </row>
    <row r="231" spans="1:10" ht="15.75">
      <c r="A231" s="77" t="s">
        <v>53</v>
      </c>
      <c r="B231" s="22" t="s">
        <v>66</v>
      </c>
      <c r="C231" s="22" t="s">
        <v>69</v>
      </c>
      <c r="D231" s="4" t="s">
        <v>242</v>
      </c>
      <c r="E231" s="25">
        <v>850</v>
      </c>
      <c r="F231" s="107">
        <v>2.7</v>
      </c>
      <c r="G231" s="107">
        <v>2.7</v>
      </c>
    </row>
    <row r="232" spans="1:10" s="48" customFormat="1" ht="15.75">
      <c r="A232" s="67" t="s">
        <v>243</v>
      </c>
      <c r="B232" s="80" t="s">
        <v>66</v>
      </c>
      <c r="C232" s="80" t="s">
        <v>69</v>
      </c>
      <c r="D232" s="75" t="s">
        <v>244</v>
      </c>
      <c r="E232" s="80"/>
      <c r="F232" s="79">
        <f>SUM(F233,F237)</f>
        <v>1386.64</v>
      </c>
      <c r="G232" s="107">
        <f>SUM(G233,G237)</f>
        <v>1386.64</v>
      </c>
      <c r="J232" s="76"/>
    </row>
    <row r="233" spans="1:10" s="48" customFormat="1" ht="63">
      <c r="A233" s="67" t="s">
        <v>245</v>
      </c>
      <c r="B233" s="80" t="s">
        <v>66</v>
      </c>
      <c r="C233" s="80" t="s">
        <v>69</v>
      </c>
      <c r="D233" s="4" t="s">
        <v>246</v>
      </c>
      <c r="E233" s="80"/>
      <c r="F233" s="79">
        <f t="shared" ref="F233:G235" si="21">SUM(F234)</f>
        <v>148</v>
      </c>
      <c r="G233" s="107">
        <f t="shared" si="21"/>
        <v>148</v>
      </c>
      <c r="J233" s="76"/>
    </row>
    <row r="234" spans="1:10" s="48" customFormat="1" ht="47.25">
      <c r="A234" s="76" t="s">
        <v>247</v>
      </c>
      <c r="B234" s="80" t="s">
        <v>66</v>
      </c>
      <c r="C234" s="80" t="s">
        <v>69</v>
      </c>
      <c r="D234" s="4" t="s">
        <v>248</v>
      </c>
      <c r="E234" s="80"/>
      <c r="F234" s="79">
        <f t="shared" si="21"/>
        <v>148</v>
      </c>
      <c r="G234" s="107">
        <f t="shared" si="21"/>
        <v>148</v>
      </c>
      <c r="J234" s="77"/>
    </row>
    <row r="235" spans="1:10" s="48" customFormat="1" ht="31.5">
      <c r="A235" s="77" t="s">
        <v>113</v>
      </c>
      <c r="B235" s="22" t="s">
        <v>66</v>
      </c>
      <c r="C235" s="22" t="s">
        <v>69</v>
      </c>
      <c r="D235" s="4" t="s">
        <v>248</v>
      </c>
      <c r="E235" s="80">
        <v>200</v>
      </c>
      <c r="F235" s="79">
        <f t="shared" si="21"/>
        <v>148</v>
      </c>
      <c r="G235" s="107">
        <f t="shared" si="21"/>
        <v>148</v>
      </c>
      <c r="J235" s="77"/>
    </row>
    <row r="236" spans="1:10" s="48" customFormat="1" ht="31.5">
      <c r="A236" s="77" t="s">
        <v>51</v>
      </c>
      <c r="B236" s="22" t="s">
        <v>66</v>
      </c>
      <c r="C236" s="22" t="s">
        <v>69</v>
      </c>
      <c r="D236" s="4" t="s">
        <v>248</v>
      </c>
      <c r="E236" s="80">
        <v>240</v>
      </c>
      <c r="F236" s="107">
        <v>148</v>
      </c>
      <c r="G236" s="107">
        <v>148</v>
      </c>
      <c r="J236" s="76"/>
    </row>
    <row r="237" spans="1:10" s="48" customFormat="1" ht="47.25">
      <c r="A237" s="77" t="s">
        <v>249</v>
      </c>
      <c r="B237" s="80" t="s">
        <v>66</v>
      </c>
      <c r="C237" s="80" t="s">
        <v>69</v>
      </c>
      <c r="D237" s="4" t="s">
        <v>250</v>
      </c>
      <c r="E237" s="80"/>
      <c r="F237" s="79">
        <f t="shared" ref="F237:G239" si="22">SUM(F238)</f>
        <v>1238.6400000000001</v>
      </c>
      <c r="G237" s="107">
        <f t="shared" si="22"/>
        <v>1238.6400000000001</v>
      </c>
      <c r="J237" s="76"/>
    </row>
    <row r="238" spans="1:10" s="48" customFormat="1" ht="31.5">
      <c r="A238" s="76" t="s">
        <v>251</v>
      </c>
      <c r="B238" s="80" t="s">
        <v>66</v>
      </c>
      <c r="C238" s="80" t="s">
        <v>69</v>
      </c>
      <c r="D238" s="4" t="s">
        <v>252</v>
      </c>
      <c r="E238" s="80"/>
      <c r="F238" s="79">
        <f t="shared" si="22"/>
        <v>1238.6400000000001</v>
      </c>
      <c r="G238" s="107">
        <f t="shared" si="22"/>
        <v>1238.6400000000001</v>
      </c>
      <c r="J238" s="77"/>
    </row>
    <row r="239" spans="1:10" s="48" customFormat="1" ht="31.5">
      <c r="A239" s="77" t="s">
        <v>113</v>
      </c>
      <c r="B239" s="22" t="s">
        <v>66</v>
      </c>
      <c r="C239" s="22" t="s">
        <v>69</v>
      </c>
      <c r="D239" s="4" t="s">
        <v>252</v>
      </c>
      <c r="E239" s="80">
        <v>200</v>
      </c>
      <c r="F239" s="79">
        <f t="shared" si="22"/>
        <v>1238.6400000000001</v>
      </c>
      <c r="G239" s="107">
        <f t="shared" si="22"/>
        <v>1238.6400000000001</v>
      </c>
      <c r="J239" s="77"/>
    </row>
    <row r="240" spans="1:10" s="48" customFormat="1" ht="31.5">
      <c r="A240" s="77" t="s">
        <v>51</v>
      </c>
      <c r="B240" s="22" t="s">
        <v>66</v>
      </c>
      <c r="C240" s="22" t="s">
        <v>69</v>
      </c>
      <c r="D240" s="4" t="s">
        <v>252</v>
      </c>
      <c r="E240" s="80">
        <v>240</v>
      </c>
      <c r="F240" s="107">
        <v>1238.6400000000001</v>
      </c>
      <c r="G240" s="107">
        <v>1238.6400000000001</v>
      </c>
      <c r="J240" s="76"/>
    </row>
    <row r="241" spans="1:10" s="48" customFormat="1" ht="15.75">
      <c r="A241" s="77" t="s">
        <v>1</v>
      </c>
      <c r="B241" s="22" t="s">
        <v>66</v>
      </c>
      <c r="C241" s="22" t="s">
        <v>69</v>
      </c>
      <c r="D241" s="75" t="s">
        <v>253</v>
      </c>
      <c r="E241" s="80"/>
      <c r="F241" s="79">
        <f t="shared" ref="F241:G243" si="23">SUM(F242)</f>
        <v>22882.1</v>
      </c>
      <c r="G241" s="107">
        <f t="shared" si="23"/>
        <v>22882.1</v>
      </c>
      <c r="J241" s="76"/>
    </row>
    <row r="242" spans="1:10" s="48" customFormat="1" ht="31.5">
      <c r="A242" s="77" t="s">
        <v>140</v>
      </c>
      <c r="B242" s="22" t="s">
        <v>66</v>
      </c>
      <c r="C242" s="22" t="s">
        <v>69</v>
      </c>
      <c r="D242" s="75" t="s">
        <v>254</v>
      </c>
      <c r="E242" s="80"/>
      <c r="F242" s="79">
        <f t="shared" si="23"/>
        <v>22882.1</v>
      </c>
      <c r="G242" s="107">
        <f t="shared" si="23"/>
        <v>22882.1</v>
      </c>
      <c r="J242" s="76"/>
    </row>
    <row r="243" spans="1:10" s="48" customFormat="1" ht="31.5">
      <c r="A243" s="77" t="s">
        <v>241</v>
      </c>
      <c r="B243" s="22" t="s">
        <v>66</v>
      </c>
      <c r="C243" s="22" t="s">
        <v>69</v>
      </c>
      <c r="D243" s="4" t="s">
        <v>255</v>
      </c>
      <c r="E243" s="80"/>
      <c r="F243" s="79">
        <f t="shared" si="23"/>
        <v>22882.1</v>
      </c>
      <c r="G243" s="107">
        <f t="shared" si="23"/>
        <v>22882.1</v>
      </c>
    </row>
    <row r="244" spans="1:10" s="48" customFormat="1" ht="67.5" customHeight="1">
      <c r="A244" s="77" t="s">
        <v>47</v>
      </c>
      <c r="B244" s="22" t="s">
        <v>66</v>
      </c>
      <c r="C244" s="22" t="s">
        <v>69</v>
      </c>
      <c r="D244" s="4" t="s">
        <v>255</v>
      </c>
      <c r="E244" s="80">
        <v>100</v>
      </c>
      <c r="F244" s="79">
        <f>SUM(F245)</f>
        <v>22882.1</v>
      </c>
      <c r="G244" s="107">
        <f>SUM(G245)</f>
        <v>22882.1</v>
      </c>
    </row>
    <row r="245" spans="1:10" s="48" customFormat="1" ht="15.75">
      <c r="A245" s="77" t="s">
        <v>62</v>
      </c>
      <c r="B245" s="22" t="s">
        <v>66</v>
      </c>
      <c r="C245" s="22" t="s">
        <v>69</v>
      </c>
      <c r="D245" s="4" t="s">
        <v>255</v>
      </c>
      <c r="E245" s="80">
        <v>110</v>
      </c>
      <c r="F245" s="107">
        <v>22882.1</v>
      </c>
      <c r="G245" s="107">
        <v>22882.1</v>
      </c>
    </row>
    <row r="246" spans="1:10" ht="31.5">
      <c r="A246" s="76" t="s">
        <v>70</v>
      </c>
      <c r="B246" s="25" t="s">
        <v>66</v>
      </c>
      <c r="C246" s="25" t="s">
        <v>71</v>
      </c>
      <c r="D246" s="22"/>
      <c r="E246" s="22"/>
      <c r="F246" s="21">
        <f>SUM(F247)</f>
        <v>10621.56</v>
      </c>
      <c r="G246" s="107">
        <f>SUM(G247)</f>
        <v>10621.56</v>
      </c>
    </row>
    <row r="247" spans="1:10" ht="31.5">
      <c r="A247" s="67" t="s">
        <v>197</v>
      </c>
      <c r="B247" s="22" t="s">
        <v>66</v>
      </c>
      <c r="C247" s="80" t="s">
        <v>71</v>
      </c>
      <c r="D247" s="4" t="s">
        <v>23</v>
      </c>
      <c r="E247" s="25"/>
      <c r="F247" s="21">
        <f>SUM(F248,F264,F279,F284)</f>
        <v>10621.56</v>
      </c>
      <c r="G247" s="107">
        <f>SUM(G248,G264,G279,G284)</f>
        <v>10621.56</v>
      </c>
    </row>
    <row r="248" spans="1:10" s="48" customFormat="1" ht="31.5">
      <c r="A248" s="67" t="s">
        <v>198</v>
      </c>
      <c r="B248" s="22" t="s">
        <v>66</v>
      </c>
      <c r="C248" s="80" t="s">
        <v>71</v>
      </c>
      <c r="D248" s="4" t="s">
        <v>199</v>
      </c>
      <c r="E248" s="80"/>
      <c r="F248" s="79">
        <f>SUM(F249,F256,F260)</f>
        <v>1036</v>
      </c>
      <c r="G248" s="107">
        <f>SUM(G249,G256,G260)</f>
        <v>1036</v>
      </c>
    </row>
    <row r="249" spans="1:10" ht="63">
      <c r="A249" s="132" t="s">
        <v>536</v>
      </c>
      <c r="B249" s="22" t="s">
        <v>66</v>
      </c>
      <c r="C249" s="25">
        <v>14</v>
      </c>
      <c r="D249" s="4" t="s">
        <v>200</v>
      </c>
      <c r="E249" s="25"/>
      <c r="F249" s="21">
        <f>SUM(F250,F253)</f>
        <v>436</v>
      </c>
      <c r="G249" s="107">
        <f>SUM(G250,G253)</f>
        <v>436</v>
      </c>
    </row>
    <row r="250" spans="1:10" s="98" customFormat="1" ht="47.25">
      <c r="A250" s="69" t="s">
        <v>330</v>
      </c>
      <c r="B250" s="108" t="s">
        <v>66</v>
      </c>
      <c r="C250" s="111">
        <v>14</v>
      </c>
      <c r="D250" s="102" t="s">
        <v>473</v>
      </c>
      <c r="E250" s="111"/>
      <c r="F250" s="107">
        <f>SUM(F251)</f>
        <v>106</v>
      </c>
      <c r="G250" s="107">
        <f>SUM(G251)</f>
        <v>106</v>
      </c>
    </row>
    <row r="251" spans="1:10" s="98" customFormat="1" ht="31.5">
      <c r="A251" s="104" t="s">
        <v>113</v>
      </c>
      <c r="B251" s="111" t="s">
        <v>66</v>
      </c>
      <c r="C251" s="111" t="s">
        <v>71</v>
      </c>
      <c r="D251" s="102" t="s">
        <v>473</v>
      </c>
      <c r="E251" s="111">
        <v>200</v>
      </c>
      <c r="F251" s="107">
        <f>SUM(F252)</f>
        <v>106</v>
      </c>
      <c r="G251" s="107">
        <f>SUM(G252)</f>
        <v>106</v>
      </c>
    </row>
    <row r="252" spans="1:10" s="98" customFormat="1" ht="31.5">
      <c r="A252" s="104" t="s">
        <v>51</v>
      </c>
      <c r="B252" s="111" t="s">
        <v>66</v>
      </c>
      <c r="C252" s="111" t="s">
        <v>71</v>
      </c>
      <c r="D252" s="102" t="s">
        <v>473</v>
      </c>
      <c r="E252" s="111">
        <v>240</v>
      </c>
      <c r="F252" s="107">
        <v>106</v>
      </c>
      <c r="G252" s="107">
        <v>106</v>
      </c>
    </row>
    <row r="253" spans="1:10" s="98" customFormat="1" ht="78.75">
      <c r="A253" s="132" t="s">
        <v>535</v>
      </c>
      <c r="B253" s="111" t="s">
        <v>66</v>
      </c>
      <c r="C253" s="111" t="s">
        <v>71</v>
      </c>
      <c r="D253" s="102" t="s">
        <v>201</v>
      </c>
      <c r="E253" s="111"/>
      <c r="F253" s="107">
        <f>SUM(F254)</f>
        <v>330</v>
      </c>
      <c r="G253" s="107">
        <f>SUM(G254)</f>
        <v>330</v>
      </c>
    </row>
    <row r="254" spans="1:10" s="98" customFormat="1" ht="31.5">
      <c r="A254" s="104" t="s">
        <v>113</v>
      </c>
      <c r="B254" s="111" t="s">
        <v>66</v>
      </c>
      <c r="C254" s="111" t="s">
        <v>71</v>
      </c>
      <c r="D254" s="102" t="s">
        <v>201</v>
      </c>
      <c r="E254" s="111">
        <v>200</v>
      </c>
      <c r="F254" s="107">
        <f>SUM(F255)</f>
        <v>330</v>
      </c>
      <c r="G254" s="107">
        <f>SUM(G255)</f>
        <v>330</v>
      </c>
    </row>
    <row r="255" spans="1:10" s="98" customFormat="1" ht="31.5">
      <c r="A255" s="104" t="s">
        <v>51</v>
      </c>
      <c r="B255" s="111" t="s">
        <v>66</v>
      </c>
      <c r="C255" s="111" t="s">
        <v>71</v>
      </c>
      <c r="D255" s="102" t="s">
        <v>201</v>
      </c>
      <c r="E255" s="111">
        <v>240</v>
      </c>
      <c r="F255" s="107">
        <v>330</v>
      </c>
      <c r="G255" s="107">
        <v>330</v>
      </c>
    </row>
    <row r="256" spans="1:10" s="48" customFormat="1" ht="31.5">
      <c r="A256" s="77" t="s">
        <v>256</v>
      </c>
      <c r="B256" s="80" t="s">
        <v>66</v>
      </c>
      <c r="C256" s="80" t="s">
        <v>71</v>
      </c>
      <c r="D256" s="4" t="s">
        <v>257</v>
      </c>
      <c r="E256" s="80"/>
      <c r="F256" s="79">
        <f t="shared" ref="F256:G258" si="24">SUM(F257)</f>
        <v>45</v>
      </c>
      <c r="G256" s="107">
        <f t="shared" si="24"/>
        <v>45</v>
      </c>
    </row>
    <row r="257" spans="1:7" s="48" customFormat="1" ht="47.25">
      <c r="A257" s="69" t="s">
        <v>258</v>
      </c>
      <c r="B257" s="25" t="s">
        <v>66</v>
      </c>
      <c r="C257" s="25" t="s">
        <v>71</v>
      </c>
      <c r="D257" s="4" t="s">
        <v>259</v>
      </c>
      <c r="E257" s="25"/>
      <c r="F257" s="21">
        <f t="shared" si="24"/>
        <v>45</v>
      </c>
      <c r="G257" s="107">
        <f t="shared" si="24"/>
        <v>45</v>
      </c>
    </row>
    <row r="258" spans="1:7" s="48" customFormat="1" ht="31.5">
      <c r="A258" s="77" t="s">
        <v>113</v>
      </c>
      <c r="B258" s="25" t="s">
        <v>66</v>
      </c>
      <c r="C258" s="25" t="s">
        <v>71</v>
      </c>
      <c r="D258" s="4" t="s">
        <v>259</v>
      </c>
      <c r="E258" s="25">
        <v>200</v>
      </c>
      <c r="F258" s="21">
        <f t="shared" si="24"/>
        <v>45</v>
      </c>
      <c r="G258" s="107">
        <f t="shared" si="24"/>
        <v>45</v>
      </c>
    </row>
    <row r="259" spans="1:7" s="48" customFormat="1" ht="31.5">
      <c r="A259" s="76" t="s">
        <v>51</v>
      </c>
      <c r="B259" s="25" t="s">
        <v>66</v>
      </c>
      <c r="C259" s="25" t="s">
        <v>71</v>
      </c>
      <c r="D259" s="4" t="s">
        <v>259</v>
      </c>
      <c r="E259" s="25">
        <v>240</v>
      </c>
      <c r="F259" s="107">
        <v>45</v>
      </c>
      <c r="G259" s="107">
        <v>45</v>
      </c>
    </row>
    <row r="260" spans="1:7" s="128" customFormat="1" ht="47.25">
      <c r="A260" s="76" t="s">
        <v>260</v>
      </c>
      <c r="B260" s="108" t="s">
        <v>66</v>
      </c>
      <c r="C260" s="111" t="s">
        <v>71</v>
      </c>
      <c r="D260" s="102" t="s">
        <v>261</v>
      </c>
      <c r="E260" s="111"/>
      <c r="F260" s="107">
        <f t="shared" ref="F260:G261" si="25">SUM(F261)</f>
        <v>555</v>
      </c>
      <c r="G260" s="107">
        <f t="shared" si="25"/>
        <v>555</v>
      </c>
    </row>
    <row r="261" spans="1:7" s="128" customFormat="1" ht="15.75">
      <c r="A261" s="76" t="s">
        <v>262</v>
      </c>
      <c r="B261" s="108" t="s">
        <v>66</v>
      </c>
      <c r="C261" s="111" t="s">
        <v>71</v>
      </c>
      <c r="D261" s="102" t="s">
        <v>263</v>
      </c>
      <c r="E261" s="111"/>
      <c r="F261" s="107">
        <f t="shared" si="25"/>
        <v>555</v>
      </c>
      <c r="G261" s="107">
        <f t="shared" si="25"/>
        <v>555</v>
      </c>
    </row>
    <row r="262" spans="1:7" s="128" customFormat="1" ht="31.5">
      <c r="A262" s="104" t="s">
        <v>113</v>
      </c>
      <c r="B262" s="108" t="s">
        <v>66</v>
      </c>
      <c r="C262" s="111" t="s">
        <v>71</v>
      </c>
      <c r="D262" s="102" t="s">
        <v>263</v>
      </c>
      <c r="E262" s="111">
        <v>200</v>
      </c>
      <c r="F262" s="107">
        <f>SUM(F263)</f>
        <v>555</v>
      </c>
      <c r="G262" s="107">
        <f>SUM(G263)</f>
        <v>555</v>
      </c>
    </row>
    <row r="263" spans="1:7" s="128" customFormat="1" ht="31.5">
      <c r="A263" s="104" t="s">
        <v>51</v>
      </c>
      <c r="B263" s="108" t="s">
        <v>66</v>
      </c>
      <c r="C263" s="111" t="s">
        <v>71</v>
      </c>
      <c r="D263" s="102" t="s">
        <v>263</v>
      </c>
      <c r="E263" s="111">
        <v>240</v>
      </c>
      <c r="F263" s="107">
        <v>555</v>
      </c>
      <c r="G263" s="107">
        <v>555</v>
      </c>
    </row>
    <row r="264" spans="1:7" s="128" customFormat="1" ht="47.25">
      <c r="A264" s="101" t="s">
        <v>237</v>
      </c>
      <c r="B264" s="111" t="s">
        <v>66</v>
      </c>
      <c r="C264" s="111" t="s">
        <v>71</v>
      </c>
      <c r="D264" s="102" t="s">
        <v>238</v>
      </c>
      <c r="E264" s="111"/>
      <c r="F264" s="107">
        <f>SUM(F265,F271,F275)</f>
        <v>7477</v>
      </c>
      <c r="G264" s="107">
        <f>SUM(G265,G271,G275)</f>
        <v>7477</v>
      </c>
    </row>
    <row r="265" spans="1:7" ht="47.25">
      <c r="A265" s="76" t="s">
        <v>239</v>
      </c>
      <c r="B265" s="22" t="s">
        <v>66</v>
      </c>
      <c r="C265" s="25" t="s">
        <v>71</v>
      </c>
      <c r="D265" s="4" t="s">
        <v>240</v>
      </c>
      <c r="E265" s="25"/>
      <c r="F265" s="79">
        <f t="shared" ref="F265:G265" si="26">SUM(F266)</f>
        <v>6564.8</v>
      </c>
      <c r="G265" s="107">
        <f t="shared" si="26"/>
        <v>6564.8</v>
      </c>
    </row>
    <row r="266" spans="1:7" s="48" customFormat="1" ht="31.5">
      <c r="A266" s="76" t="s">
        <v>264</v>
      </c>
      <c r="B266" s="22" t="s">
        <v>66</v>
      </c>
      <c r="C266" s="80" t="s">
        <v>71</v>
      </c>
      <c r="D266" s="4" t="s">
        <v>265</v>
      </c>
      <c r="E266" s="80"/>
      <c r="F266" s="79">
        <f>SUM(F267,F269)</f>
        <v>6564.8</v>
      </c>
      <c r="G266" s="107">
        <f>SUM(G267,G269)</f>
        <v>6564.8</v>
      </c>
    </row>
    <row r="267" spans="1:7" ht="31.5">
      <c r="A267" s="77" t="s">
        <v>113</v>
      </c>
      <c r="B267" s="22" t="s">
        <v>66</v>
      </c>
      <c r="C267" s="25" t="s">
        <v>71</v>
      </c>
      <c r="D267" s="4" t="s">
        <v>265</v>
      </c>
      <c r="E267" s="25">
        <v>200</v>
      </c>
      <c r="F267" s="21">
        <f>SUM(F268)</f>
        <v>64.8</v>
      </c>
      <c r="G267" s="107">
        <f>SUM(G268)</f>
        <v>64.8</v>
      </c>
    </row>
    <row r="268" spans="1:7" ht="31.5">
      <c r="A268" s="77" t="s">
        <v>51</v>
      </c>
      <c r="B268" s="22" t="s">
        <v>66</v>
      </c>
      <c r="C268" s="25" t="s">
        <v>71</v>
      </c>
      <c r="D268" s="4" t="s">
        <v>265</v>
      </c>
      <c r="E268" s="25">
        <v>240</v>
      </c>
      <c r="F268" s="107">
        <v>64.8</v>
      </c>
      <c r="G268" s="107">
        <v>64.8</v>
      </c>
    </row>
    <row r="269" spans="1:7" s="98" customFormat="1" ht="15.75">
      <c r="A269" s="104" t="s">
        <v>52</v>
      </c>
      <c r="B269" s="108" t="s">
        <v>66</v>
      </c>
      <c r="C269" s="111" t="s">
        <v>71</v>
      </c>
      <c r="D269" s="102" t="s">
        <v>265</v>
      </c>
      <c r="E269" s="111">
        <v>800</v>
      </c>
      <c r="F269" s="107">
        <f t="shared" ref="F269:G269" si="27">SUM(F270)</f>
        <v>6500</v>
      </c>
      <c r="G269" s="107">
        <f t="shared" si="27"/>
        <v>6500</v>
      </c>
    </row>
    <row r="270" spans="1:7" s="98" customFormat="1" ht="15.75">
      <c r="A270" s="104" t="s">
        <v>57</v>
      </c>
      <c r="B270" s="108" t="s">
        <v>66</v>
      </c>
      <c r="C270" s="111" t="s">
        <v>71</v>
      </c>
      <c r="D270" s="102" t="s">
        <v>265</v>
      </c>
      <c r="E270" s="111">
        <v>870</v>
      </c>
      <c r="F270" s="127">
        <v>6500</v>
      </c>
      <c r="G270" s="127">
        <v>6500</v>
      </c>
    </row>
    <row r="271" spans="1:7" ht="47.25">
      <c r="A271" s="76" t="s">
        <v>266</v>
      </c>
      <c r="B271" s="22" t="s">
        <v>66</v>
      </c>
      <c r="C271" s="25" t="s">
        <v>71</v>
      </c>
      <c r="D271" s="4" t="s">
        <v>267</v>
      </c>
      <c r="E271" s="25"/>
      <c r="F271" s="79">
        <f t="shared" ref="F271:G272" si="28">SUM(F272)</f>
        <v>72.2</v>
      </c>
      <c r="G271" s="107">
        <f t="shared" si="28"/>
        <v>72.2</v>
      </c>
    </row>
    <row r="272" spans="1:7" s="48" customFormat="1" ht="31.5">
      <c r="A272" s="76" t="s">
        <v>268</v>
      </c>
      <c r="B272" s="22" t="s">
        <v>66</v>
      </c>
      <c r="C272" s="80" t="s">
        <v>71</v>
      </c>
      <c r="D272" s="4" t="s">
        <v>269</v>
      </c>
      <c r="E272" s="80"/>
      <c r="F272" s="79">
        <f t="shared" si="28"/>
        <v>72.2</v>
      </c>
      <c r="G272" s="107">
        <f t="shared" si="28"/>
        <v>72.2</v>
      </c>
    </row>
    <row r="273" spans="1:7" ht="31.5">
      <c r="A273" s="77" t="s">
        <v>113</v>
      </c>
      <c r="B273" s="22" t="s">
        <v>66</v>
      </c>
      <c r="C273" s="25" t="s">
        <v>71</v>
      </c>
      <c r="D273" s="4" t="s">
        <v>269</v>
      </c>
      <c r="E273" s="25">
        <v>200</v>
      </c>
      <c r="F273" s="21">
        <f>SUM(F274)</f>
        <v>72.2</v>
      </c>
      <c r="G273" s="107">
        <f>SUM(G274)</f>
        <v>72.2</v>
      </c>
    </row>
    <row r="274" spans="1:7" ht="31.5">
      <c r="A274" s="77" t="s">
        <v>51</v>
      </c>
      <c r="B274" s="22" t="s">
        <v>66</v>
      </c>
      <c r="C274" s="25" t="s">
        <v>71</v>
      </c>
      <c r="D274" s="4" t="s">
        <v>269</v>
      </c>
      <c r="E274" s="25">
        <v>240</v>
      </c>
      <c r="F274" s="107">
        <v>72.2</v>
      </c>
      <c r="G274" s="107">
        <v>72.2</v>
      </c>
    </row>
    <row r="275" spans="1:7" s="98" customFormat="1" ht="47.25">
      <c r="A275" s="104" t="s">
        <v>552</v>
      </c>
      <c r="B275" s="108" t="s">
        <v>66</v>
      </c>
      <c r="C275" s="111" t="s">
        <v>71</v>
      </c>
      <c r="D275" s="129" t="s">
        <v>553</v>
      </c>
      <c r="E275" s="111"/>
      <c r="F275" s="107">
        <f t="shared" ref="F275:G276" si="29">SUM(F276)</f>
        <v>840</v>
      </c>
      <c r="G275" s="107">
        <f t="shared" si="29"/>
        <v>840</v>
      </c>
    </row>
    <row r="276" spans="1:7" s="98" customFormat="1" ht="31.5">
      <c r="A276" s="104" t="s">
        <v>264</v>
      </c>
      <c r="B276" s="108" t="s">
        <v>66</v>
      </c>
      <c r="C276" s="111" t="s">
        <v>71</v>
      </c>
      <c r="D276" s="129" t="s">
        <v>554</v>
      </c>
      <c r="E276" s="111"/>
      <c r="F276" s="107">
        <f t="shared" si="29"/>
        <v>840</v>
      </c>
      <c r="G276" s="107">
        <f t="shared" si="29"/>
        <v>840</v>
      </c>
    </row>
    <row r="277" spans="1:7" s="98" customFormat="1" ht="31.5">
      <c r="A277" s="104" t="s">
        <v>113</v>
      </c>
      <c r="B277" s="108" t="s">
        <v>66</v>
      </c>
      <c r="C277" s="111" t="s">
        <v>71</v>
      </c>
      <c r="D277" s="129" t="s">
        <v>554</v>
      </c>
      <c r="E277" s="111">
        <v>200</v>
      </c>
      <c r="F277" s="107">
        <f>SUM(F278)</f>
        <v>840</v>
      </c>
      <c r="G277" s="107">
        <f>SUM(G278)</f>
        <v>840</v>
      </c>
    </row>
    <row r="278" spans="1:7" s="98" customFormat="1" ht="31.5">
      <c r="A278" s="104" t="s">
        <v>51</v>
      </c>
      <c r="B278" s="108" t="s">
        <v>66</v>
      </c>
      <c r="C278" s="111" t="s">
        <v>71</v>
      </c>
      <c r="D278" s="129" t="s">
        <v>554</v>
      </c>
      <c r="E278" s="111">
        <v>240</v>
      </c>
      <c r="F278" s="107">
        <v>840</v>
      </c>
      <c r="G278" s="107">
        <v>840</v>
      </c>
    </row>
    <row r="279" spans="1:7" ht="31.5">
      <c r="A279" s="67" t="s">
        <v>270</v>
      </c>
      <c r="B279" s="22" t="s">
        <v>66</v>
      </c>
      <c r="C279" s="25" t="s">
        <v>71</v>
      </c>
      <c r="D279" s="4" t="s">
        <v>271</v>
      </c>
      <c r="E279" s="25"/>
      <c r="F279" s="21">
        <f>SUM(F280,)</f>
        <v>852</v>
      </c>
      <c r="G279" s="107">
        <f>SUM(G280,)</f>
        <v>852</v>
      </c>
    </row>
    <row r="280" spans="1:7" ht="94.5">
      <c r="A280" s="67" t="s">
        <v>272</v>
      </c>
      <c r="B280" s="22" t="s">
        <v>66</v>
      </c>
      <c r="C280" s="25" t="s">
        <v>71</v>
      </c>
      <c r="D280" s="4" t="s">
        <v>273</v>
      </c>
      <c r="E280" s="25"/>
      <c r="F280" s="79">
        <f t="shared" ref="F280:G282" si="30">SUM(F281)</f>
        <v>852</v>
      </c>
      <c r="G280" s="107">
        <f t="shared" si="30"/>
        <v>852</v>
      </c>
    </row>
    <row r="281" spans="1:7" ht="47.25">
      <c r="A281" s="67" t="s">
        <v>274</v>
      </c>
      <c r="B281" s="22" t="s">
        <v>66</v>
      </c>
      <c r="C281" s="25" t="s">
        <v>71</v>
      </c>
      <c r="D281" s="4" t="s">
        <v>275</v>
      </c>
      <c r="E281" s="25"/>
      <c r="F281" s="21">
        <f t="shared" si="30"/>
        <v>852</v>
      </c>
      <c r="G281" s="107">
        <f t="shared" si="30"/>
        <v>852</v>
      </c>
    </row>
    <row r="282" spans="1:7" ht="31.5">
      <c r="A282" s="77" t="s">
        <v>113</v>
      </c>
      <c r="B282" s="22" t="s">
        <v>66</v>
      </c>
      <c r="C282" s="25" t="s">
        <v>71</v>
      </c>
      <c r="D282" s="4" t="s">
        <v>275</v>
      </c>
      <c r="E282" s="25">
        <v>200</v>
      </c>
      <c r="F282" s="21">
        <f t="shared" si="30"/>
        <v>852</v>
      </c>
      <c r="G282" s="107">
        <f t="shared" si="30"/>
        <v>852</v>
      </c>
    </row>
    <row r="283" spans="1:7" ht="31.5">
      <c r="A283" s="77" t="s">
        <v>51</v>
      </c>
      <c r="B283" s="22" t="s">
        <v>66</v>
      </c>
      <c r="C283" s="25" t="s">
        <v>71</v>
      </c>
      <c r="D283" s="4" t="s">
        <v>275</v>
      </c>
      <c r="E283" s="25">
        <v>240</v>
      </c>
      <c r="F283" s="107">
        <v>852</v>
      </c>
      <c r="G283" s="107">
        <v>852</v>
      </c>
    </row>
    <row r="284" spans="1:7" ht="15.75">
      <c r="A284" s="67" t="s">
        <v>202</v>
      </c>
      <c r="B284" s="22" t="s">
        <v>66</v>
      </c>
      <c r="C284" s="25" t="s">
        <v>71</v>
      </c>
      <c r="D284" s="4" t="s">
        <v>203</v>
      </c>
      <c r="E284" s="25"/>
      <c r="F284" s="79">
        <f t="shared" ref="F284:G285" si="31">SUM(F285)</f>
        <v>1256.56</v>
      </c>
      <c r="G284" s="107">
        <f t="shared" si="31"/>
        <v>1256.56</v>
      </c>
    </row>
    <row r="285" spans="1:7" ht="31.5">
      <c r="A285" s="67" t="s">
        <v>204</v>
      </c>
      <c r="B285" s="22" t="s">
        <v>66</v>
      </c>
      <c r="C285" s="25" t="s">
        <v>71</v>
      </c>
      <c r="D285" s="4" t="s">
        <v>205</v>
      </c>
      <c r="E285" s="25"/>
      <c r="F285" s="79">
        <f t="shared" si="31"/>
        <v>1256.56</v>
      </c>
      <c r="G285" s="107">
        <f t="shared" si="31"/>
        <v>1256.56</v>
      </c>
    </row>
    <row r="286" spans="1:7" s="48" customFormat="1" ht="31.5">
      <c r="A286" s="77" t="s">
        <v>206</v>
      </c>
      <c r="B286" s="22" t="s">
        <v>66</v>
      </c>
      <c r="C286" s="25" t="s">
        <v>71</v>
      </c>
      <c r="D286" s="4" t="s">
        <v>207</v>
      </c>
      <c r="E286" s="25"/>
      <c r="F286" s="21">
        <f>SUM(F287)</f>
        <v>1256.56</v>
      </c>
      <c r="G286" s="107">
        <f>SUM(G287)</f>
        <v>1256.56</v>
      </c>
    </row>
    <row r="287" spans="1:7" s="48" customFormat="1" ht="31.5">
      <c r="A287" s="77" t="s">
        <v>113</v>
      </c>
      <c r="B287" s="22" t="s">
        <v>66</v>
      </c>
      <c r="C287" s="25" t="s">
        <v>71</v>
      </c>
      <c r="D287" s="4" t="s">
        <v>207</v>
      </c>
      <c r="E287" s="25">
        <v>200</v>
      </c>
      <c r="F287" s="21">
        <f>SUM(F288)</f>
        <v>1256.56</v>
      </c>
      <c r="G287" s="107">
        <f>SUM(G288)</f>
        <v>1256.56</v>
      </c>
    </row>
    <row r="288" spans="1:7" s="48" customFormat="1" ht="31.5">
      <c r="A288" s="77" t="s">
        <v>51</v>
      </c>
      <c r="B288" s="22" t="s">
        <v>66</v>
      </c>
      <c r="C288" s="25" t="s">
        <v>71</v>
      </c>
      <c r="D288" s="4" t="s">
        <v>207</v>
      </c>
      <c r="E288" s="25">
        <v>240</v>
      </c>
      <c r="F288" s="107">
        <v>1256.56</v>
      </c>
      <c r="G288" s="107">
        <v>1256.56</v>
      </c>
    </row>
    <row r="289" spans="1:7" s="48" customFormat="1" ht="15.75">
      <c r="A289" s="77"/>
      <c r="B289" s="22"/>
      <c r="C289" s="25"/>
      <c r="D289" s="4"/>
      <c r="E289" s="25"/>
      <c r="F289" s="21"/>
      <c r="G289" s="107"/>
    </row>
    <row r="290" spans="1:7" ht="15.75">
      <c r="A290" s="85" t="s">
        <v>72</v>
      </c>
      <c r="B290" s="54" t="s">
        <v>50</v>
      </c>
      <c r="C290" s="54"/>
      <c r="D290" s="44"/>
      <c r="E290" s="44"/>
      <c r="F290" s="55">
        <f>SUM(F291,F302,F333,F365)</f>
        <v>207425.08000000002</v>
      </c>
      <c r="G290" s="55">
        <f>SUM(G291,G302,G333,G365)</f>
        <v>262956.55</v>
      </c>
    </row>
    <row r="291" spans="1:7" s="48" customFormat="1" ht="15.75">
      <c r="A291" s="67" t="s">
        <v>123</v>
      </c>
      <c r="B291" s="22" t="s">
        <v>50</v>
      </c>
      <c r="C291" s="22" t="s">
        <v>76</v>
      </c>
      <c r="D291" s="44"/>
      <c r="E291" s="44"/>
      <c r="F291" s="79">
        <f t="shared" ref="F291:G294" si="32">SUM(F292)</f>
        <v>1480</v>
      </c>
      <c r="G291" s="107">
        <f t="shared" si="32"/>
        <v>1480</v>
      </c>
    </row>
    <row r="292" spans="1:7" s="48" customFormat="1" ht="15.75">
      <c r="A292" s="67" t="s">
        <v>276</v>
      </c>
      <c r="B292" s="22" t="s">
        <v>50</v>
      </c>
      <c r="C292" s="22" t="s">
        <v>76</v>
      </c>
      <c r="D292" s="4" t="s">
        <v>22</v>
      </c>
      <c r="E292" s="44"/>
      <c r="F292" s="79">
        <f t="shared" si="32"/>
        <v>1480</v>
      </c>
      <c r="G292" s="107">
        <f t="shared" si="32"/>
        <v>1480</v>
      </c>
    </row>
    <row r="293" spans="1:7" s="48" customFormat="1" ht="31.5">
      <c r="A293" s="67" t="s">
        <v>277</v>
      </c>
      <c r="B293" s="22" t="s">
        <v>50</v>
      </c>
      <c r="C293" s="22" t="s">
        <v>76</v>
      </c>
      <c r="D293" s="4" t="s">
        <v>278</v>
      </c>
      <c r="E293" s="44"/>
      <c r="F293" s="79">
        <f t="shared" si="32"/>
        <v>1480</v>
      </c>
      <c r="G293" s="107">
        <f t="shared" si="32"/>
        <v>1480</v>
      </c>
    </row>
    <row r="294" spans="1:7" s="48" customFormat="1" ht="47.25">
      <c r="A294" s="77" t="s">
        <v>279</v>
      </c>
      <c r="B294" s="22" t="s">
        <v>50</v>
      </c>
      <c r="C294" s="22" t="s">
        <v>76</v>
      </c>
      <c r="D294" s="4" t="s">
        <v>280</v>
      </c>
      <c r="E294" s="44"/>
      <c r="F294" s="79">
        <f t="shared" si="32"/>
        <v>1480</v>
      </c>
      <c r="G294" s="107">
        <f t="shared" si="32"/>
        <v>1480</v>
      </c>
    </row>
    <row r="295" spans="1:7" s="48" customFormat="1" ht="47.25">
      <c r="A295" s="77" t="s">
        <v>122</v>
      </c>
      <c r="B295" s="22" t="s">
        <v>50</v>
      </c>
      <c r="C295" s="22" t="s">
        <v>76</v>
      </c>
      <c r="D295" s="4" t="s">
        <v>281</v>
      </c>
      <c r="E295" s="44"/>
      <c r="F295" s="79">
        <f>SUM(F296,F299)</f>
        <v>1480</v>
      </c>
      <c r="G295" s="107">
        <f>SUM(G296,G299)</f>
        <v>1480</v>
      </c>
    </row>
    <row r="296" spans="1:7" s="48" customFormat="1" ht="66" customHeight="1">
      <c r="A296" s="77" t="s">
        <v>47</v>
      </c>
      <c r="B296" s="22" t="s">
        <v>50</v>
      </c>
      <c r="C296" s="22" t="s">
        <v>76</v>
      </c>
      <c r="D296" s="4" t="s">
        <v>281</v>
      </c>
      <c r="E296" s="25">
        <v>100</v>
      </c>
      <c r="F296" s="107">
        <f>SUM(F297)</f>
        <v>461</v>
      </c>
      <c r="G296" s="107">
        <f>SUM(G297)</f>
        <v>461</v>
      </c>
    </row>
    <row r="297" spans="1:7" s="48" customFormat="1" ht="31.5">
      <c r="A297" s="77" t="s">
        <v>48</v>
      </c>
      <c r="B297" s="22" t="s">
        <v>50</v>
      </c>
      <c r="C297" s="22" t="s">
        <v>76</v>
      </c>
      <c r="D297" s="4" t="s">
        <v>281</v>
      </c>
      <c r="E297" s="25">
        <v>120</v>
      </c>
      <c r="F297" s="107">
        <v>461</v>
      </c>
      <c r="G297" s="107">
        <v>461</v>
      </c>
    </row>
    <row r="298" spans="1:7" s="48" customFormat="1" ht="15.75">
      <c r="A298" s="76" t="s">
        <v>54</v>
      </c>
      <c r="B298" s="22" t="s">
        <v>50</v>
      </c>
      <c r="C298" s="22" t="s">
        <v>76</v>
      </c>
      <c r="D298" s="4" t="s">
        <v>281</v>
      </c>
      <c r="E298" s="25">
        <v>120</v>
      </c>
      <c r="F298" s="107">
        <v>461</v>
      </c>
      <c r="G298" s="107">
        <v>461</v>
      </c>
    </row>
    <row r="299" spans="1:7" s="48" customFormat="1" ht="31.5">
      <c r="A299" s="77" t="s">
        <v>113</v>
      </c>
      <c r="B299" s="22" t="s">
        <v>50</v>
      </c>
      <c r="C299" s="22" t="s">
        <v>76</v>
      </c>
      <c r="D299" s="4" t="s">
        <v>281</v>
      </c>
      <c r="E299" s="25">
        <v>200</v>
      </c>
      <c r="F299" s="107">
        <f>SUM(F300)</f>
        <v>1019</v>
      </c>
      <c r="G299" s="107">
        <f>SUM(G300)</f>
        <v>1019</v>
      </c>
    </row>
    <row r="300" spans="1:7" s="48" customFormat="1" ht="31.5">
      <c r="A300" s="77" t="s">
        <v>51</v>
      </c>
      <c r="B300" s="22" t="s">
        <v>50</v>
      </c>
      <c r="C300" s="22" t="s">
        <v>76</v>
      </c>
      <c r="D300" s="4" t="s">
        <v>281</v>
      </c>
      <c r="E300" s="25">
        <v>240</v>
      </c>
      <c r="F300" s="107">
        <v>1019</v>
      </c>
      <c r="G300" s="107">
        <v>1019</v>
      </c>
    </row>
    <row r="301" spans="1:7" s="48" customFormat="1" ht="15.75">
      <c r="A301" s="76" t="s">
        <v>54</v>
      </c>
      <c r="B301" s="22" t="s">
        <v>50</v>
      </c>
      <c r="C301" s="22" t="s">
        <v>76</v>
      </c>
      <c r="D301" s="4" t="s">
        <v>281</v>
      </c>
      <c r="E301" s="25">
        <v>240</v>
      </c>
      <c r="F301" s="107">
        <v>1019</v>
      </c>
      <c r="G301" s="107">
        <v>1019</v>
      </c>
    </row>
    <row r="302" spans="1:7" ht="19.5" customHeight="1">
      <c r="A302" s="76" t="s">
        <v>73</v>
      </c>
      <c r="B302" s="108" t="s">
        <v>50</v>
      </c>
      <c r="C302" s="108" t="s">
        <v>69</v>
      </c>
      <c r="D302" s="41"/>
      <c r="E302" s="120"/>
      <c r="F302" s="107">
        <f>SUM(F303,F309)</f>
        <v>122526.17</v>
      </c>
      <c r="G302" s="107">
        <f>SUM(G303,G309)</f>
        <v>147726.51999999999</v>
      </c>
    </row>
    <row r="303" spans="1:7" s="98" customFormat="1" ht="15.75">
      <c r="A303" s="101" t="s">
        <v>162</v>
      </c>
      <c r="B303" s="108" t="s">
        <v>50</v>
      </c>
      <c r="C303" s="108" t="s">
        <v>69</v>
      </c>
      <c r="D303" s="102" t="s">
        <v>18</v>
      </c>
      <c r="E303" s="120"/>
      <c r="F303" s="107">
        <f t="shared" ref="F303:G306" si="33">SUM(F304)</f>
        <v>500</v>
      </c>
      <c r="G303" s="107">
        <f t="shared" si="33"/>
        <v>500</v>
      </c>
    </row>
    <row r="304" spans="1:7" s="98" customFormat="1" ht="15.75">
      <c r="A304" s="101" t="s">
        <v>317</v>
      </c>
      <c r="B304" s="108" t="s">
        <v>50</v>
      </c>
      <c r="C304" s="108" t="s">
        <v>69</v>
      </c>
      <c r="D304" s="102" t="s">
        <v>318</v>
      </c>
      <c r="E304" s="120"/>
      <c r="F304" s="107">
        <f t="shared" si="33"/>
        <v>500</v>
      </c>
      <c r="G304" s="107">
        <f t="shared" si="33"/>
        <v>500</v>
      </c>
    </row>
    <row r="305" spans="1:7" s="98" customFormat="1" ht="47.25">
      <c r="A305" s="99" t="s">
        <v>550</v>
      </c>
      <c r="B305" s="108" t="s">
        <v>50</v>
      </c>
      <c r="C305" s="108" t="s">
        <v>69</v>
      </c>
      <c r="D305" s="102" t="s">
        <v>319</v>
      </c>
      <c r="E305" s="120"/>
      <c r="F305" s="107">
        <f t="shared" si="33"/>
        <v>500</v>
      </c>
      <c r="G305" s="107">
        <f t="shared" si="33"/>
        <v>500</v>
      </c>
    </row>
    <row r="306" spans="1:7" s="98" customFormat="1" ht="63">
      <c r="A306" s="76" t="s">
        <v>551</v>
      </c>
      <c r="B306" s="108" t="s">
        <v>50</v>
      </c>
      <c r="C306" s="108" t="s">
        <v>69</v>
      </c>
      <c r="D306" s="102" t="s">
        <v>471</v>
      </c>
      <c r="E306" s="120"/>
      <c r="F306" s="107">
        <f t="shared" si="33"/>
        <v>500</v>
      </c>
      <c r="G306" s="107">
        <f t="shared" si="33"/>
        <v>500</v>
      </c>
    </row>
    <row r="307" spans="1:7" s="98" customFormat="1" ht="31.5">
      <c r="A307" s="104" t="s">
        <v>113</v>
      </c>
      <c r="B307" s="108" t="s">
        <v>50</v>
      </c>
      <c r="C307" s="108" t="s">
        <v>69</v>
      </c>
      <c r="D307" s="102" t="s">
        <v>471</v>
      </c>
      <c r="E307" s="111">
        <v>200</v>
      </c>
      <c r="F307" s="107">
        <f>SUM(F308)</f>
        <v>500</v>
      </c>
      <c r="G307" s="107">
        <f>SUM(G308)</f>
        <v>500</v>
      </c>
    </row>
    <row r="308" spans="1:7" s="98" customFormat="1" ht="31.5">
      <c r="A308" s="104" t="s">
        <v>51</v>
      </c>
      <c r="B308" s="108" t="s">
        <v>50</v>
      </c>
      <c r="C308" s="108" t="s">
        <v>69</v>
      </c>
      <c r="D308" s="102" t="s">
        <v>471</v>
      </c>
      <c r="E308" s="111">
        <v>240</v>
      </c>
      <c r="F308" s="107">
        <v>500</v>
      </c>
      <c r="G308" s="107">
        <v>500</v>
      </c>
    </row>
    <row r="309" spans="1:7" s="98" customFormat="1" ht="33" customHeight="1">
      <c r="A309" s="101" t="s">
        <v>456</v>
      </c>
      <c r="B309" s="108" t="s">
        <v>50</v>
      </c>
      <c r="C309" s="108" t="s">
        <v>69</v>
      </c>
      <c r="D309" s="102" t="s">
        <v>462</v>
      </c>
      <c r="E309" s="27"/>
      <c r="F309" s="107">
        <f>SUM(F310,F324)</f>
        <v>122026.17</v>
      </c>
      <c r="G309" s="107">
        <f>SUM(G310,G324)</f>
        <v>147226.51999999999</v>
      </c>
    </row>
    <row r="310" spans="1:7" s="98" customFormat="1" ht="19.5" customHeight="1">
      <c r="A310" s="101" t="s">
        <v>457</v>
      </c>
      <c r="B310" s="108" t="s">
        <v>50</v>
      </c>
      <c r="C310" s="108" t="s">
        <v>69</v>
      </c>
      <c r="D310" s="100" t="s">
        <v>463</v>
      </c>
      <c r="E310" s="27"/>
      <c r="F310" s="107">
        <f>SUM(F311)</f>
        <v>94572.73</v>
      </c>
      <c r="G310" s="107">
        <f>SUM(G311)</f>
        <v>122518</v>
      </c>
    </row>
    <row r="311" spans="1:7" s="98" customFormat="1" ht="39" customHeight="1">
      <c r="A311" s="87" t="s">
        <v>531</v>
      </c>
      <c r="B311" s="108" t="s">
        <v>50</v>
      </c>
      <c r="C311" s="108" t="s">
        <v>69</v>
      </c>
      <c r="D311" s="100" t="s">
        <v>464</v>
      </c>
      <c r="E311" s="9"/>
      <c r="F311" s="107">
        <f>SUM(F312,F315,F318,F321)</f>
        <v>94572.73</v>
      </c>
      <c r="G311" s="107">
        <f>SUM(G312,G315,G318,G321)</f>
        <v>122518</v>
      </c>
    </row>
    <row r="312" spans="1:7" s="98" customFormat="1" ht="39" customHeight="1">
      <c r="A312" s="87" t="s">
        <v>501</v>
      </c>
      <c r="B312" s="108" t="s">
        <v>50</v>
      </c>
      <c r="C312" s="108" t="s">
        <v>69</v>
      </c>
      <c r="D312" s="100" t="s">
        <v>502</v>
      </c>
      <c r="E312" s="9"/>
      <c r="F312" s="107">
        <f>SUM(F313)</f>
        <v>18622</v>
      </c>
      <c r="G312" s="107">
        <f>SUM(G313)</f>
        <v>38518</v>
      </c>
    </row>
    <row r="313" spans="1:7" s="98" customFormat="1" ht="39" customHeight="1">
      <c r="A313" s="104" t="s">
        <v>113</v>
      </c>
      <c r="B313" s="108" t="s">
        <v>50</v>
      </c>
      <c r="C313" s="108" t="s">
        <v>69</v>
      </c>
      <c r="D313" s="100" t="s">
        <v>502</v>
      </c>
      <c r="E313" s="111">
        <v>200</v>
      </c>
      <c r="F313" s="107">
        <f>SUM(F314)</f>
        <v>18622</v>
      </c>
      <c r="G313" s="107">
        <f>SUM(G314)</f>
        <v>38518</v>
      </c>
    </row>
    <row r="314" spans="1:7" s="98" customFormat="1" ht="39" customHeight="1">
      <c r="A314" s="104" t="s">
        <v>51</v>
      </c>
      <c r="B314" s="108" t="s">
        <v>50</v>
      </c>
      <c r="C314" s="108" t="s">
        <v>69</v>
      </c>
      <c r="D314" s="100" t="s">
        <v>502</v>
      </c>
      <c r="E314" s="111">
        <v>240</v>
      </c>
      <c r="F314" s="107">
        <v>18622</v>
      </c>
      <c r="G314" s="107">
        <v>38518</v>
      </c>
    </row>
    <row r="315" spans="1:7" s="98" customFormat="1" ht="39.75" customHeight="1">
      <c r="A315" s="104" t="s">
        <v>458</v>
      </c>
      <c r="B315" s="108" t="s">
        <v>50</v>
      </c>
      <c r="C315" s="108" t="s">
        <v>69</v>
      </c>
      <c r="D315" s="100" t="s">
        <v>465</v>
      </c>
      <c r="E315" s="111"/>
      <c r="F315" s="50">
        <f>SUM(F316)</f>
        <v>72450.73</v>
      </c>
      <c r="G315" s="50">
        <f>SUM(G316)</f>
        <v>80000</v>
      </c>
    </row>
    <row r="316" spans="1:7" s="98" customFormat="1" ht="32.25" customHeight="1">
      <c r="A316" s="104" t="s">
        <v>113</v>
      </c>
      <c r="B316" s="108" t="s">
        <v>50</v>
      </c>
      <c r="C316" s="108" t="s">
        <v>69</v>
      </c>
      <c r="D316" s="100" t="s">
        <v>465</v>
      </c>
      <c r="E316" s="111">
        <v>200</v>
      </c>
      <c r="F316" s="107">
        <f>SUM(F317)</f>
        <v>72450.73</v>
      </c>
      <c r="G316" s="107">
        <f>SUM(G317)</f>
        <v>80000</v>
      </c>
    </row>
    <row r="317" spans="1:7" s="98" customFormat="1" ht="35.25" customHeight="1">
      <c r="A317" s="104" t="s">
        <v>51</v>
      </c>
      <c r="B317" s="108" t="s">
        <v>50</v>
      </c>
      <c r="C317" s="108" t="s">
        <v>69</v>
      </c>
      <c r="D317" s="100" t="s">
        <v>465</v>
      </c>
      <c r="E317" s="111">
        <v>240</v>
      </c>
      <c r="F317" s="107">
        <v>72450.73</v>
      </c>
      <c r="G317" s="107">
        <v>80000</v>
      </c>
    </row>
    <row r="318" spans="1:7" s="98" customFormat="1" ht="19.5" customHeight="1">
      <c r="A318" s="106" t="s">
        <v>459</v>
      </c>
      <c r="B318" s="108" t="s">
        <v>50</v>
      </c>
      <c r="C318" s="108" t="s">
        <v>69</v>
      </c>
      <c r="D318" s="100" t="s">
        <v>466</v>
      </c>
      <c r="E318" s="111"/>
      <c r="F318" s="50">
        <f>SUM(F319)</f>
        <v>500</v>
      </c>
      <c r="G318" s="50">
        <f>SUM(G319)</f>
        <v>1000</v>
      </c>
    </row>
    <row r="319" spans="1:7" s="98" customFormat="1" ht="34.5" customHeight="1">
      <c r="A319" s="104" t="s">
        <v>113</v>
      </c>
      <c r="B319" s="108" t="s">
        <v>50</v>
      </c>
      <c r="C319" s="108" t="s">
        <v>69</v>
      </c>
      <c r="D319" s="100" t="s">
        <v>466</v>
      </c>
      <c r="E319" s="111">
        <v>200</v>
      </c>
      <c r="F319" s="107">
        <f>SUM(F320)</f>
        <v>500</v>
      </c>
      <c r="G319" s="107">
        <f>SUM(G320)</f>
        <v>1000</v>
      </c>
    </row>
    <row r="320" spans="1:7" s="98" customFormat="1" ht="35.25" customHeight="1">
      <c r="A320" s="104" t="s">
        <v>51</v>
      </c>
      <c r="B320" s="108" t="s">
        <v>50</v>
      </c>
      <c r="C320" s="108" t="s">
        <v>69</v>
      </c>
      <c r="D320" s="100" t="s">
        <v>466</v>
      </c>
      <c r="E320" s="111">
        <v>240</v>
      </c>
      <c r="F320" s="107">
        <v>500</v>
      </c>
      <c r="G320" s="107">
        <v>1000</v>
      </c>
    </row>
    <row r="321" spans="1:8" s="98" customFormat="1" ht="33.75" customHeight="1">
      <c r="A321" s="104" t="s">
        <v>460</v>
      </c>
      <c r="B321" s="108" t="s">
        <v>50</v>
      </c>
      <c r="C321" s="108" t="s">
        <v>69</v>
      </c>
      <c r="D321" s="100" t="s">
        <v>467</v>
      </c>
      <c r="E321" s="111"/>
      <c r="F321" s="50">
        <f>SUM(F322)</f>
        <v>3000</v>
      </c>
      <c r="G321" s="50">
        <f>SUM(G322)</f>
        <v>3000</v>
      </c>
    </row>
    <row r="322" spans="1:8" s="98" customFormat="1" ht="29.25" customHeight="1">
      <c r="A322" s="104" t="s">
        <v>113</v>
      </c>
      <c r="B322" s="108" t="s">
        <v>50</v>
      </c>
      <c r="C322" s="108" t="s">
        <v>69</v>
      </c>
      <c r="D322" s="100" t="s">
        <v>467</v>
      </c>
      <c r="E322" s="111">
        <v>200</v>
      </c>
      <c r="F322" s="107">
        <f>SUM(F323)</f>
        <v>3000</v>
      </c>
      <c r="G322" s="107">
        <f>SUM(G323)</f>
        <v>3000</v>
      </c>
    </row>
    <row r="323" spans="1:8" s="98" customFormat="1" ht="33" customHeight="1">
      <c r="A323" s="104" t="s">
        <v>51</v>
      </c>
      <c r="B323" s="108" t="s">
        <v>50</v>
      </c>
      <c r="C323" s="108" t="s">
        <v>69</v>
      </c>
      <c r="D323" s="100" t="s">
        <v>467</v>
      </c>
      <c r="E323" s="111">
        <v>240</v>
      </c>
      <c r="F323" s="107">
        <v>3000</v>
      </c>
      <c r="G323" s="107">
        <v>3000</v>
      </c>
    </row>
    <row r="324" spans="1:8" s="98" customFormat="1" ht="19.5" customHeight="1">
      <c r="A324" s="104" t="s">
        <v>1</v>
      </c>
      <c r="B324" s="108" t="s">
        <v>50</v>
      </c>
      <c r="C324" s="108" t="s">
        <v>69</v>
      </c>
      <c r="D324" s="100" t="s">
        <v>468</v>
      </c>
      <c r="E324" s="111"/>
      <c r="F324" s="107">
        <f>SUM(F325)</f>
        <v>27453.440000000002</v>
      </c>
      <c r="G324" s="107">
        <f>SUM(G325)</f>
        <v>24708.52</v>
      </c>
    </row>
    <row r="325" spans="1:8" s="98" customFormat="1" ht="35.25" customHeight="1">
      <c r="A325" s="104" t="s">
        <v>140</v>
      </c>
      <c r="B325" s="108" t="s">
        <v>50</v>
      </c>
      <c r="C325" s="108" t="s">
        <v>69</v>
      </c>
      <c r="D325" s="100" t="s">
        <v>469</v>
      </c>
      <c r="E325" s="111"/>
      <c r="F325" s="107">
        <f>SUM(F326)</f>
        <v>27453.440000000002</v>
      </c>
      <c r="G325" s="107">
        <f>SUM(G326)</f>
        <v>24708.52</v>
      </c>
    </row>
    <row r="326" spans="1:8" s="98" customFormat="1" ht="33" customHeight="1">
      <c r="A326" s="104" t="s">
        <v>461</v>
      </c>
      <c r="B326" s="108" t="s">
        <v>50</v>
      </c>
      <c r="C326" s="108" t="s">
        <v>69</v>
      </c>
      <c r="D326" s="100" t="s">
        <v>470</v>
      </c>
      <c r="E326" s="111"/>
      <c r="F326" s="107">
        <f>SUM(F327,F329,F331)</f>
        <v>27453.440000000002</v>
      </c>
      <c r="G326" s="107">
        <f>SUM(G327,G329,G331)</f>
        <v>24708.52</v>
      </c>
    </row>
    <row r="327" spans="1:8" s="98" customFormat="1" ht="65.25" customHeight="1">
      <c r="A327" s="104" t="s">
        <v>47</v>
      </c>
      <c r="B327" s="108" t="s">
        <v>50</v>
      </c>
      <c r="C327" s="108" t="s">
        <v>69</v>
      </c>
      <c r="D327" s="100" t="s">
        <v>470</v>
      </c>
      <c r="E327" s="111">
        <v>100</v>
      </c>
      <c r="F327" s="107">
        <f>SUM(F328)</f>
        <v>14552.52</v>
      </c>
      <c r="G327" s="107">
        <f>SUM(G328)</f>
        <v>11807.6</v>
      </c>
    </row>
    <row r="328" spans="1:8" s="98" customFormat="1" ht="25.5" customHeight="1">
      <c r="A328" s="104" t="s">
        <v>62</v>
      </c>
      <c r="B328" s="108" t="s">
        <v>50</v>
      </c>
      <c r="C328" s="108" t="s">
        <v>69</v>
      </c>
      <c r="D328" s="100" t="s">
        <v>470</v>
      </c>
      <c r="E328" s="111">
        <v>110</v>
      </c>
      <c r="F328" s="107">
        <v>14552.52</v>
      </c>
      <c r="G328" s="107">
        <v>11807.6</v>
      </c>
    </row>
    <row r="329" spans="1:8" s="98" customFormat="1" ht="34.5" customHeight="1">
      <c r="A329" s="104" t="s">
        <v>113</v>
      </c>
      <c r="B329" s="108" t="s">
        <v>50</v>
      </c>
      <c r="C329" s="108" t="s">
        <v>69</v>
      </c>
      <c r="D329" s="100" t="s">
        <v>470</v>
      </c>
      <c r="E329" s="111">
        <v>200</v>
      </c>
      <c r="F329" s="107">
        <f>SUM(F330)</f>
        <v>12599.42</v>
      </c>
      <c r="G329" s="107">
        <f>SUM(G330)</f>
        <v>12599.42</v>
      </c>
    </row>
    <row r="330" spans="1:8" s="98" customFormat="1" ht="33" customHeight="1">
      <c r="A330" s="104" t="s">
        <v>51</v>
      </c>
      <c r="B330" s="108" t="s">
        <v>50</v>
      </c>
      <c r="C330" s="108" t="s">
        <v>69</v>
      </c>
      <c r="D330" s="100" t="s">
        <v>470</v>
      </c>
      <c r="E330" s="111">
        <v>240</v>
      </c>
      <c r="F330" s="107">
        <v>12599.42</v>
      </c>
      <c r="G330" s="107">
        <v>12599.42</v>
      </c>
    </row>
    <row r="331" spans="1:8" s="98" customFormat="1" ht="19.5" customHeight="1">
      <c r="A331" s="82" t="s">
        <v>52</v>
      </c>
      <c r="B331" s="108" t="s">
        <v>50</v>
      </c>
      <c r="C331" s="108" t="s">
        <v>69</v>
      </c>
      <c r="D331" s="100" t="s">
        <v>470</v>
      </c>
      <c r="E331" s="111">
        <v>800</v>
      </c>
      <c r="F331" s="107">
        <f>SUM(F332)</f>
        <v>301.5</v>
      </c>
      <c r="G331" s="107">
        <f>SUM(G332)</f>
        <v>301.5</v>
      </c>
    </row>
    <row r="332" spans="1:8" s="98" customFormat="1" ht="19.5" customHeight="1">
      <c r="A332" s="82" t="s">
        <v>53</v>
      </c>
      <c r="B332" s="108" t="s">
        <v>50</v>
      </c>
      <c r="C332" s="108" t="s">
        <v>69</v>
      </c>
      <c r="D332" s="100" t="s">
        <v>470</v>
      </c>
      <c r="E332" s="111">
        <v>850</v>
      </c>
      <c r="F332" s="107">
        <v>301.5</v>
      </c>
      <c r="G332" s="107">
        <v>301.5</v>
      </c>
    </row>
    <row r="333" spans="1:8" ht="15.75">
      <c r="A333" s="77" t="s">
        <v>115</v>
      </c>
      <c r="B333" s="22" t="s">
        <v>50</v>
      </c>
      <c r="C333" s="22">
        <v>10</v>
      </c>
      <c r="D333" s="2"/>
      <c r="E333" s="25"/>
      <c r="F333" s="21">
        <f>SUM(F334)</f>
        <v>14028.68</v>
      </c>
      <c r="G333" s="107">
        <f>SUM(G334)</f>
        <v>45065.95</v>
      </c>
    </row>
    <row r="334" spans="1:8" ht="15.75">
      <c r="A334" s="67" t="s">
        <v>220</v>
      </c>
      <c r="B334" s="22" t="s">
        <v>50</v>
      </c>
      <c r="C334" s="22">
        <v>10</v>
      </c>
      <c r="D334" s="4" t="s">
        <v>221</v>
      </c>
      <c r="E334" s="25"/>
      <c r="F334" s="21">
        <f>SUM(F335,)</f>
        <v>14028.68</v>
      </c>
      <c r="G334" s="107">
        <f>SUM(G335,)</f>
        <v>45065.95</v>
      </c>
      <c r="H334" s="46"/>
    </row>
    <row r="335" spans="1:8" s="48" customFormat="1" ht="47.25">
      <c r="A335" s="67" t="s">
        <v>282</v>
      </c>
      <c r="B335" s="22" t="s">
        <v>50</v>
      </c>
      <c r="C335" s="22">
        <v>10</v>
      </c>
      <c r="D335" s="4" t="s">
        <v>283</v>
      </c>
      <c r="E335" s="25"/>
      <c r="F335" s="21">
        <f>SUM(F336,F340,F344,F348)</f>
        <v>14028.68</v>
      </c>
      <c r="G335" s="107">
        <f>SUM(G336,G340,G344,G348)</f>
        <v>45065.95</v>
      </c>
    </row>
    <row r="336" spans="1:8" s="48" customFormat="1" ht="15.75">
      <c r="A336" s="69" t="s">
        <v>284</v>
      </c>
      <c r="B336" s="22" t="s">
        <v>50</v>
      </c>
      <c r="C336" s="22">
        <v>10</v>
      </c>
      <c r="D336" s="4" t="s">
        <v>285</v>
      </c>
      <c r="E336" s="25"/>
      <c r="F336" s="79">
        <f t="shared" ref="F336:G338" si="34">SUM(F337)</f>
        <v>2296</v>
      </c>
      <c r="G336" s="107">
        <f t="shared" si="34"/>
        <v>7296</v>
      </c>
    </row>
    <row r="337" spans="1:7" s="48" customFormat="1" ht="15.75">
      <c r="A337" s="69" t="s">
        <v>286</v>
      </c>
      <c r="B337" s="22" t="s">
        <v>50</v>
      </c>
      <c r="C337" s="22">
        <v>10</v>
      </c>
      <c r="D337" s="4" t="s">
        <v>287</v>
      </c>
      <c r="E337" s="25"/>
      <c r="F337" s="21">
        <f t="shared" si="34"/>
        <v>2296</v>
      </c>
      <c r="G337" s="107">
        <f t="shared" si="34"/>
        <v>7296</v>
      </c>
    </row>
    <row r="338" spans="1:7" s="48" customFormat="1" ht="31.5">
      <c r="A338" s="77" t="s">
        <v>113</v>
      </c>
      <c r="B338" s="22" t="s">
        <v>50</v>
      </c>
      <c r="C338" s="22">
        <v>10</v>
      </c>
      <c r="D338" s="4" t="s">
        <v>287</v>
      </c>
      <c r="E338" s="25">
        <v>200</v>
      </c>
      <c r="F338" s="21">
        <f t="shared" si="34"/>
        <v>2296</v>
      </c>
      <c r="G338" s="107">
        <f t="shared" si="34"/>
        <v>7296</v>
      </c>
    </row>
    <row r="339" spans="1:7" s="48" customFormat="1" ht="31.5">
      <c r="A339" s="77" t="s">
        <v>51</v>
      </c>
      <c r="B339" s="22" t="s">
        <v>50</v>
      </c>
      <c r="C339" s="22">
        <v>10</v>
      </c>
      <c r="D339" s="4" t="s">
        <v>287</v>
      </c>
      <c r="E339" s="25">
        <v>240</v>
      </c>
      <c r="F339" s="107">
        <v>2296</v>
      </c>
      <c r="G339" s="107">
        <v>7296</v>
      </c>
    </row>
    <row r="340" spans="1:7" s="48" customFormat="1" ht="15.75">
      <c r="A340" s="77" t="s">
        <v>288</v>
      </c>
      <c r="B340" s="22" t="s">
        <v>50</v>
      </c>
      <c r="C340" s="22">
        <v>10</v>
      </c>
      <c r="D340" s="4" t="s">
        <v>289</v>
      </c>
      <c r="E340" s="80"/>
      <c r="F340" s="79"/>
      <c r="G340" s="107">
        <f t="shared" ref="G340:G342" si="35">SUM(G341)</f>
        <v>950</v>
      </c>
    </row>
    <row r="341" spans="1:7" s="48" customFormat="1" ht="15.75">
      <c r="A341" s="77" t="s">
        <v>290</v>
      </c>
      <c r="B341" s="22" t="s">
        <v>50</v>
      </c>
      <c r="C341" s="22">
        <v>10</v>
      </c>
      <c r="D341" s="4" t="s">
        <v>291</v>
      </c>
      <c r="E341" s="25"/>
      <c r="F341" s="21"/>
      <c r="G341" s="107">
        <f t="shared" si="35"/>
        <v>950</v>
      </c>
    </row>
    <row r="342" spans="1:7" s="48" customFormat="1" ht="31.5">
      <c r="A342" s="77" t="s">
        <v>113</v>
      </c>
      <c r="B342" s="22" t="s">
        <v>50</v>
      </c>
      <c r="C342" s="22">
        <v>10</v>
      </c>
      <c r="D342" s="4" t="s">
        <v>291</v>
      </c>
      <c r="E342" s="25">
        <v>200</v>
      </c>
      <c r="F342" s="21"/>
      <c r="G342" s="107">
        <f t="shared" si="35"/>
        <v>950</v>
      </c>
    </row>
    <row r="343" spans="1:7" s="48" customFormat="1" ht="31.5">
      <c r="A343" s="77" t="s">
        <v>51</v>
      </c>
      <c r="B343" s="22" t="s">
        <v>50</v>
      </c>
      <c r="C343" s="22">
        <v>10</v>
      </c>
      <c r="D343" s="4" t="s">
        <v>291</v>
      </c>
      <c r="E343" s="25">
        <v>240</v>
      </c>
      <c r="F343" s="107"/>
      <c r="G343" s="107">
        <v>950</v>
      </c>
    </row>
    <row r="344" spans="1:7" s="48" customFormat="1" ht="15.75">
      <c r="A344" s="77" t="s">
        <v>292</v>
      </c>
      <c r="B344" s="22" t="s">
        <v>50</v>
      </c>
      <c r="C344" s="22">
        <v>10</v>
      </c>
      <c r="D344" s="4" t="s">
        <v>293</v>
      </c>
      <c r="E344" s="80"/>
      <c r="F344" s="79">
        <f t="shared" ref="F344:G346" si="36">SUM(F345)</f>
        <v>668.95</v>
      </c>
      <c r="G344" s="107">
        <f t="shared" si="36"/>
        <v>2718.95</v>
      </c>
    </row>
    <row r="345" spans="1:7" s="48" customFormat="1" ht="15.75">
      <c r="A345" s="69" t="s">
        <v>294</v>
      </c>
      <c r="B345" s="22" t="s">
        <v>50</v>
      </c>
      <c r="C345" s="22">
        <v>10</v>
      </c>
      <c r="D345" s="4" t="s">
        <v>295</v>
      </c>
      <c r="E345" s="25"/>
      <c r="F345" s="21">
        <f t="shared" si="36"/>
        <v>668.95</v>
      </c>
      <c r="G345" s="107">
        <f t="shared" si="36"/>
        <v>2718.95</v>
      </c>
    </row>
    <row r="346" spans="1:7" s="48" customFormat="1" ht="31.5">
      <c r="A346" s="77" t="s">
        <v>113</v>
      </c>
      <c r="B346" s="22" t="s">
        <v>50</v>
      </c>
      <c r="C346" s="22">
        <v>10</v>
      </c>
      <c r="D346" s="4" t="s">
        <v>295</v>
      </c>
      <c r="E346" s="25">
        <v>200</v>
      </c>
      <c r="F346" s="21">
        <f t="shared" si="36"/>
        <v>668.95</v>
      </c>
      <c r="G346" s="107">
        <f t="shared" si="36"/>
        <v>2718.95</v>
      </c>
    </row>
    <row r="347" spans="1:7" s="48" customFormat="1" ht="31.5">
      <c r="A347" s="77" t="s">
        <v>51</v>
      </c>
      <c r="B347" s="22" t="s">
        <v>50</v>
      </c>
      <c r="C347" s="22">
        <v>10</v>
      </c>
      <c r="D347" s="4" t="s">
        <v>295</v>
      </c>
      <c r="E347" s="25">
        <v>240</v>
      </c>
      <c r="F347" s="107">
        <v>668.95</v>
      </c>
      <c r="G347" s="107">
        <v>2718.95</v>
      </c>
    </row>
    <row r="348" spans="1:7" s="98" customFormat="1" ht="15.75">
      <c r="A348" s="133" t="s">
        <v>493</v>
      </c>
      <c r="B348" s="108" t="s">
        <v>50</v>
      </c>
      <c r="C348" s="108">
        <v>10</v>
      </c>
      <c r="D348" s="129" t="s">
        <v>494</v>
      </c>
      <c r="E348" s="112"/>
      <c r="F348" s="107">
        <f>SUM(F349,F353,F357,F361)</f>
        <v>11063.73</v>
      </c>
      <c r="G348" s="107">
        <f>SUM(G349,G353,G357,G361)</f>
        <v>34101</v>
      </c>
    </row>
    <row r="349" spans="1:7" s="98" customFormat="1" ht="47.25">
      <c r="A349" s="133" t="s">
        <v>495</v>
      </c>
      <c r="B349" s="108" t="s">
        <v>50</v>
      </c>
      <c r="C349" s="108">
        <v>10</v>
      </c>
      <c r="D349" s="129" t="s">
        <v>496</v>
      </c>
      <c r="E349" s="112"/>
      <c r="F349" s="107">
        <f t="shared" ref="F349" si="37">SUM(F350,)</f>
        <v>6932.73</v>
      </c>
      <c r="G349" s="107"/>
    </row>
    <row r="350" spans="1:7" s="98" customFormat="1" ht="31.5">
      <c r="A350" s="133" t="s">
        <v>59</v>
      </c>
      <c r="B350" s="108" t="s">
        <v>50</v>
      </c>
      <c r="C350" s="108">
        <v>10</v>
      </c>
      <c r="D350" s="129" t="s">
        <v>496</v>
      </c>
      <c r="E350" s="105">
        <v>600</v>
      </c>
      <c r="F350" s="107">
        <f>SUM(F351,F352)</f>
        <v>6932.73</v>
      </c>
      <c r="G350" s="107"/>
    </row>
    <row r="351" spans="1:7" s="98" customFormat="1" ht="15.75">
      <c r="A351" s="133" t="s">
        <v>60</v>
      </c>
      <c r="B351" s="108" t="s">
        <v>50</v>
      </c>
      <c r="C351" s="108">
        <v>10</v>
      </c>
      <c r="D351" s="129" t="s">
        <v>496</v>
      </c>
      <c r="E351" s="112">
        <v>610</v>
      </c>
      <c r="F351" s="107">
        <v>4621.82</v>
      </c>
      <c r="G351" s="107"/>
    </row>
    <row r="352" spans="1:7" s="98" customFormat="1" ht="15.75">
      <c r="A352" s="133" t="s">
        <v>99</v>
      </c>
      <c r="B352" s="108" t="s">
        <v>50</v>
      </c>
      <c r="C352" s="108">
        <v>10</v>
      </c>
      <c r="D352" s="129" t="s">
        <v>496</v>
      </c>
      <c r="E352" s="112">
        <v>620</v>
      </c>
      <c r="F352" s="107">
        <v>2310.91</v>
      </c>
      <c r="G352" s="107"/>
    </row>
    <row r="353" spans="1:7" s="98" customFormat="1" ht="78.75">
      <c r="A353" s="133" t="s">
        <v>530</v>
      </c>
      <c r="B353" s="108" t="s">
        <v>50</v>
      </c>
      <c r="C353" s="108">
        <v>10</v>
      </c>
      <c r="D353" s="129" t="s">
        <v>529</v>
      </c>
      <c r="E353" s="112"/>
      <c r="F353" s="107"/>
      <c r="G353" s="107">
        <f t="shared" ref="G353" si="38">SUM(G354,)</f>
        <v>972</v>
      </c>
    </row>
    <row r="354" spans="1:7" s="98" customFormat="1" ht="31.5">
      <c r="A354" s="133" t="s">
        <v>59</v>
      </c>
      <c r="B354" s="108" t="s">
        <v>50</v>
      </c>
      <c r="C354" s="108">
        <v>10</v>
      </c>
      <c r="D354" s="129" t="s">
        <v>529</v>
      </c>
      <c r="E354" s="105">
        <v>600</v>
      </c>
      <c r="F354" s="107"/>
      <c r="G354" s="107">
        <f>SUM(G355,G356)</f>
        <v>972</v>
      </c>
    </row>
    <row r="355" spans="1:7" s="98" customFormat="1" ht="15.75">
      <c r="A355" s="133" t="s">
        <v>60</v>
      </c>
      <c r="B355" s="108" t="s">
        <v>50</v>
      </c>
      <c r="C355" s="108">
        <v>10</v>
      </c>
      <c r="D355" s="129" t="s">
        <v>529</v>
      </c>
      <c r="E355" s="112">
        <v>610</v>
      </c>
      <c r="F355" s="107"/>
      <c r="G355" s="107">
        <v>648</v>
      </c>
    </row>
    <row r="356" spans="1:7" s="98" customFormat="1" ht="15.75">
      <c r="A356" s="133" t="s">
        <v>99</v>
      </c>
      <c r="B356" s="108" t="s">
        <v>50</v>
      </c>
      <c r="C356" s="108">
        <v>10</v>
      </c>
      <c r="D356" s="129" t="s">
        <v>529</v>
      </c>
      <c r="E356" s="112">
        <v>620</v>
      </c>
      <c r="F356" s="107"/>
      <c r="G356" s="107">
        <v>324</v>
      </c>
    </row>
    <row r="357" spans="1:7" s="98" customFormat="1" ht="31.5">
      <c r="A357" s="133" t="s">
        <v>497</v>
      </c>
      <c r="B357" s="108" t="s">
        <v>50</v>
      </c>
      <c r="C357" s="108">
        <v>10</v>
      </c>
      <c r="D357" s="129" t="s">
        <v>498</v>
      </c>
      <c r="E357" s="112"/>
      <c r="F357" s="107">
        <f t="shared" ref="F357:G357" si="39">SUM(F358,)</f>
        <v>4131</v>
      </c>
      <c r="G357" s="107">
        <f t="shared" si="39"/>
        <v>8967</v>
      </c>
    </row>
    <row r="358" spans="1:7" s="98" customFormat="1" ht="31.5">
      <c r="A358" s="133" t="s">
        <v>59</v>
      </c>
      <c r="B358" s="108" t="s">
        <v>50</v>
      </c>
      <c r="C358" s="108">
        <v>10</v>
      </c>
      <c r="D358" s="129" t="s">
        <v>498</v>
      </c>
      <c r="E358" s="105">
        <v>600</v>
      </c>
      <c r="F358" s="107">
        <f>SUM(F359,F360)</f>
        <v>4131</v>
      </c>
      <c r="G358" s="107">
        <f>SUM(G359,G360)</f>
        <v>8967</v>
      </c>
    </row>
    <row r="359" spans="1:7" s="98" customFormat="1" ht="15.75">
      <c r="A359" s="133" t="s">
        <v>60</v>
      </c>
      <c r="B359" s="108" t="s">
        <v>50</v>
      </c>
      <c r="C359" s="108">
        <v>10</v>
      </c>
      <c r="D359" s="129" t="s">
        <v>498</v>
      </c>
      <c r="E359" s="112">
        <v>610</v>
      </c>
      <c r="F359" s="107">
        <v>2754</v>
      </c>
      <c r="G359" s="107">
        <v>5978</v>
      </c>
    </row>
    <row r="360" spans="1:7" s="98" customFormat="1" ht="15.75">
      <c r="A360" s="133" t="s">
        <v>99</v>
      </c>
      <c r="B360" s="108" t="s">
        <v>50</v>
      </c>
      <c r="C360" s="108">
        <v>10</v>
      </c>
      <c r="D360" s="129" t="s">
        <v>498</v>
      </c>
      <c r="E360" s="112">
        <v>620</v>
      </c>
      <c r="F360" s="107">
        <v>1377</v>
      </c>
      <c r="G360" s="107">
        <v>2989</v>
      </c>
    </row>
    <row r="361" spans="1:7" s="98" customFormat="1" ht="47.25">
      <c r="A361" s="133" t="s">
        <v>500</v>
      </c>
      <c r="B361" s="108" t="s">
        <v>50</v>
      </c>
      <c r="C361" s="108">
        <v>10</v>
      </c>
      <c r="D361" s="129" t="s">
        <v>499</v>
      </c>
      <c r="E361" s="112"/>
      <c r="F361" s="107"/>
      <c r="G361" s="107">
        <f t="shared" ref="G361" si="40">SUM(G362,)</f>
        <v>24162</v>
      </c>
    </row>
    <row r="362" spans="1:7" s="98" customFormat="1" ht="31.5">
      <c r="A362" s="133" t="s">
        <v>59</v>
      </c>
      <c r="B362" s="108" t="s">
        <v>50</v>
      </c>
      <c r="C362" s="108">
        <v>10</v>
      </c>
      <c r="D362" s="129" t="s">
        <v>499</v>
      </c>
      <c r="E362" s="105">
        <v>600</v>
      </c>
      <c r="F362" s="107"/>
      <c r="G362" s="107">
        <f>SUM(G363,G364)</f>
        <v>24162</v>
      </c>
    </row>
    <row r="363" spans="1:7" s="98" customFormat="1" ht="15.75">
      <c r="A363" s="133" t="s">
        <v>60</v>
      </c>
      <c r="B363" s="108" t="s">
        <v>50</v>
      </c>
      <c r="C363" s="108">
        <v>10</v>
      </c>
      <c r="D363" s="129" t="s">
        <v>499</v>
      </c>
      <c r="E363" s="112">
        <v>610</v>
      </c>
      <c r="F363" s="107"/>
      <c r="G363" s="107">
        <v>16108</v>
      </c>
    </row>
    <row r="364" spans="1:7" s="98" customFormat="1" ht="15.75">
      <c r="A364" s="133" t="s">
        <v>99</v>
      </c>
      <c r="B364" s="108" t="s">
        <v>50</v>
      </c>
      <c r="C364" s="108">
        <v>10</v>
      </c>
      <c r="D364" s="129" t="s">
        <v>499</v>
      </c>
      <c r="E364" s="112">
        <v>620</v>
      </c>
      <c r="F364" s="107"/>
      <c r="G364" s="107">
        <v>8054</v>
      </c>
    </row>
    <row r="365" spans="1:7" ht="15.75">
      <c r="A365" s="86" t="s">
        <v>74</v>
      </c>
      <c r="B365" s="22" t="s">
        <v>50</v>
      </c>
      <c r="C365" s="22">
        <v>12</v>
      </c>
      <c r="D365" s="23"/>
      <c r="E365" s="32"/>
      <c r="F365" s="21">
        <f>SUM(F366,F373,F387)</f>
        <v>69390.23000000001</v>
      </c>
      <c r="G365" s="107">
        <f>SUM(G366,G373,G387)</f>
        <v>68684.08</v>
      </c>
    </row>
    <row r="366" spans="1:7" s="98" customFormat="1" ht="31.5">
      <c r="A366" s="132" t="s">
        <v>197</v>
      </c>
      <c r="B366" s="108" t="s">
        <v>50</v>
      </c>
      <c r="C366" s="108">
        <v>12</v>
      </c>
      <c r="D366" s="129" t="s">
        <v>23</v>
      </c>
      <c r="E366" s="111"/>
      <c r="F366" s="107">
        <f t="shared" ref="F366:G369" si="41">SUM(F367)</f>
        <v>805</v>
      </c>
      <c r="G366" s="107">
        <f t="shared" si="41"/>
        <v>805</v>
      </c>
    </row>
    <row r="367" spans="1:7" s="98" customFormat="1" ht="31.5">
      <c r="A367" s="132" t="s">
        <v>198</v>
      </c>
      <c r="B367" s="108" t="s">
        <v>50</v>
      </c>
      <c r="C367" s="108">
        <v>12</v>
      </c>
      <c r="D367" s="129" t="s">
        <v>199</v>
      </c>
      <c r="E367" s="111"/>
      <c r="F367" s="107">
        <f t="shared" si="41"/>
        <v>805</v>
      </c>
      <c r="G367" s="107">
        <f t="shared" si="41"/>
        <v>805</v>
      </c>
    </row>
    <row r="368" spans="1:7" s="98" customFormat="1" ht="78.75">
      <c r="A368" s="132" t="s">
        <v>525</v>
      </c>
      <c r="B368" s="111" t="s">
        <v>50</v>
      </c>
      <c r="C368" s="111">
        <v>12</v>
      </c>
      <c r="D368" s="129" t="s">
        <v>526</v>
      </c>
      <c r="E368" s="112"/>
      <c r="F368" s="107">
        <f t="shared" si="41"/>
        <v>805</v>
      </c>
      <c r="G368" s="107">
        <f t="shared" si="41"/>
        <v>805</v>
      </c>
    </row>
    <row r="369" spans="1:7" s="98" customFormat="1" ht="63">
      <c r="A369" s="132" t="s">
        <v>527</v>
      </c>
      <c r="B369" s="111" t="s">
        <v>50</v>
      </c>
      <c r="C369" s="111">
        <v>12</v>
      </c>
      <c r="D369" s="129" t="s">
        <v>528</v>
      </c>
      <c r="E369" s="112"/>
      <c r="F369" s="107">
        <f t="shared" si="41"/>
        <v>805</v>
      </c>
      <c r="G369" s="107">
        <f t="shared" si="41"/>
        <v>805</v>
      </c>
    </row>
    <row r="370" spans="1:7" s="98" customFormat="1" ht="31.5">
      <c r="A370" s="104" t="s">
        <v>113</v>
      </c>
      <c r="B370" s="111" t="s">
        <v>50</v>
      </c>
      <c r="C370" s="111">
        <v>12</v>
      </c>
      <c r="D370" s="129" t="s">
        <v>528</v>
      </c>
      <c r="E370" s="112">
        <v>200</v>
      </c>
      <c r="F370" s="107">
        <f>SUM(F371)</f>
        <v>805</v>
      </c>
      <c r="G370" s="107">
        <f>SUM(G371)</f>
        <v>805</v>
      </c>
    </row>
    <row r="371" spans="1:7" s="98" customFormat="1" ht="31.5">
      <c r="A371" s="104" t="s">
        <v>51</v>
      </c>
      <c r="B371" s="111" t="s">
        <v>50</v>
      </c>
      <c r="C371" s="111">
        <v>12</v>
      </c>
      <c r="D371" s="129" t="s">
        <v>528</v>
      </c>
      <c r="E371" s="112">
        <v>240</v>
      </c>
      <c r="F371" s="107">
        <v>805</v>
      </c>
      <c r="G371" s="107">
        <v>805</v>
      </c>
    </row>
    <row r="372" spans="1:7" s="98" customFormat="1" ht="15.75">
      <c r="A372" s="132" t="s">
        <v>55</v>
      </c>
      <c r="B372" s="111" t="s">
        <v>50</v>
      </c>
      <c r="C372" s="111">
        <v>12</v>
      </c>
      <c r="D372" s="129" t="s">
        <v>528</v>
      </c>
      <c r="E372" s="111">
        <v>240</v>
      </c>
      <c r="F372" s="29">
        <v>805</v>
      </c>
      <c r="G372" s="29">
        <v>805</v>
      </c>
    </row>
    <row r="373" spans="1:7" ht="15.75">
      <c r="A373" s="67" t="s">
        <v>296</v>
      </c>
      <c r="B373" s="25" t="s">
        <v>50</v>
      </c>
      <c r="C373" s="25">
        <v>12</v>
      </c>
      <c r="D373" s="4" t="s">
        <v>24</v>
      </c>
      <c r="E373" s="28"/>
      <c r="F373" s="21">
        <f>SUM(F374,F379,)</f>
        <v>68485.23000000001</v>
      </c>
      <c r="G373" s="107">
        <f>SUM(G374,G379,)</f>
        <v>67779.08</v>
      </c>
    </row>
    <row r="374" spans="1:7" s="98" customFormat="1" ht="15.75">
      <c r="A374" s="132" t="s">
        <v>336</v>
      </c>
      <c r="B374" s="111" t="s">
        <v>50</v>
      </c>
      <c r="C374" s="111">
        <v>12</v>
      </c>
      <c r="D374" s="129" t="s">
        <v>25</v>
      </c>
      <c r="E374" s="111"/>
      <c r="F374" s="107">
        <f t="shared" ref="F374:G376" si="42">SUM(F375,)</f>
        <v>62485.23</v>
      </c>
      <c r="G374" s="107">
        <f t="shared" si="42"/>
        <v>61779.08</v>
      </c>
    </row>
    <row r="375" spans="1:7" s="98" customFormat="1" ht="47.25">
      <c r="A375" s="89" t="s">
        <v>337</v>
      </c>
      <c r="B375" s="111" t="s">
        <v>50</v>
      </c>
      <c r="C375" s="111">
        <v>12</v>
      </c>
      <c r="D375" s="129" t="s">
        <v>338</v>
      </c>
      <c r="E375" s="111"/>
      <c r="F375" s="107">
        <f t="shared" si="42"/>
        <v>62485.23</v>
      </c>
      <c r="G375" s="107">
        <f t="shared" si="42"/>
        <v>61779.08</v>
      </c>
    </row>
    <row r="376" spans="1:7" s="98" customFormat="1" ht="78.75">
      <c r="A376" s="89" t="s">
        <v>339</v>
      </c>
      <c r="B376" s="111" t="s">
        <v>50</v>
      </c>
      <c r="C376" s="111">
        <v>12</v>
      </c>
      <c r="D376" s="129" t="s">
        <v>340</v>
      </c>
      <c r="E376" s="111"/>
      <c r="F376" s="107">
        <f t="shared" si="42"/>
        <v>62485.23</v>
      </c>
      <c r="G376" s="107">
        <f t="shared" si="42"/>
        <v>61779.08</v>
      </c>
    </row>
    <row r="377" spans="1:7" s="98" customFormat="1" ht="31.5">
      <c r="A377" s="104" t="s">
        <v>113</v>
      </c>
      <c r="B377" s="108" t="s">
        <v>50</v>
      </c>
      <c r="C377" s="108">
        <v>12</v>
      </c>
      <c r="D377" s="129" t="s">
        <v>340</v>
      </c>
      <c r="E377" s="111">
        <v>200</v>
      </c>
      <c r="F377" s="107">
        <f>SUM(F378)</f>
        <v>62485.23</v>
      </c>
      <c r="G377" s="107">
        <f>SUM(G378)</f>
        <v>61779.08</v>
      </c>
    </row>
    <row r="378" spans="1:7" s="98" customFormat="1" ht="31.5">
      <c r="A378" s="104" t="s">
        <v>51</v>
      </c>
      <c r="B378" s="108" t="s">
        <v>50</v>
      </c>
      <c r="C378" s="108">
        <v>12</v>
      </c>
      <c r="D378" s="129" t="s">
        <v>340</v>
      </c>
      <c r="E378" s="111">
        <v>240</v>
      </c>
      <c r="F378" s="107">
        <v>62485.23</v>
      </c>
      <c r="G378" s="107">
        <v>61779.08</v>
      </c>
    </row>
    <row r="379" spans="1:7" ht="15.75">
      <c r="A379" s="67" t="s">
        <v>0</v>
      </c>
      <c r="B379" s="25" t="s">
        <v>50</v>
      </c>
      <c r="C379" s="25">
        <v>12</v>
      </c>
      <c r="D379" s="2" t="s">
        <v>297</v>
      </c>
      <c r="E379" s="28"/>
      <c r="F379" s="79">
        <f>SUM(F380,)</f>
        <v>6000</v>
      </c>
      <c r="G379" s="107">
        <f>SUM(G380,)</f>
        <v>6000</v>
      </c>
    </row>
    <row r="380" spans="1:7" ht="31.5">
      <c r="A380" s="67" t="s">
        <v>298</v>
      </c>
      <c r="B380" s="22" t="s">
        <v>50</v>
      </c>
      <c r="C380" s="22">
        <v>12</v>
      </c>
      <c r="D380" s="75" t="s">
        <v>299</v>
      </c>
      <c r="E380" s="25"/>
      <c r="F380" s="21">
        <f>SUM(F381,F384)</f>
        <v>6000</v>
      </c>
      <c r="G380" s="107">
        <f>SUM(G381,G384)</f>
        <v>6000</v>
      </c>
    </row>
    <row r="381" spans="1:7" ht="15.75">
      <c r="A381" s="67" t="s">
        <v>300</v>
      </c>
      <c r="B381" s="22" t="s">
        <v>50</v>
      </c>
      <c r="C381" s="22">
        <v>12</v>
      </c>
      <c r="D381" s="4" t="s">
        <v>301</v>
      </c>
      <c r="E381" s="25"/>
      <c r="F381" s="21">
        <f>SUM(F382)</f>
        <v>5400</v>
      </c>
      <c r="G381" s="107">
        <f>SUM(G382)</f>
        <v>5400</v>
      </c>
    </row>
    <row r="382" spans="1:7" ht="15.75">
      <c r="A382" s="77" t="s">
        <v>52</v>
      </c>
      <c r="B382" s="25" t="s">
        <v>50</v>
      </c>
      <c r="C382" s="25">
        <v>12</v>
      </c>
      <c r="D382" s="4" t="s">
        <v>301</v>
      </c>
      <c r="E382" s="25">
        <v>800</v>
      </c>
      <c r="F382" s="21">
        <f>SUM(F383)</f>
        <v>5400</v>
      </c>
      <c r="G382" s="107">
        <f>SUM(G383)</f>
        <v>5400</v>
      </c>
    </row>
    <row r="383" spans="1:7" ht="47.25">
      <c r="A383" s="76" t="s">
        <v>114</v>
      </c>
      <c r="B383" s="25" t="s">
        <v>50</v>
      </c>
      <c r="C383" s="25">
        <v>12</v>
      </c>
      <c r="D383" s="4" t="s">
        <v>301</v>
      </c>
      <c r="E383" s="28">
        <v>810</v>
      </c>
      <c r="F383" s="107">
        <v>5400</v>
      </c>
      <c r="G383" s="107">
        <v>5400</v>
      </c>
    </row>
    <row r="384" spans="1:7" s="98" customFormat="1" ht="47.25">
      <c r="A384" s="76" t="s">
        <v>559</v>
      </c>
      <c r="B384" s="108" t="s">
        <v>50</v>
      </c>
      <c r="C384" s="108">
        <v>12</v>
      </c>
      <c r="D384" s="129" t="s">
        <v>560</v>
      </c>
      <c r="E384" s="112"/>
      <c r="F384" s="107">
        <f t="shared" ref="F384:G384" si="43">SUM(F385)</f>
        <v>600</v>
      </c>
      <c r="G384" s="107">
        <f t="shared" si="43"/>
        <v>600</v>
      </c>
    </row>
    <row r="385" spans="1:7" s="98" customFormat="1" ht="31.5">
      <c r="A385" s="104" t="s">
        <v>113</v>
      </c>
      <c r="B385" s="108" t="s">
        <v>50</v>
      </c>
      <c r="C385" s="108">
        <v>12</v>
      </c>
      <c r="D385" s="129" t="s">
        <v>560</v>
      </c>
      <c r="E385" s="111">
        <v>200</v>
      </c>
      <c r="F385" s="107">
        <f>SUM(F386)</f>
        <v>600</v>
      </c>
      <c r="G385" s="107">
        <f>SUM(G386)</f>
        <v>600</v>
      </c>
    </row>
    <row r="386" spans="1:7" s="98" customFormat="1" ht="31.5">
      <c r="A386" s="104" t="s">
        <v>51</v>
      </c>
      <c r="B386" s="108" t="s">
        <v>50</v>
      </c>
      <c r="C386" s="108">
        <v>12</v>
      </c>
      <c r="D386" s="129" t="s">
        <v>560</v>
      </c>
      <c r="E386" s="111">
        <v>240</v>
      </c>
      <c r="F386" s="107">
        <v>600</v>
      </c>
      <c r="G386" s="107">
        <v>600</v>
      </c>
    </row>
    <row r="387" spans="1:7" ht="31.5">
      <c r="A387" s="117" t="s">
        <v>369</v>
      </c>
      <c r="B387" s="108" t="s">
        <v>50</v>
      </c>
      <c r="C387" s="108">
        <v>12</v>
      </c>
      <c r="D387" s="102" t="s">
        <v>370</v>
      </c>
      <c r="E387" s="9"/>
      <c r="F387" s="79">
        <f t="shared" ref="F387:G389" si="44">SUM(F388)</f>
        <v>100</v>
      </c>
      <c r="G387" s="107">
        <f t="shared" si="44"/>
        <v>100</v>
      </c>
    </row>
    <row r="388" spans="1:7" s="48" customFormat="1" ht="15.75">
      <c r="A388" s="117" t="s">
        <v>441</v>
      </c>
      <c r="B388" s="108" t="s">
        <v>50</v>
      </c>
      <c r="C388" s="108">
        <v>12</v>
      </c>
      <c r="D388" s="100" t="s">
        <v>450</v>
      </c>
      <c r="E388" s="9"/>
      <c r="F388" s="79">
        <f t="shared" si="44"/>
        <v>100</v>
      </c>
      <c r="G388" s="107">
        <f t="shared" si="44"/>
        <v>100</v>
      </c>
    </row>
    <row r="389" spans="1:7" ht="31.5">
      <c r="A389" s="117" t="s">
        <v>561</v>
      </c>
      <c r="B389" s="108" t="s">
        <v>50</v>
      </c>
      <c r="C389" s="108">
        <v>12</v>
      </c>
      <c r="D389" s="129" t="s">
        <v>562</v>
      </c>
      <c r="E389" s="9"/>
      <c r="F389" s="79">
        <f t="shared" si="44"/>
        <v>100</v>
      </c>
      <c r="G389" s="107">
        <f t="shared" si="44"/>
        <v>100</v>
      </c>
    </row>
    <row r="390" spans="1:7" ht="31.5">
      <c r="A390" s="104" t="s">
        <v>479</v>
      </c>
      <c r="B390" s="108" t="s">
        <v>50</v>
      </c>
      <c r="C390" s="108">
        <v>12</v>
      </c>
      <c r="D390" s="129" t="s">
        <v>563</v>
      </c>
      <c r="E390" s="9"/>
      <c r="F390" s="21">
        <f>SUM(F391)</f>
        <v>100</v>
      </c>
      <c r="G390" s="107">
        <f>SUM(G391)</f>
        <v>100</v>
      </c>
    </row>
    <row r="391" spans="1:7" ht="31.5">
      <c r="A391" s="104" t="s">
        <v>113</v>
      </c>
      <c r="B391" s="108" t="s">
        <v>50</v>
      </c>
      <c r="C391" s="108">
        <v>12</v>
      </c>
      <c r="D391" s="129" t="s">
        <v>563</v>
      </c>
      <c r="E391" s="49">
        <v>200</v>
      </c>
      <c r="F391" s="21">
        <f>SUM(F392)</f>
        <v>100</v>
      </c>
      <c r="G391" s="107">
        <f>SUM(G392)</f>
        <v>100</v>
      </c>
    </row>
    <row r="392" spans="1:7" ht="31.5">
      <c r="A392" s="104" t="s">
        <v>51</v>
      </c>
      <c r="B392" s="108" t="s">
        <v>50</v>
      </c>
      <c r="C392" s="108">
        <v>12</v>
      </c>
      <c r="D392" s="129" t="s">
        <v>563</v>
      </c>
      <c r="E392" s="112">
        <v>240</v>
      </c>
      <c r="F392" s="34">
        <v>100</v>
      </c>
      <c r="G392" s="34">
        <v>100</v>
      </c>
    </row>
    <row r="393" spans="1:7" s="48" customFormat="1" ht="15.75">
      <c r="A393" s="77"/>
      <c r="B393" s="22"/>
      <c r="C393" s="22"/>
      <c r="D393" s="4"/>
      <c r="E393" s="25"/>
      <c r="F393" s="34"/>
      <c r="G393" s="34"/>
    </row>
    <row r="394" spans="1:7" ht="15.75">
      <c r="A394" s="85" t="s">
        <v>75</v>
      </c>
      <c r="B394" s="54" t="s">
        <v>76</v>
      </c>
      <c r="C394" s="54"/>
      <c r="D394" s="44"/>
      <c r="E394" s="44"/>
      <c r="F394" s="55">
        <f>SUM(F395,F417,F424,F452)</f>
        <v>211187.25</v>
      </c>
      <c r="G394" s="55">
        <f>SUM(G395,G417,G424,G452)</f>
        <v>354362.08999999997</v>
      </c>
    </row>
    <row r="395" spans="1:7" s="98" customFormat="1" ht="15.75">
      <c r="A395" s="101" t="s">
        <v>426</v>
      </c>
      <c r="B395" s="78" t="s">
        <v>76</v>
      </c>
      <c r="C395" s="35" t="s">
        <v>44</v>
      </c>
      <c r="D395" s="109"/>
      <c r="E395" s="109"/>
      <c r="F395" s="107">
        <f>SUM(F396,F402,F411)</f>
        <v>3206</v>
      </c>
      <c r="G395" s="107">
        <f>SUM(G396,G402,G411)</f>
        <v>11250</v>
      </c>
    </row>
    <row r="396" spans="1:7" s="98" customFormat="1" ht="31.5">
      <c r="A396" s="101" t="s">
        <v>422</v>
      </c>
      <c r="B396" s="27" t="s">
        <v>76</v>
      </c>
      <c r="C396" s="116" t="s">
        <v>44</v>
      </c>
      <c r="D396" s="102" t="s">
        <v>427</v>
      </c>
      <c r="E396" s="109"/>
      <c r="F396" s="107">
        <f t="shared" ref="F396:G398" si="45">SUM(F397)</f>
        <v>100</v>
      </c>
      <c r="G396" s="107">
        <f t="shared" si="45"/>
        <v>100</v>
      </c>
    </row>
    <row r="397" spans="1:7" s="98" customFormat="1" ht="31.5">
      <c r="A397" s="104" t="s">
        <v>423</v>
      </c>
      <c r="B397" s="27" t="s">
        <v>76</v>
      </c>
      <c r="C397" s="116" t="s">
        <v>44</v>
      </c>
      <c r="D397" s="102" t="s">
        <v>428</v>
      </c>
      <c r="E397" s="111"/>
      <c r="F397" s="107">
        <f t="shared" si="45"/>
        <v>100</v>
      </c>
      <c r="G397" s="107">
        <f t="shared" si="45"/>
        <v>100</v>
      </c>
    </row>
    <row r="398" spans="1:7" s="98" customFormat="1" ht="31.5">
      <c r="A398" s="104" t="s">
        <v>424</v>
      </c>
      <c r="B398" s="27" t="s">
        <v>76</v>
      </c>
      <c r="C398" s="116" t="s">
        <v>44</v>
      </c>
      <c r="D398" s="102" t="s">
        <v>429</v>
      </c>
      <c r="E398" s="111"/>
      <c r="F398" s="107">
        <f t="shared" si="45"/>
        <v>100</v>
      </c>
      <c r="G398" s="107">
        <f t="shared" si="45"/>
        <v>100</v>
      </c>
    </row>
    <row r="399" spans="1:7" s="98" customFormat="1" ht="47.25">
      <c r="A399" s="72" t="s">
        <v>425</v>
      </c>
      <c r="B399" s="27" t="s">
        <v>76</v>
      </c>
      <c r="C399" s="116" t="s">
        <v>44</v>
      </c>
      <c r="D399" s="102" t="s">
        <v>430</v>
      </c>
      <c r="E399" s="111"/>
      <c r="F399" s="107">
        <f>SUM(F400)</f>
        <v>100</v>
      </c>
      <c r="G399" s="107">
        <f>SUM(G400)</f>
        <v>100</v>
      </c>
    </row>
    <row r="400" spans="1:7" s="98" customFormat="1" ht="15.75">
      <c r="A400" s="104" t="s">
        <v>52</v>
      </c>
      <c r="B400" s="27" t="s">
        <v>76</v>
      </c>
      <c r="C400" s="116" t="s">
        <v>44</v>
      </c>
      <c r="D400" s="129" t="s">
        <v>430</v>
      </c>
      <c r="E400" s="111">
        <v>800</v>
      </c>
      <c r="F400" s="107">
        <f>F401</f>
        <v>100</v>
      </c>
      <c r="G400" s="107">
        <f>G401</f>
        <v>100</v>
      </c>
    </row>
    <row r="401" spans="1:7" s="98" customFormat="1" ht="47.25">
      <c r="A401" s="76" t="s">
        <v>114</v>
      </c>
      <c r="B401" s="27" t="s">
        <v>76</v>
      </c>
      <c r="C401" s="116" t="s">
        <v>44</v>
      </c>
      <c r="D401" s="129" t="s">
        <v>430</v>
      </c>
      <c r="E401" s="111">
        <v>810</v>
      </c>
      <c r="F401" s="107">
        <v>100</v>
      </c>
      <c r="G401" s="107">
        <v>100</v>
      </c>
    </row>
    <row r="402" spans="1:7" s="98" customFormat="1" ht="31.5">
      <c r="A402" s="101" t="s">
        <v>138</v>
      </c>
      <c r="B402" s="78" t="s">
        <v>76</v>
      </c>
      <c r="C402" s="35" t="s">
        <v>44</v>
      </c>
      <c r="D402" s="102" t="s">
        <v>31</v>
      </c>
      <c r="E402" s="112"/>
      <c r="F402" s="107">
        <f t="shared" ref="F402:G403" si="46">SUM(F403)</f>
        <v>2650</v>
      </c>
      <c r="G402" s="107">
        <f t="shared" si="46"/>
        <v>11150</v>
      </c>
    </row>
    <row r="403" spans="1:7" s="40" customFormat="1" ht="15.75">
      <c r="A403" s="101" t="s">
        <v>208</v>
      </c>
      <c r="B403" s="78" t="s">
        <v>76</v>
      </c>
      <c r="C403" s="35" t="s">
        <v>44</v>
      </c>
      <c r="D403" s="102" t="s">
        <v>32</v>
      </c>
      <c r="E403" s="109"/>
      <c r="F403" s="107">
        <f t="shared" si="46"/>
        <v>2650</v>
      </c>
      <c r="G403" s="107">
        <f t="shared" si="46"/>
        <v>11150</v>
      </c>
    </row>
    <row r="404" spans="1:7" s="98" customFormat="1" ht="31.5">
      <c r="A404" s="101" t="s">
        <v>209</v>
      </c>
      <c r="B404" s="78" t="s">
        <v>76</v>
      </c>
      <c r="C404" s="35" t="s">
        <v>44</v>
      </c>
      <c r="D404" s="102" t="s">
        <v>33</v>
      </c>
      <c r="E404" s="111"/>
      <c r="F404" s="107">
        <f>SUM(F405,F408)</f>
        <v>2650</v>
      </c>
      <c r="G404" s="107">
        <f>SUM(G405,G408)</f>
        <v>11150</v>
      </c>
    </row>
    <row r="405" spans="1:7" s="98" customFormat="1" ht="31.5">
      <c r="A405" s="101" t="s">
        <v>210</v>
      </c>
      <c r="B405" s="78" t="s">
        <v>76</v>
      </c>
      <c r="C405" s="35" t="s">
        <v>44</v>
      </c>
      <c r="D405" s="102" t="s">
        <v>211</v>
      </c>
      <c r="E405" s="108"/>
      <c r="F405" s="107">
        <f>SUM(F406,)</f>
        <v>650</v>
      </c>
      <c r="G405" s="107">
        <f>SUM(G406,)</f>
        <v>1650</v>
      </c>
    </row>
    <row r="406" spans="1:7" s="98" customFormat="1" ht="31.5">
      <c r="A406" s="104" t="s">
        <v>113</v>
      </c>
      <c r="B406" s="78" t="s">
        <v>76</v>
      </c>
      <c r="C406" s="35" t="s">
        <v>44</v>
      </c>
      <c r="D406" s="102" t="s">
        <v>211</v>
      </c>
      <c r="E406" s="111">
        <v>200</v>
      </c>
      <c r="F406" s="107">
        <f>SUM(F407)</f>
        <v>650</v>
      </c>
      <c r="G406" s="107">
        <f>SUM(G407)</f>
        <v>1650</v>
      </c>
    </row>
    <row r="407" spans="1:7" s="98" customFormat="1" ht="31.5">
      <c r="A407" s="104" t="s">
        <v>51</v>
      </c>
      <c r="B407" s="78" t="s">
        <v>76</v>
      </c>
      <c r="C407" s="35" t="s">
        <v>44</v>
      </c>
      <c r="D407" s="102" t="s">
        <v>211</v>
      </c>
      <c r="E407" s="111">
        <v>240</v>
      </c>
      <c r="F407" s="107">
        <v>650</v>
      </c>
      <c r="G407" s="107">
        <v>1650</v>
      </c>
    </row>
    <row r="408" spans="1:7" s="98" customFormat="1" ht="31.5">
      <c r="A408" s="114" t="s">
        <v>420</v>
      </c>
      <c r="B408" s="35" t="s">
        <v>76</v>
      </c>
      <c r="C408" s="35" t="s">
        <v>44</v>
      </c>
      <c r="D408" s="102" t="s">
        <v>421</v>
      </c>
      <c r="E408" s="35"/>
      <c r="F408" s="107">
        <f>SUM(F409)</f>
        <v>2000</v>
      </c>
      <c r="G408" s="107">
        <f>SUM(G409)</f>
        <v>9500</v>
      </c>
    </row>
    <row r="409" spans="1:7" s="98" customFormat="1" ht="31.5">
      <c r="A409" s="115" t="s">
        <v>113</v>
      </c>
      <c r="B409" s="35" t="s">
        <v>76</v>
      </c>
      <c r="C409" s="35" t="s">
        <v>44</v>
      </c>
      <c r="D409" s="102" t="s">
        <v>421</v>
      </c>
      <c r="E409" s="111">
        <v>200</v>
      </c>
      <c r="F409" s="107">
        <f>SUM(F410)</f>
        <v>2000</v>
      </c>
      <c r="G409" s="107">
        <f>SUM(G410)</f>
        <v>9500</v>
      </c>
    </row>
    <row r="410" spans="1:7" s="98" customFormat="1" ht="31.5">
      <c r="A410" s="115" t="s">
        <v>51</v>
      </c>
      <c r="B410" s="35" t="s">
        <v>76</v>
      </c>
      <c r="C410" s="35" t="s">
        <v>44</v>
      </c>
      <c r="D410" s="102" t="s">
        <v>421</v>
      </c>
      <c r="E410" s="111">
        <v>240</v>
      </c>
      <c r="F410" s="107">
        <v>2000</v>
      </c>
      <c r="G410" s="107">
        <v>9500</v>
      </c>
    </row>
    <row r="411" spans="1:7" s="98" customFormat="1" ht="31.5">
      <c r="A411" s="104" t="s">
        <v>369</v>
      </c>
      <c r="B411" s="27" t="s">
        <v>76</v>
      </c>
      <c r="C411" s="116" t="s">
        <v>44</v>
      </c>
      <c r="D411" s="129" t="s">
        <v>370</v>
      </c>
      <c r="E411" s="111"/>
      <c r="F411" s="107">
        <f t="shared" ref="F411:G415" si="47">SUM(F412)</f>
        <v>456</v>
      </c>
      <c r="G411" s="107">
        <f t="shared" si="47"/>
        <v>0</v>
      </c>
    </row>
    <row r="412" spans="1:7" s="98" customFormat="1" ht="31.5">
      <c r="A412" s="132" t="s">
        <v>431</v>
      </c>
      <c r="B412" s="27" t="s">
        <v>76</v>
      </c>
      <c r="C412" s="116" t="s">
        <v>44</v>
      </c>
      <c r="D412" s="129" t="s">
        <v>434</v>
      </c>
      <c r="E412" s="111"/>
      <c r="F412" s="107">
        <f t="shared" si="47"/>
        <v>456</v>
      </c>
      <c r="G412" s="107">
        <f t="shared" si="47"/>
        <v>0</v>
      </c>
    </row>
    <row r="413" spans="1:7" s="98" customFormat="1" ht="31.5">
      <c r="A413" s="69" t="s">
        <v>432</v>
      </c>
      <c r="B413" s="27" t="s">
        <v>76</v>
      </c>
      <c r="C413" s="116" t="s">
        <v>44</v>
      </c>
      <c r="D413" s="129" t="s">
        <v>435</v>
      </c>
      <c r="E413" s="35"/>
      <c r="F413" s="107">
        <f t="shared" si="47"/>
        <v>456</v>
      </c>
      <c r="G413" s="107">
        <f t="shared" si="47"/>
        <v>0</v>
      </c>
    </row>
    <row r="414" spans="1:7" s="98" customFormat="1" ht="15.75">
      <c r="A414" s="104" t="s">
        <v>433</v>
      </c>
      <c r="B414" s="27" t="s">
        <v>76</v>
      </c>
      <c r="C414" s="116" t="s">
        <v>44</v>
      </c>
      <c r="D414" s="129" t="s">
        <v>436</v>
      </c>
      <c r="E414" s="111"/>
      <c r="F414" s="107">
        <f t="shared" si="47"/>
        <v>456</v>
      </c>
      <c r="G414" s="107">
        <f t="shared" si="47"/>
        <v>0</v>
      </c>
    </row>
    <row r="415" spans="1:7" s="98" customFormat="1" ht="15.75">
      <c r="A415" s="104" t="s">
        <v>52</v>
      </c>
      <c r="B415" s="27" t="s">
        <v>76</v>
      </c>
      <c r="C415" s="116" t="s">
        <v>44</v>
      </c>
      <c r="D415" s="129" t="s">
        <v>436</v>
      </c>
      <c r="E415" s="111">
        <v>800</v>
      </c>
      <c r="F415" s="107">
        <f t="shared" si="47"/>
        <v>456</v>
      </c>
      <c r="G415" s="107">
        <f t="shared" si="47"/>
        <v>0</v>
      </c>
    </row>
    <row r="416" spans="1:7" s="98" customFormat="1" ht="47.25">
      <c r="A416" s="76" t="s">
        <v>114</v>
      </c>
      <c r="B416" s="27" t="s">
        <v>76</v>
      </c>
      <c r="C416" s="116" t="s">
        <v>44</v>
      </c>
      <c r="D416" s="129" t="s">
        <v>436</v>
      </c>
      <c r="E416" s="111">
        <v>810</v>
      </c>
      <c r="F416" s="107">
        <v>456</v>
      </c>
      <c r="G416" s="107">
        <v>0</v>
      </c>
    </row>
    <row r="417" spans="1:7" s="98" customFormat="1" ht="15.75">
      <c r="A417" s="76" t="s">
        <v>437</v>
      </c>
      <c r="B417" s="27" t="s">
        <v>76</v>
      </c>
      <c r="C417" s="116" t="s">
        <v>46</v>
      </c>
      <c r="D417" s="102"/>
      <c r="E417" s="111"/>
      <c r="F417" s="107">
        <f t="shared" ref="F417:G422" si="48">SUM(F418)</f>
        <v>1800</v>
      </c>
      <c r="G417" s="107">
        <f t="shared" si="48"/>
        <v>1800</v>
      </c>
    </row>
    <row r="418" spans="1:7" s="98" customFormat="1" ht="31.5">
      <c r="A418" s="101" t="s">
        <v>422</v>
      </c>
      <c r="B418" s="27" t="s">
        <v>76</v>
      </c>
      <c r="C418" s="116" t="s">
        <v>46</v>
      </c>
      <c r="D418" s="102" t="s">
        <v>427</v>
      </c>
      <c r="E418" s="109"/>
      <c r="F418" s="107">
        <f t="shared" si="48"/>
        <v>1800</v>
      </c>
      <c r="G418" s="107">
        <f t="shared" si="48"/>
        <v>1800</v>
      </c>
    </row>
    <row r="419" spans="1:7" s="98" customFormat="1" ht="31.5">
      <c r="A419" s="117" t="s">
        <v>438</v>
      </c>
      <c r="B419" s="27" t="s">
        <v>76</v>
      </c>
      <c r="C419" s="116" t="s">
        <v>46</v>
      </c>
      <c r="D419" s="102" t="s">
        <v>449</v>
      </c>
      <c r="E419" s="111"/>
      <c r="F419" s="107">
        <f t="shared" si="48"/>
        <v>1800</v>
      </c>
      <c r="G419" s="107">
        <f t="shared" si="48"/>
        <v>1800</v>
      </c>
    </row>
    <row r="420" spans="1:7" s="98" customFormat="1" ht="66.75" customHeight="1">
      <c r="A420" s="117" t="s">
        <v>540</v>
      </c>
      <c r="B420" s="27" t="s">
        <v>76</v>
      </c>
      <c r="C420" s="116" t="s">
        <v>46</v>
      </c>
      <c r="D420" s="129" t="s">
        <v>538</v>
      </c>
      <c r="E420" s="111"/>
      <c r="F420" s="107">
        <f t="shared" si="48"/>
        <v>1800</v>
      </c>
      <c r="G420" s="107">
        <f t="shared" si="48"/>
        <v>1800</v>
      </c>
    </row>
    <row r="421" spans="1:7" s="98" customFormat="1" ht="47.25">
      <c r="A421" s="117" t="s">
        <v>439</v>
      </c>
      <c r="B421" s="27" t="s">
        <v>76</v>
      </c>
      <c r="C421" s="116" t="s">
        <v>46</v>
      </c>
      <c r="D421" s="129" t="s">
        <v>539</v>
      </c>
      <c r="E421" s="111"/>
      <c r="F421" s="107">
        <f t="shared" si="48"/>
        <v>1800</v>
      </c>
      <c r="G421" s="107">
        <f t="shared" si="48"/>
        <v>1800</v>
      </c>
    </row>
    <row r="422" spans="1:7" s="98" customFormat="1" ht="31.5">
      <c r="A422" s="104" t="s">
        <v>113</v>
      </c>
      <c r="B422" s="27" t="s">
        <v>76</v>
      </c>
      <c r="C422" s="116" t="s">
        <v>46</v>
      </c>
      <c r="D422" s="129" t="s">
        <v>539</v>
      </c>
      <c r="E422" s="111">
        <v>200</v>
      </c>
      <c r="F422" s="107">
        <f t="shared" si="48"/>
        <v>1800</v>
      </c>
      <c r="G422" s="107">
        <f t="shared" si="48"/>
        <v>1800</v>
      </c>
    </row>
    <row r="423" spans="1:7" s="98" customFormat="1" ht="31.5">
      <c r="A423" s="104" t="s">
        <v>51</v>
      </c>
      <c r="B423" s="27" t="s">
        <v>76</v>
      </c>
      <c r="C423" s="116" t="s">
        <v>46</v>
      </c>
      <c r="D423" s="129" t="s">
        <v>539</v>
      </c>
      <c r="E423" s="111">
        <v>240</v>
      </c>
      <c r="F423" s="107">
        <v>1800</v>
      </c>
      <c r="G423" s="107">
        <v>1800</v>
      </c>
    </row>
    <row r="424" spans="1:7" s="98" customFormat="1" ht="15.75">
      <c r="A424" s="76" t="s">
        <v>440</v>
      </c>
      <c r="B424" s="27" t="s">
        <v>76</v>
      </c>
      <c r="C424" s="116" t="s">
        <v>66</v>
      </c>
      <c r="D424" s="109"/>
      <c r="E424" s="109"/>
      <c r="F424" s="107">
        <f>SUM(F425)</f>
        <v>205549.25</v>
      </c>
      <c r="G424" s="107">
        <f>SUM(G425)</f>
        <v>340680.08999999997</v>
      </c>
    </row>
    <row r="425" spans="1:7" s="98" customFormat="1" ht="31.5">
      <c r="A425" s="117" t="s">
        <v>369</v>
      </c>
      <c r="B425" s="27" t="s">
        <v>76</v>
      </c>
      <c r="C425" s="116" t="s">
        <v>66</v>
      </c>
      <c r="D425" s="102" t="s">
        <v>370</v>
      </c>
      <c r="E425" s="112"/>
      <c r="F425" s="107">
        <f>SUM(F426,F444)</f>
        <v>205549.25</v>
      </c>
      <c r="G425" s="107">
        <f>SUM(G426,G444)</f>
        <v>340680.08999999997</v>
      </c>
    </row>
    <row r="426" spans="1:7" s="98" customFormat="1" ht="15.75">
      <c r="A426" s="117" t="s">
        <v>441</v>
      </c>
      <c r="B426" s="27" t="s">
        <v>76</v>
      </c>
      <c r="C426" s="116" t="s">
        <v>66</v>
      </c>
      <c r="D426" s="100" t="s">
        <v>450</v>
      </c>
      <c r="E426" s="119"/>
      <c r="F426" s="107">
        <f>SUM(F427,F431)</f>
        <v>106114.58</v>
      </c>
      <c r="G426" s="107">
        <f>SUM(G427,G431)</f>
        <v>241277.41999999998</v>
      </c>
    </row>
    <row r="427" spans="1:7" s="98" customFormat="1" ht="31.5">
      <c r="A427" s="117" t="s">
        <v>561</v>
      </c>
      <c r="B427" s="27" t="s">
        <v>76</v>
      </c>
      <c r="C427" s="116" t="s">
        <v>66</v>
      </c>
      <c r="D427" s="129" t="s">
        <v>562</v>
      </c>
      <c r="E427" s="119"/>
      <c r="F427" s="107">
        <f>SUM(F428)</f>
        <v>65000</v>
      </c>
      <c r="G427" s="107"/>
    </row>
    <row r="428" spans="1:7" s="98" customFormat="1" ht="31.5">
      <c r="A428" s="104" t="s">
        <v>479</v>
      </c>
      <c r="B428" s="27" t="s">
        <v>76</v>
      </c>
      <c r="C428" s="116" t="s">
        <v>66</v>
      </c>
      <c r="D428" s="129" t="s">
        <v>563</v>
      </c>
      <c r="E428" s="49"/>
      <c r="F428" s="107">
        <f>SUM(F429)</f>
        <v>65000</v>
      </c>
      <c r="G428" s="107"/>
    </row>
    <row r="429" spans="1:7" s="98" customFormat="1" ht="31.5">
      <c r="A429" s="133" t="s">
        <v>59</v>
      </c>
      <c r="B429" s="27" t="s">
        <v>76</v>
      </c>
      <c r="C429" s="116" t="s">
        <v>66</v>
      </c>
      <c r="D429" s="129" t="s">
        <v>563</v>
      </c>
      <c r="E429" s="112">
        <v>600</v>
      </c>
      <c r="F429" s="107">
        <f>SUM(F430)</f>
        <v>65000</v>
      </c>
      <c r="G429" s="107"/>
    </row>
    <row r="430" spans="1:7" s="98" customFormat="1" ht="15.75">
      <c r="A430" s="133" t="s">
        <v>60</v>
      </c>
      <c r="B430" s="27" t="s">
        <v>76</v>
      </c>
      <c r="C430" s="116" t="s">
        <v>66</v>
      </c>
      <c r="D430" s="129" t="s">
        <v>563</v>
      </c>
      <c r="E430" s="112">
        <v>610</v>
      </c>
      <c r="F430" s="107">
        <v>65000</v>
      </c>
      <c r="G430" s="107"/>
    </row>
    <row r="431" spans="1:7" s="98" customFormat="1" ht="15.75">
      <c r="A431" s="104" t="s">
        <v>442</v>
      </c>
      <c r="B431" s="27" t="s">
        <v>76</v>
      </c>
      <c r="C431" s="116" t="s">
        <v>66</v>
      </c>
      <c r="D431" s="100" t="s">
        <v>451</v>
      </c>
      <c r="E431" s="119"/>
      <c r="F431" s="107">
        <f>SUM(F432,F435,F438,F441)</f>
        <v>41114.58</v>
      </c>
      <c r="G431" s="107">
        <f>SUM(G432,G441,G438)</f>
        <v>241277.41999999998</v>
      </c>
    </row>
    <row r="432" spans="1:7" s="98" customFormat="1" ht="34.5" customHeight="1">
      <c r="A432" s="106" t="s">
        <v>547</v>
      </c>
      <c r="B432" s="27" t="s">
        <v>76</v>
      </c>
      <c r="C432" s="116" t="s">
        <v>66</v>
      </c>
      <c r="D432" s="100" t="s">
        <v>546</v>
      </c>
      <c r="E432" s="112"/>
      <c r="F432" s="107"/>
      <c r="G432" s="107">
        <f>SUM(G433)</f>
        <v>228656.87</v>
      </c>
    </row>
    <row r="433" spans="1:7" s="98" customFormat="1" ht="35.25" customHeight="1">
      <c r="A433" s="104" t="s">
        <v>113</v>
      </c>
      <c r="B433" s="27" t="s">
        <v>76</v>
      </c>
      <c r="C433" s="116" t="s">
        <v>66</v>
      </c>
      <c r="D433" s="100" t="s">
        <v>546</v>
      </c>
      <c r="E433" s="112">
        <v>200</v>
      </c>
      <c r="F433" s="107"/>
      <c r="G433" s="107">
        <f>SUM(G434)</f>
        <v>228656.87</v>
      </c>
    </row>
    <row r="434" spans="1:7" s="98" customFormat="1" ht="31.5">
      <c r="A434" s="104" t="s">
        <v>51</v>
      </c>
      <c r="B434" s="27" t="s">
        <v>76</v>
      </c>
      <c r="C434" s="116" t="s">
        <v>66</v>
      </c>
      <c r="D434" s="100" t="s">
        <v>546</v>
      </c>
      <c r="E434" s="112">
        <v>240</v>
      </c>
      <c r="F434" s="107"/>
      <c r="G434" s="107">
        <v>228656.87</v>
      </c>
    </row>
    <row r="435" spans="1:7" s="98" customFormat="1" ht="47.25">
      <c r="A435" s="118" t="s">
        <v>555</v>
      </c>
      <c r="B435" s="27" t="s">
        <v>76</v>
      </c>
      <c r="C435" s="116" t="s">
        <v>66</v>
      </c>
      <c r="D435" s="100" t="s">
        <v>556</v>
      </c>
      <c r="E435" s="112"/>
      <c r="F435" s="107">
        <f>SUM(F436)</f>
        <v>31020.2</v>
      </c>
      <c r="G435" s="107"/>
    </row>
    <row r="436" spans="1:7" s="98" customFormat="1" ht="31.5">
      <c r="A436" s="104" t="s">
        <v>113</v>
      </c>
      <c r="B436" s="27" t="s">
        <v>76</v>
      </c>
      <c r="C436" s="116" t="s">
        <v>66</v>
      </c>
      <c r="D436" s="100" t="s">
        <v>556</v>
      </c>
      <c r="E436" s="112">
        <v>200</v>
      </c>
      <c r="F436" s="107">
        <f>SUM(F437)</f>
        <v>31020.2</v>
      </c>
      <c r="G436" s="107"/>
    </row>
    <row r="437" spans="1:7" s="98" customFormat="1" ht="31.5">
      <c r="A437" s="104" t="s">
        <v>51</v>
      </c>
      <c r="B437" s="27" t="s">
        <v>76</v>
      </c>
      <c r="C437" s="116" t="s">
        <v>66</v>
      </c>
      <c r="D437" s="100" t="s">
        <v>556</v>
      </c>
      <c r="E437" s="112">
        <v>240</v>
      </c>
      <c r="F437" s="107">
        <v>31020.2</v>
      </c>
      <c r="G437" s="107"/>
    </row>
    <row r="438" spans="1:7" s="98" customFormat="1" ht="15.75">
      <c r="A438" s="104" t="s">
        <v>503</v>
      </c>
      <c r="B438" s="27" t="s">
        <v>76</v>
      </c>
      <c r="C438" s="116" t="s">
        <v>66</v>
      </c>
      <c r="D438" s="129" t="s">
        <v>510</v>
      </c>
      <c r="E438" s="112"/>
      <c r="F438" s="107">
        <f>SUM(F439)</f>
        <v>4154.38</v>
      </c>
      <c r="G438" s="107">
        <f>SUM(G439)</f>
        <v>12620.55</v>
      </c>
    </row>
    <row r="439" spans="1:7" s="98" customFormat="1" ht="31.5">
      <c r="A439" s="104" t="s">
        <v>113</v>
      </c>
      <c r="B439" s="27" t="s">
        <v>76</v>
      </c>
      <c r="C439" s="116" t="s">
        <v>66</v>
      </c>
      <c r="D439" s="129" t="s">
        <v>510</v>
      </c>
      <c r="E439" s="111">
        <v>200</v>
      </c>
      <c r="F439" s="107">
        <f>SUM(F440)</f>
        <v>4154.38</v>
      </c>
      <c r="G439" s="107">
        <f>SUM(G440)</f>
        <v>12620.55</v>
      </c>
    </row>
    <row r="440" spans="1:7" s="98" customFormat="1" ht="31.5">
      <c r="A440" s="104" t="s">
        <v>51</v>
      </c>
      <c r="B440" s="27" t="s">
        <v>76</v>
      </c>
      <c r="C440" s="116" t="s">
        <v>66</v>
      </c>
      <c r="D440" s="129" t="s">
        <v>510</v>
      </c>
      <c r="E440" s="111">
        <v>240</v>
      </c>
      <c r="F440" s="107">
        <v>4154.38</v>
      </c>
      <c r="G440" s="107">
        <v>12620.55</v>
      </c>
    </row>
    <row r="441" spans="1:7" s="98" customFormat="1" ht="31.5">
      <c r="A441" s="104" t="s">
        <v>504</v>
      </c>
      <c r="B441" s="27" t="s">
        <v>76</v>
      </c>
      <c r="C441" s="116" t="s">
        <v>66</v>
      </c>
      <c r="D441" s="100" t="s">
        <v>505</v>
      </c>
      <c r="E441" s="112"/>
      <c r="F441" s="107">
        <f>SUM(F442)</f>
        <v>5940</v>
      </c>
      <c r="G441" s="107"/>
    </row>
    <row r="442" spans="1:7" s="98" customFormat="1" ht="31.5">
      <c r="A442" s="104" t="s">
        <v>113</v>
      </c>
      <c r="B442" s="27" t="s">
        <v>76</v>
      </c>
      <c r="C442" s="116" t="s">
        <v>66</v>
      </c>
      <c r="D442" s="100" t="s">
        <v>505</v>
      </c>
      <c r="E442" s="111">
        <v>200</v>
      </c>
      <c r="F442" s="107">
        <f>SUM(F443)</f>
        <v>5940</v>
      </c>
      <c r="G442" s="107"/>
    </row>
    <row r="443" spans="1:7" s="98" customFormat="1" ht="31.5">
      <c r="A443" s="104" t="s">
        <v>51</v>
      </c>
      <c r="B443" s="27" t="s">
        <v>76</v>
      </c>
      <c r="C443" s="116" t="s">
        <v>66</v>
      </c>
      <c r="D443" s="100" t="s">
        <v>505</v>
      </c>
      <c r="E443" s="111">
        <v>240</v>
      </c>
      <c r="F443" s="107">
        <v>5940</v>
      </c>
      <c r="G443" s="107"/>
    </row>
    <row r="444" spans="1:7" s="98" customFormat="1" ht="15.75">
      <c r="A444" s="101" t="s">
        <v>443</v>
      </c>
      <c r="B444" s="27" t="s">
        <v>76</v>
      </c>
      <c r="C444" s="116" t="s">
        <v>66</v>
      </c>
      <c r="D444" s="100" t="s">
        <v>452</v>
      </c>
      <c r="E444" s="112"/>
      <c r="F444" s="107">
        <f>SUM(F445,)</f>
        <v>99434.670000000013</v>
      </c>
      <c r="G444" s="107">
        <f>SUM(G445,)</f>
        <v>99402.670000000013</v>
      </c>
    </row>
    <row r="445" spans="1:7" s="98" customFormat="1" ht="31.5">
      <c r="A445" s="87" t="s">
        <v>444</v>
      </c>
      <c r="B445" s="27" t="s">
        <v>76</v>
      </c>
      <c r="C445" s="116" t="s">
        <v>66</v>
      </c>
      <c r="D445" s="100" t="s">
        <v>453</v>
      </c>
      <c r="E445" s="112"/>
      <c r="F445" s="107">
        <f>SUM(F446,F449)</f>
        <v>99434.670000000013</v>
      </c>
      <c r="G445" s="107">
        <f>SUM(G446,G449)</f>
        <v>99402.670000000013</v>
      </c>
    </row>
    <row r="446" spans="1:7" s="98" customFormat="1" ht="15.75">
      <c r="A446" s="106" t="s">
        <v>445</v>
      </c>
      <c r="B446" s="27" t="s">
        <v>76</v>
      </c>
      <c r="C446" s="116" t="s">
        <v>66</v>
      </c>
      <c r="D446" s="100" t="s">
        <v>454</v>
      </c>
      <c r="E446" s="111"/>
      <c r="F446" s="107">
        <f>SUM(F447)</f>
        <v>6293.71</v>
      </c>
      <c r="G446" s="107">
        <f>SUM(G447)</f>
        <v>6261.71</v>
      </c>
    </row>
    <row r="447" spans="1:7" s="98" customFormat="1" ht="31.5">
      <c r="A447" s="104" t="s">
        <v>113</v>
      </c>
      <c r="B447" s="27" t="s">
        <v>76</v>
      </c>
      <c r="C447" s="116" t="s">
        <v>66</v>
      </c>
      <c r="D447" s="100" t="s">
        <v>454</v>
      </c>
      <c r="E447" s="111">
        <v>200</v>
      </c>
      <c r="F447" s="107">
        <f>SUM(F448)</f>
        <v>6293.71</v>
      </c>
      <c r="G447" s="107">
        <f>SUM(G448)</f>
        <v>6261.71</v>
      </c>
    </row>
    <row r="448" spans="1:7" s="98" customFormat="1" ht="31.5">
      <c r="A448" s="104" t="s">
        <v>51</v>
      </c>
      <c r="B448" s="27" t="s">
        <v>76</v>
      </c>
      <c r="C448" s="116" t="s">
        <v>66</v>
      </c>
      <c r="D448" s="100" t="s">
        <v>454</v>
      </c>
      <c r="E448" s="111">
        <v>240</v>
      </c>
      <c r="F448" s="107">
        <v>6293.71</v>
      </c>
      <c r="G448" s="107">
        <v>6261.71</v>
      </c>
    </row>
    <row r="449" spans="1:7" s="98" customFormat="1" ht="31.5">
      <c r="A449" s="118" t="s">
        <v>446</v>
      </c>
      <c r="B449" s="27" t="s">
        <v>76</v>
      </c>
      <c r="C449" s="116" t="s">
        <v>66</v>
      </c>
      <c r="D449" s="100" t="s">
        <v>455</v>
      </c>
      <c r="E449" s="112"/>
      <c r="F449" s="107">
        <f>SUM(F450)</f>
        <v>93140.96</v>
      </c>
      <c r="G449" s="107">
        <f>SUM(G450)</f>
        <v>93140.96</v>
      </c>
    </row>
    <row r="450" spans="1:7" s="98" customFormat="1" ht="31.5">
      <c r="A450" s="106" t="s">
        <v>59</v>
      </c>
      <c r="B450" s="27" t="s">
        <v>76</v>
      </c>
      <c r="C450" s="116" t="s">
        <v>66</v>
      </c>
      <c r="D450" s="100" t="s">
        <v>455</v>
      </c>
      <c r="E450" s="111">
        <v>600</v>
      </c>
      <c r="F450" s="107">
        <f>SUM(F451)</f>
        <v>93140.96</v>
      </c>
      <c r="G450" s="107">
        <f>SUM(G451)</f>
        <v>93140.96</v>
      </c>
    </row>
    <row r="451" spans="1:7" s="98" customFormat="1" ht="15.75">
      <c r="A451" s="106" t="s">
        <v>60</v>
      </c>
      <c r="B451" s="27" t="s">
        <v>76</v>
      </c>
      <c r="C451" s="116" t="s">
        <v>66</v>
      </c>
      <c r="D451" s="100" t="s">
        <v>455</v>
      </c>
      <c r="E451" s="111">
        <v>610</v>
      </c>
      <c r="F451" s="107">
        <v>93140.96</v>
      </c>
      <c r="G451" s="107">
        <v>93140.96</v>
      </c>
    </row>
    <row r="452" spans="1:7" s="98" customFormat="1" ht="15.75">
      <c r="A452" s="106" t="s">
        <v>447</v>
      </c>
      <c r="B452" s="27" t="s">
        <v>76</v>
      </c>
      <c r="C452" s="116" t="s">
        <v>76</v>
      </c>
      <c r="D452" s="100"/>
      <c r="E452" s="111"/>
      <c r="F452" s="107">
        <f t="shared" ref="F452:G455" si="49">SUM(F453)</f>
        <v>632</v>
      </c>
      <c r="G452" s="107">
        <f t="shared" si="49"/>
        <v>632</v>
      </c>
    </row>
    <row r="453" spans="1:7" s="98" customFormat="1" ht="31.5">
      <c r="A453" s="101" t="s">
        <v>422</v>
      </c>
      <c r="B453" s="27" t="s">
        <v>76</v>
      </c>
      <c r="C453" s="116" t="s">
        <v>76</v>
      </c>
      <c r="D453" s="129" t="s">
        <v>427</v>
      </c>
      <c r="E453" s="111"/>
      <c r="F453" s="107">
        <f t="shared" si="49"/>
        <v>632</v>
      </c>
      <c r="G453" s="107">
        <f t="shared" si="49"/>
        <v>632</v>
      </c>
    </row>
    <row r="454" spans="1:7" s="98" customFormat="1" ht="15.75">
      <c r="A454" s="104" t="s">
        <v>1</v>
      </c>
      <c r="B454" s="27" t="s">
        <v>76</v>
      </c>
      <c r="C454" s="116" t="s">
        <v>76</v>
      </c>
      <c r="D454" s="129" t="s">
        <v>532</v>
      </c>
      <c r="E454" s="111"/>
      <c r="F454" s="107">
        <f t="shared" si="49"/>
        <v>632</v>
      </c>
      <c r="G454" s="107">
        <f t="shared" si="49"/>
        <v>632</v>
      </c>
    </row>
    <row r="455" spans="1:7" s="98" customFormat="1" ht="31.5">
      <c r="A455" s="104" t="s">
        <v>140</v>
      </c>
      <c r="B455" s="27" t="s">
        <v>76</v>
      </c>
      <c r="C455" s="116" t="s">
        <v>76</v>
      </c>
      <c r="D455" s="129" t="s">
        <v>533</v>
      </c>
      <c r="E455" s="111"/>
      <c r="F455" s="107">
        <f t="shared" si="49"/>
        <v>632</v>
      </c>
      <c r="G455" s="107">
        <f t="shared" si="49"/>
        <v>632</v>
      </c>
    </row>
    <row r="456" spans="1:7" s="98" customFormat="1" ht="47.25">
      <c r="A456" s="104" t="s">
        <v>448</v>
      </c>
      <c r="B456" s="27" t="s">
        <v>76</v>
      </c>
      <c r="C456" s="116" t="s">
        <v>76</v>
      </c>
      <c r="D456" s="129" t="s">
        <v>534</v>
      </c>
      <c r="E456" s="111"/>
      <c r="F456" s="107">
        <f>SUM(F457,F460)</f>
        <v>632</v>
      </c>
      <c r="G456" s="107">
        <f>SUM(G457,G460)</f>
        <v>632</v>
      </c>
    </row>
    <row r="457" spans="1:7" s="98" customFormat="1" ht="63">
      <c r="A457" s="104" t="s">
        <v>47</v>
      </c>
      <c r="B457" s="27" t="s">
        <v>76</v>
      </c>
      <c r="C457" s="116" t="s">
        <v>76</v>
      </c>
      <c r="D457" s="129" t="s">
        <v>534</v>
      </c>
      <c r="E457" s="111">
        <v>100</v>
      </c>
      <c r="F457" s="107">
        <f>SUM(F458)</f>
        <v>564.29999999999995</v>
      </c>
      <c r="G457" s="107">
        <f>SUM(G458)</f>
        <v>564.29999999999995</v>
      </c>
    </row>
    <row r="458" spans="1:7" s="98" customFormat="1" ht="31.5">
      <c r="A458" s="104" t="s">
        <v>48</v>
      </c>
      <c r="B458" s="27" t="s">
        <v>76</v>
      </c>
      <c r="C458" s="116" t="s">
        <v>76</v>
      </c>
      <c r="D458" s="129" t="s">
        <v>534</v>
      </c>
      <c r="E458" s="111">
        <v>120</v>
      </c>
      <c r="F458" s="107">
        <v>564.29999999999995</v>
      </c>
      <c r="G458" s="107">
        <v>564.29999999999995</v>
      </c>
    </row>
    <row r="459" spans="1:7" s="98" customFormat="1" ht="15.75">
      <c r="A459" s="76" t="s">
        <v>54</v>
      </c>
      <c r="B459" s="27" t="s">
        <v>76</v>
      </c>
      <c r="C459" s="116" t="s">
        <v>76</v>
      </c>
      <c r="D459" s="129" t="s">
        <v>534</v>
      </c>
      <c r="E459" s="111">
        <v>120</v>
      </c>
      <c r="F459" s="107">
        <v>564.29999999999995</v>
      </c>
      <c r="G459" s="107">
        <v>564.29999999999995</v>
      </c>
    </row>
    <row r="460" spans="1:7" s="98" customFormat="1" ht="31.5">
      <c r="A460" s="104" t="s">
        <v>113</v>
      </c>
      <c r="B460" s="27" t="s">
        <v>76</v>
      </c>
      <c r="C460" s="116" t="s">
        <v>76</v>
      </c>
      <c r="D460" s="129" t="s">
        <v>534</v>
      </c>
      <c r="E460" s="111">
        <v>200</v>
      </c>
      <c r="F460" s="107">
        <f>SUM(F461)</f>
        <v>67.7</v>
      </c>
      <c r="G460" s="107">
        <f>SUM(G461)</f>
        <v>67.7</v>
      </c>
    </row>
    <row r="461" spans="1:7" s="98" customFormat="1" ht="31.5">
      <c r="A461" s="104" t="s">
        <v>51</v>
      </c>
      <c r="B461" s="27" t="s">
        <v>76</v>
      </c>
      <c r="C461" s="116" t="s">
        <v>76</v>
      </c>
      <c r="D461" s="129" t="s">
        <v>534</v>
      </c>
      <c r="E461" s="111">
        <v>240</v>
      </c>
      <c r="F461" s="107">
        <v>67.7</v>
      </c>
      <c r="G461" s="107">
        <v>67.7</v>
      </c>
    </row>
    <row r="462" spans="1:7" s="98" customFormat="1" ht="15.75">
      <c r="A462" s="76" t="s">
        <v>54</v>
      </c>
      <c r="B462" s="27" t="s">
        <v>76</v>
      </c>
      <c r="C462" s="116" t="s">
        <v>76</v>
      </c>
      <c r="D462" s="129" t="s">
        <v>534</v>
      </c>
      <c r="E462" s="111">
        <v>240</v>
      </c>
      <c r="F462" s="107">
        <v>67.7</v>
      </c>
      <c r="G462" s="107">
        <v>67.7</v>
      </c>
    </row>
    <row r="463" spans="1:7" s="48" customFormat="1" ht="15.75">
      <c r="A463" s="77"/>
      <c r="B463" s="35"/>
      <c r="C463" s="35"/>
      <c r="D463" s="129"/>
      <c r="E463" s="25"/>
      <c r="F463" s="21"/>
      <c r="G463" s="107"/>
    </row>
    <row r="464" spans="1:7" ht="15.75">
      <c r="A464" s="85" t="s">
        <v>77</v>
      </c>
      <c r="B464" s="56" t="s">
        <v>78</v>
      </c>
      <c r="C464" s="57"/>
      <c r="D464" s="44"/>
      <c r="E464" s="44"/>
      <c r="F464" s="55">
        <f>SUM(F465,)</f>
        <v>300</v>
      </c>
      <c r="G464" s="55">
        <f>SUM(G465,)</f>
        <v>300</v>
      </c>
    </row>
    <row r="465" spans="1:7" ht="31.5">
      <c r="A465" s="67" t="s">
        <v>79</v>
      </c>
      <c r="B465" s="31" t="s">
        <v>78</v>
      </c>
      <c r="C465" s="31" t="s">
        <v>66</v>
      </c>
      <c r="D465" s="10"/>
      <c r="E465" s="32"/>
      <c r="F465" s="21">
        <f>SUM(F466)</f>
        <v>300</v>
      </c>
      <c r="G465" s="107">
        <f>SUM(G466)</f>
        <v>300</v>
      </c>
    </row>
    <row r="466" spans="1:7" ht="15.75">
      <c r="A466" s="67" t="s">
        <v>302</v>
      </c>
      <c r="B466" s="31" t="s">
        <v>78</v>
      </c>
      <c r="C466" s="25" t="s">
        <v>66</v>
      </c>
      <c r="D466" s="4" t="s">
        <v>303</v>
      </c>
      <c r="E466" s="32"/>
      <c r="F466" s="21">
        <f>SUM(F468,F472,)</f>
        <v>300</v>
      </c>
      <c r="G466" s="107">
        <f>SUM(G468,G472,)</f>
        <v>300</v>
      </c>
    </row>
    <row r="467" spans="1:7" s="48" customFormat="1" ht="15.75">
      <c r="A467" s="67" t="s">
        <v>304</v>
      </c>
      <c r="B467" s="31" t="s">
        <v>78</v>
      </c>
      <c r="C467" s="80" t="s">
        <v>66</v>
      </c>
      <c r="D467" s="4" t="s">
        <v>305</v>
      </c>
      <c r="E467" s="32"/>
      <c r="F467" s="79"/>
      <c r="G467" s="107"/>
    </row>
    <row r="468" spans="1:7" s="48" customFormat="1" ht="47.25">
      <c r="A468" s="67" t="s">
        <v>306</v>
      </c>
      <c r="B468" s="31" t="s">
        <v>78</v>
      </c>
      <c r="C468" s="25" t="s">
        <v>66</v>
      </c>
      <c r="D468" s="4" t="s">
        <v>307</v>
      </c>
      <c r="E468" s="32"/>
      <c r="F468" s="21">
        <f t="shared" ref="F468:G470" si="50">SUM(F469)</f>
        <v>250</v>
      </c>
      <c r="G468" s="107">
        <f t="shared" si="50"/>
        <v>250</v>
      </c>
    </row>
    <row r="469" spans="1:7" s="48" customFormat="1" ht="31.5">
      <c r="A469" s="67" t="s">
        <v>308</v>
      </c>
      <c r="B469" s="31" t="s">
        <v>78</v>
      </c>
      <c r="C469" s="25" t="s">
        <v>66</v>
      </c>
      <c r="D469" s="4" t="s">
        <v>309</v>
      </c>
      <c r="E469" s="32"/>
      <c r="F469" s="21">
        <f t="shared" si="50"/>
        <v>250</v>
      </c>
      <c r="G469" s="107">
        <f t="shared" si="50"/>
        <v>250</v>
      </c>
    </row>
    <row r="470" spans="1:7" s="48" customFormat="1" ht="31.5">
      <c r="A470" s="77" t="s">
        <v>113</v>
      </c>
      <c r="B470" s="31" t="s">
        <v>78</v>
      </c>
      <c r="C470" s="25" t="s">
        <v>66</v>
      </c>
      <c r="D470" s="4" t="s">
        <v>309</v>
      </c>
      <c r="E470" s="25">
        <v>200</v>
      </c>
      <c r="F470" s="21">
        <f t="shared" si="50"/>
        <v>250</v>
      </c>
      <c r="G470" s="107">
        <f t="shared" si="50"/>
        <v>250</v>
      </c>
    </row>
    <row r="471" spans="1:7" s="48" customFormat="1" ht="31.5">
      <c r="A471" s="77" t="s">
        <v>51</v>
      </c>
      <c r="B471" s="31" t="s">
        <v>78</v>
      </c>
      <c r="C471" s="25" t="s">
        <v>66</v>
      </c>
      <c r="D471" s="4" t="s">
        <v>309</v>
      </c>
      <c r="E471" s="25">
        <v>240</v>
      </c>
      <c r="F471" s="107">
        <v>250</v>
      </c>
      <c r="G471" s="107">
        <v>250</v>
      </c>
    </row>
    <row r="472" spans="1:7" s="48" customFormat="1" ht="31.5">
      <c r="A472" s="77" t="s">
        <v>310</v>
      </c>
      <c r="B472" s="31" t="s">
        <v>78</v>
      </c>
      <c r="C472" s="25" t="s">
        <v>66</v>
      </c>
      <c r="D472" s="4" t="s">
        <v>311</v>
      </c>
      <c r="E472" s="25"/>
      <c r="F472" s="21">
        <f t="shared" ref="F472:G474" si="51">SUM(F473)</f>
        <v>50</v>
      </c>
      <c r="G472" s="107">
        <f t="shared" si="51"/>
        <v>50</v>
      </c>
    </row>
    <row r="473" spans="1:7" s="48" customFormat="1" ht="31.5">
      <c r="A473" s="67" t="s">
        <v>308</v>
      </c>
      <c r="B473" s="31" t="s">
        <v>78</v>
      </c>
      <c r="C473" s="25" t="s">
        <v>66</v>
      </c>
      <c r="D473" s="4" t="s">
        <v>312</v>
      </c>
      <c r="E473" s="25"/>
      <c r="F473" s="21">
        <f t="shared" si="51"/>
        <v>50</v>
      </c>
      <c r="G473" s="107">
        <f t="shared" si="51"/>
        <v>50</v>
      </c>
    </row>
    <row r="474" spans="1:7" s="48" customFormat="1" ht="31.5">
      <c r="A474" s="77" t="s">
        <v>113</v>
      </c>
      <c r="B474" s="31" t="s">
        <v>78</v>
      </c>
      <c r="C474" s="25" t="s">
        <v>66</v>
      </c>
      <c r="D474" s="4" t="s">
        <v>312</v>
      </c>
      <c r="E474" s="25">
        <v>200</v>
      </c>
      <c r="F474" s="21">
        <f t="shared" si="51"/>
        <v>50</v>
      </c>
      <c r="G474" s="107">
        <f t="shared" si="51"/>
        <v>50</v>
      </c>
    </row>
    <row r="475" spans="1:7" s="48" customFormat="1" ht="31.5">
      <c r="A475" s="77" t="s">
        <v>51</v>
      </c>
      <c r="B475" s="31" t="s">
        <v>78</v>
      </c>
      <c r="C475" s="25" t="s">
        <v>66</v>
      </c>
      <c r="D475" s="4" t="s">
        <v>312</v>
      </c>
      <c r="E475" s="25">
        <v>240</v>
      </c>
      <c r="F475" s="107">
        <v>50</v>
      </c>
      <c r="G475" s="107">
        <v>50</v>
      </c>
    </row>
    <row r="476" spans="1:7" s="48" customFormat="1" ht="15.75">
      <c r="A476" s="77"/>
      <c r="B476" s="31"/>
      <c r="C476" s="80"/>
      <c r="D476" s="4"/>
      <c r="E476" s="80"/>
      <c r="F476" s="79"/>
      <c r="G476" s="107"/>
    </row>
    <row r="477" spans="1:7" s="48" customFormat="1" ht="15.75">
      <c r="A477" s="85" t="s">
        <v>80</v>
      </c>
      <c r="B477" s="58" t="s">
        <v>81</v>
      </c>
      <c r="C477" s="44"/>
      <c r="D477" s="44"/>
      <c r="E477" s="44"/>
      <c r="F477" s="55">
        <f>SUM(F478,F524,F588,F609,F630)</f>
        <v>1815874.62</v>
      </c>
      <c r="G477" s="55">
        <f>SUM(G478,G524,G588,G609,G630)</f>
        <v>2429911.7800000003</v>
      </c>
    </row>
    <row r="478" spans="1:7" s="48" customFormat="1" ht="15.75">
      <c r="A478" s="88" t="s">
        <v>82</v>
      </c>
      <c r="B478" s="22" t="s">
        <v>81</v>
      </c>
      <c r="C478" s="31" t="s">
        <v>44</v>
      </c>
      <c r="D478" s="3"/>
      <c r="E478" s="32"/>
      <c r="F478" s="21">
        <f>SUM(F479,F505,F518)</f>
        <v>853846.62</v>
      </c>
      <c r="G478" s="107">
        <f>SUM(G479,G505,G518)</f>
        <v>1010095.01</v>
      </c>
    </row>
    <row r="479" spans="1:7" s="48" customFormat="1" ht="15.75">
      <c r="A479" s="67" t="s">
        <v>159</v>
      </c>
      <c r="B479" s="22" t="s">
        <v>81</v>
      </c>
      <c r="C479" s="28" t="s">
        <v>44</v>
      </c>
      <c r="D479" s="4" t="s">
        <v>15</v>
      </c>
      <c r="E479" s="80"/>
      <c r="F479" s="79">
        <f>SUM(F480)</f>
        <v>845732.02</v>
      </c>
      <c r="G479" s="107">
        <f>SUM(G480)</f>
        <v>845732.02</v>
      </c>
    </row>
    <row r="480" spans="1:7" s="48" customFormat="1" ht="15.75">
      <c r="A480" s="67" t="s">
        <v>3</v>
      </c>
      <c r="B480" s="22" t="s">
        <v>81</v>
      </c>
      <c r="C480" s="28" t="s">
        <v>44</v>
      </c>
      <c r="D480" s="75" t="s">
        <v>16</v>
      </c>
      <c r="E480" s="80"/>
      <c r="F480" s="79">
        <f>SUM(F481,F486,F501)</f>
        <v>845732.02</v>
      </c>
      <c r="G480" s="107">
        <f>SUM(G481,G486,G501)</f>
        <v>845732.02</v>
      </c>
    </row>
    <row r="481" spans="1:7" s="98" customFormat="1" ht="31.5">
      <c r="A481" s="132" t="s">
        <v>513</v>
      </c>
      <c r="B481" s="108" t="s">
        <v>81</v>
      </c>
      <c r="C481" s="112" t="s">
        <v>44</v>
      </c>
      <c r="D481" s="129" t="s">
        <v>514</v>
      </c>
      <c r="E481" s="9"/>
      <c r="F481" s="107">
        <f t="shared" ref="F481:G482" si="52">SUM(F482)</f>
        <v>200</v>
      </c>
      <c r="G481" s="107">
        <f t="shared" si="52"/>
        <v>200</v>
      </c>
    </row>
    <row r="482" spans="1:7" s="98" customFormat="1" ht="63">
      <c r="A482" s="132" t="s">
        <v>136</v>
      </c>
      <c r="B482" s="108" t="s">
        <v>81</v>
      </c>
      <c r="C482" s="112" t="s">
        <v>44</v>
      </c>
      <c r="D482" s="129" t="s">
        <v>515</v>
      </c>
      <c r="E482" s="112"/>
      <c r="F482" s="107">
        <f t="shared" si="52"/>
        <v>200</v>
      </c>
      <c r="G482" s="107">
        <f t="shared" si="52"/>
        <v>200</v>
      </c>
    </row>
    <row r="483" spans="1:7" s="98" customFormat="1" ht="31.5">
      <c r="A483" s="133" t="s">
        <v>59</v>
      </c>
      <c r="B483" s="108" t="s">
        <v>81</v>
      </c>
      <c r="C483" s="112" t="s">
        <v>44</v>
      </c>
      <c r="D483" s="129" t="s">
        <v>515</v>
      </c>
      <c r="E483" s="30">
        <v>600</v>
      </c>
      <c r="F483" s="107">
        <f>SUM(F484,F485)</f>
        <v>200</v>
      </c>
      <c r="G483" s="107">
        <f>SUM(G484,G485)</f>
        <v>200</v>
      </c>
    </row>
    <row r="484" spans="1:7" s="98" customFormat="1" ht="15.75">
      <c r="A484" s="133" t="s">
        <v>60</v>
      </c>
      <c r="B484" s="108" t="s">
        <v>81</v>
      </c>
      <c r="C484" s="112" t="s">
        <v>44</v>
      </c>
      <c r="D484" s="129" t="s">
        <v>515</v>
      </c>
      <c r="E484" s="112">
        <v>610</v>
      </c>
      <c r="F484" s="107">
        <v>150</v>
      </c>
      <c r="G484" s="107">
        <v>150</v>
      </c>
    </row>
    <row r="485" spans="1:7" s="98" customFormat="1" ht="15.75">
      <c r="A485" s="133" t="s">
        <v>99</v>
      </c>
      <c r="B485" s="108" t="s">
        <v>81</v>
      </c>
      <c r="C485" s="112" t="s">
        <v>44</v>
      </c>
      <c r="D485" s="129" t="s">
        <v>515</v>
      </c>
      <c r="E485" s="112">
        <v>620</v>
      </c>
      <c r="F485" s="107">
        <v>50</v>
      </c>
      <c r="G485" s="107">
        <v>50</v>
      </c>
    </row>
    <row r="486" spans="1:7" s="98" customFormat="1" ht="47.25">
      <c r="A486" s="132" t="s">
        <v>218</v>
      </c>
      <c r="B486" s="108" t="s">
        <v>81</v>
      </c>
      <c r="C486" s="112" t="s">
        <v>44</v>
      </c>
      <c r="D486" s="129" t="s">
        <v>511</v>
      </c>
      <c r="E486" s="9"/>
      <c r="F486" s="107">
        <f>SUM(F487,F491,F497,)</f>
        <v>825686.02</v>
      </c>
      <c r="G486" s="107">
        <f>SUM(G487,G491,G497,)</f>
        <v>825686.02</v>
      </c>
    </row>
    <row r="487" spans="1:7" s="98" customFormat="1" ht="47.25">
      <c r="A487" s="103" t="s">
        <v>313</v>
      </c>
      <c r="B487" s="108" t="s">
        <v>81</v>
      </c>
      <c r="C487" s="112" t="s">
        <v>44</v>
      </c>
      <c r="D487" s="129" t="s">
        <v>516</v>
      </c>
      <c r="E487" s="112"/>
      <c r="F487" s="107">
        <f>SUM(F488)</f>
        <v>205535.02000000002</v>
      </c>
      <c r="G487" s="107">
        <f>SUM(G488)</f>
        <v>205535.02000000002</v>
      </c>
    </row>
    <row r="488" spans="1:7" s="98" customFormat="1" ht="31.5">
      <c r="A488" s="133" t="s">
        <v>59</v>
      </c>
      <c r="B488" s="108" t="s">
        <v>81</v>
      </c>
      <c r="C488" s="112" t="s">
        <v>44</v>
      </c>
      <c r="D488" s="129" t="s">
        <v>516</v>
      </c>
      <c r="E488" s="30">
        <v>600</v>
      </c>
      <c r="F488" s="107">
        <f>SUM(F489,F490,)</f>
        <v>205535.02000000002</v>
      </c>
      <c r="G488" s="107">
        <f>SUM(G489,G490,)</f>
        <v>205535.02000000002</v>
      </c>
    </row>
    <row r="489" spans="1:7" s="98" customFormat="1" ht="15.75">
      <c r="A489" s="133" t="s">
        <v>60</v>
      </c>
      <c r="B489" s="108" t="s">
        <v>81</v>
      </c>
      <c r="C489" s="112" t="s">
        <v>44</v>
      </c>
      <c r="D489" s="129" t="s">
        <v>516</v>
      </c>
      <c r="E489" s="112">
        <v>610</v>
      </c>
      <c r="F489" s="107">
        <v>55900.57</v>
      </c>
      <c r="G489" s="107">
        <v>55900.57</v>
      </c>
    </row>
    <row r="490" spans="1:7" s="98" customFormat="1" ht="15.75">
      <c r="A490" s="133" t="s">
        <v>99</v>
      </c>
      <c r="B490" s="108" t="s">
        <v>81</v>
      </c>
      <c r="C490" s="112" t="s">
        <v>44</v>
      </c>
      <c r="D490" s="129" t="s">
        <v>516</v>
      </c>
      <c r="E490" s="112">
        <v>620</v>
      </c>
      <c r="F490" s="107">
        <v>149634.45000000001</v>
      </c>
      <c r="G490" s="107">
        <v>149634.45000000001</v>
      </c>
    </row>
    <row r="491" spans="1:7" s="98" customFormat="1" ht="110.25">
      <c r="A491" s="133" t="s">
        <v>117</v>
      </c>
      <c r="B491" s="108" t="s">
        <v>81</v>
      </c>
      <c r="C491" s="112" t="s">
        <v>44</v>
      </c>
      <c r="D491" s="129" t="s">
        <v>517</v>
      </c>
      <c r="E491" s="32"/>
      <c r="F491" s="107">
        <f>SUM(F492)</f>
        <v>598431</v>
      </c>
      <c r="G491" s="107">
        <f>SUM(G492)</f>
        <v>598431</v>
      </c>
    </row>
    <row r="492" spans="1:7" s="98" customFormat="1" ht="31.5">
      <c r="A492" s="133" t="s">
        <v>59</v>
      </c>
      <c r="B492" s="108" t="s">
        <v>81</v>
      </c>
      <c r="C492" s="112" t="s">
        <v>44</v>
      </c>
      <c r="D492" s="129" t="s">
        <v>517</v>
      </c>
      <c r="E492" s="30">
        <v>600</v>
      </c>
      <c r="F492" s="107">
        <f>SUM(F493,F495)</f>
        <v>598431</v>
      </c>
      <c r="G492" s="107">
        <f>SUM(G493,G495)</f>
        <v>598431</v>
      </c>
    </row>
    <row r="493" spans="1:7" s="98" customFormat="1" ht="15.75">
      <c r="A493" s="99" t="s">
        <v>60</v>
      </c>
      <c r="B493" s="108" t="s">
        <v>81</v>
      </c>
      <c r="C493" s="112" t="s">
        <v>44</v>
      </c>
      <c r="D493" s="129" t="s">
        <v>517</v>
      </c>
      <c r="E493" s="112">
        <v>610</v>
      </c>
      <c r="F493" s="107">
        <v>176333.95</v>
      </c>
      <c r="G493" s="107">
        <v>176333.95</v>
      </c>
    </row>
    <row r="494" spans="1:7" s="98" customFormat="1" ht="15.75">
      <c r="A494" s="132" t="s">
        <v>54</v>
      </c>
      <c r="B494" s="108" t="s">
        <v>81</v>
      </c>
      <c r="C494" s="112" t="s">
        <v>44</v>
      </c>
      <c r="D494" s="129" t="s">
        <v>517</v>
      </c>
      <c r="E494" s="112">
        <v>610</v>
      </c>
      <c r="F494" s="107">
        <v>176333.95</v>
      </c>
      <c r="G494" s="107">
        <v>176333.95</v>
      </c>
    </row>
    <row r="495" spans="1:7" s="98" customFormat="1" ht="15.75">
      <c r="A495" s="133" t="s">
        <v>99</v>
      </c>
      <c r="B495" s="108" t="s">
        <v>81</v>
      </c>
      <c r="C495" s="112" t="s">
        <v>44</v>
      </c>
      <c r="D495" s="129" t="s">
        <v>517</v>
      </c>
      <c r="E495" s="112">
        <v>620</v>
      </c>
      <c r="F495" s="107">
        <v>422097.05</v>
      </c>
      <c r="G495" s="107">
        <v>422097.05</v>
      </c>
    </row>
    <row r="496" spans="1:7" s="98" customFormat="1" ht="15.75">
      <c r="A496" s="132" t="s">
        <v>54</v>
      </c>
      <c r="B496" s="108" t="s">
        <v>81</v>
      </c>
      <c r="C496" s="112" t="s">
        <v>44</v>
      </c>
      <c r="D496" s="129" t="s">
        <v>517</v>
      </c>
      <c r="E496" s="112">
        <v>620</v>
      </c>
      <c r="F496" s="107">
        <v>422097.05</v>
      </c>
      <c r="G496" s="107">
        <v>422097.05</v>
      </c>
    </row>
    <row r="497" spans="1:7" s="98" customFormat="1" ht="82.5" customHeight="1">
      <c r="A497" s="92" t="s">
        <v>8</v>
      </c>
      <c r="B497" s="108" t="s">
        <v>81</v>
      </c>
      <c r="C497" s="112" t="s">
        <v>44</v>
      </c>
      <c r="D497" s="129" t="s">
        <v>518</v>
      </c>
      <c r="E497" s="108"/>
      <c r="F497" s="107">
        <f>SUM(F498)</f>
        <v>21720</v>
      </c>
      <c r="G497" s="107">
        <f>SUM(G498)</f>
        <v>21720</v>
      </c>
    </row>
    <row r="498" spans="1:7" s="98" customFormat="1" ht="31.5">
      <c r="A498" s="133" t="s">
        <v>59</v>
      </c>
      <c r="B498" s="108" t="s">
        <v>81</v>
      </c>
      <c r="C498" s="112" t="s">
        <v>44</v>
      </c>
      <c r="D498" s="129" t="s">
        <v>518</v>
      </c>
      <c r="E498" s="30">
        <v>600</v>
      </c>
      <c r="F498" s="107">
        <f>SUM(F499)</f>
        <v>21720</v>
      </c>
      <c r="G498" s="107">
        <f>SUM(G499)</f>
        <v>21720</v>
      </c>
    </row>
    <row r="499" spans="1:7" s="98" customFormat="1" ht="31.5">
      <c r="A499" s="132" t="s">
        <v>112</v>
      </c>
      <c r="B499" s="108" t="s">
        <v>81</v>
      </c>
      <c r="C499" s="112" t="s">
        <v>44</v>
      </c>
      <c r="D499" s="129" t="s">
        <v>518</v>
      </c>
      <c r="E499" s="112">
        <v>630</v>
      </c>
      <c r="F499" s="107">
        <v>21720</v>
      </c>
      <c r="G499" s="107">
        <v>21720</v>
      </c>
    </row>
    <row r="500" spans="1:7" s="98" customFormat="1" ht="15.75">
      <c r="A500" s="132" t="s">
        <v>54</v>
      </c>
      <c r="B500" s="108" t="s">
        <v>81</v>
      </c>
      <c r="C500" s="112" t="s">
        <v>44</v>
      </c>
      <c r="D500" s="129" t="s">
        <v>518</v>
      </c>
      <c r="E500" s="112">
        <v>630</v>
      </c>
      <c r="F500" s="107">
        <v>21720</v>
      </c>
      <c r="G500" s="107">
        <v>21720</v>
      </c>
    </row>
    <row r="501" spans="1:7" s="98" customFormat="1" ht="31.5">
      <c r="A501" s="132" t="s">
        <v>137</v>
      </c>
      <c r="B501" s="108" t="s">
        <v>81</v>
      </c>
      <c r="C501" s="112" t="s">
        <v>44</v>
      </c>
      <c r="D501" s="129" t="s">
        <v>314</v>
      </c>
      <c r="E501" s="112"/>
      <c r="F501" s="107">
        <f t="shared" ref="F501:G502" si="53">SUM(F502,)</f>
        <v>19846</v>
      </c>
      <c r="G501" s="107">
        <f t="shared" si="53"/>
        <v>19846</v>
      </c>
    </row>
    <row r="502" spans="1:7" s="98" customFormat="1" ht="63">
      <c r="A502" s="104" t="s">
        <v>315</v>
      </c>
      <c r="B502" s="108" t="s">
        <v>81</v>
      </c>
      <c r="C502" s="112" t="s">
        <v>44</v>
      </c>
      <c r="D502" s="129" t="s">
        <v>316</v>
      </c>
      <c r="E502" s="108"/>
      <c r="F502" s="107">
        <f t="shared" si="53"/>
        <v>19846</v>
      </c>
      <c r="G502" s="107">
        <f t="shared" si="53"/>
        <v>19846</v>
      </c>
    </row>
    <row r="503" spans="1:7" s="98" customFormat="1" ht="31.5">
      <c r="A503" s="133" t="s">
        <v>59</v>
      </c>
      <c r="B503" s="108" t="s">
        <v>81</v>
      </c>
      <c r="C503" s="112" t="s">
        <v>44</v>
      </c>
      <c r="D503" s="129" t="s">
        <v>316</v>
      </c>
      <c r="E503" s="30">
        <v>600</v>
      </c>
      <c r="F503" s="107">
        <f>SUM(F504,)</f>
        <v>19846</v>
      </c>
      <c r="G503" s="107">
        <f>SUM(G504,)</f>
        <v>19846</v>
      </c>
    </row>
    <row r="504" spans="1:7" s="98" customFormat="1" ht="31.5">
      <c r="A504" s="132" t="s">
        <v>112</v>
      </c>
      <c r="B504" s="108" t="s">
        <v>81</v>
      </c>
      <c r="C504" s="112" t="s">
        <v>44</v>
      </c>
      <c r="D504" s="129" t="s">
        <v>316</v>
      </c>
      <c r="E504" s="112">
        <v>630</v>
      </c>
      <c r="F504" s="107">
        <v>19846</v>
      </c>
      <c r="G504" s="107">
        <v>19846</v>
      </c>
    </row>
    <row r="505" spans="1:7" s="48" customFormat="1" ht="31.5">
      <c r="A505" s="67" t="s">
        <v>197</v>
      </c>
      <c r="B505" s="22" t="s">
        <v>81</v>
      </c>
      <c r="C505" s="28" t="s">
        <v>44</v>
      </c>
      <c r="D505" s="4" t="s">
        <v>23</v>
      </c>
      <c r="E505" s="25"/>
      <c r="F505" s="21">
        <f>SUM(F506,F512)</f>
        <v>8114.5999999999995</v>
      </c>
      <c r="G505" s="107">
        <f>SUM(G506,G512)</f>
        <v>8114.5999999999995</v>
      </c>
    </row>
    <row r="506" spans="1:7" s="48" customFormat="1" ht="31.5">
      <c r="A506" s="67" t="s">
        <v>198</v>
      </c>
      <c r="B506" s="22" t="s">
        <v>81</v>
      </c>
      <c r="C506" s="28" t="s">
        <v>44</v>
      </c>
      <c r="D506" s="47" t="s">
        <v>199</v>
      </c>
      <c r="E506" s="25"/>
      <c r="F506" s="21">
        <f>SUM(F507,)</f>
        <v>2388.2799999999997</v>
      </c>
      <c r="G506" s="107">
        <f>SUM(G507,)</f>
        <v>2388.2799999999997</v>
      </c>
    </row>
    <row r="507" spans="1:7" s="48" customFormat="1" ht="63">
      <c r="A507" s="132" t="s">
        <v>536</v>
      </c>
      <c r="B507" s="22" t="s">
        <v>81</v>
      </c>
      <c r="C507" s="28" t="s">
        <v>44</v>
      </c>
      <c r="D507" s="47" t="s">
        <v>200</v>
      </c>
      <c r="E507" s="25"/>
      <c r="F507" s="107">
        <f>SUM(F508)</f>
        <v>2388.2799999999997</v>
      </c>
      <c r="G507" s="107">
        <f>SUM(G508)</f>
        <v>2388.2799999999997</v>
      </c>
    </row>
    <row r="508" spans="1:7" s="98" customFormat="1" ht="78.75">
      <c r="A508" s="132" t="s">
        <v>535</v>
      </c>
      <c r="B508" s="108" t="s">
        <v>81</v>
      </c>
      <c r="C508" s="112" t="s">
        <v>44</v>
      </c>
      <c r="D508" s="102" t="s">
        <v>201</v>
      </c>
      <c r="E508" s="111"/>
      <c r="F508" s="107">
        <f>SUM(F509)</f>
        <v>2388.2799999999997</v>
      </c>
      <c r="G508" s="107">
        <f>SUM(G509)</f>
        <v>2388.2799999999997</v>
      </c>
    </row>
    <row r="509" spans="1:7" s="48" customFormat="1" ht="31.5">
      <c r="A509" s="68" t="s">
        <v>59</v>
      </c>
      <c r="B509" s="28" t="s">
        <v>81</v>
      </c>
      <c r="C509" s="28" t="s">
        <v>44</v>
      </c>
      <c r="D509" s="102" t="s">
        <v>201</v>
      </c>
      <c r="E509" s="30">
        <v>600</v>
      </c>
      <c r="F509" s="21">
        <f>SUM(F510,F511)</f>
        <v>2388.2799999999997</v>
      </c>
      <c r="G509" s="107">
        <f>SUM(G510,G511)</f>
        <v>2388.2799999999997</v>
      </c>
    </row>
    <row r="510" spans="1:7" s="48" customFormat="1" ht="15.75">
      <c r="A510" s="68" t="s">
        <v>60</v>
      </c>
      <c r="B510" s="28" t="s">
        <v>81</v>
      </c>
      <c r="C510" s="28" t="s">
        <v>44</v>
      </c>
      <c r="D510" s="102" t="s">
        <v>201</v>
      </c>
      <c r="E510" s="28">
        <v>610</v>
      </c>
      <c r="F510" s="107">
        <v>594.72</v>
      </c>
      <c r="G510" s="107">
        <v>594.72</v>
      </c>
    </row>
    <row r="511" spans="1:7" s="48" customFormat="1" ht="15.75">
      <c r="A511" s="68" t="s">
        <v>99</v>
      </c>
      <c r="B511" s="28" t="s">
        <v>81</v>
      </c>
      <c r="C511" s="28" t="s">
        <v>44</v>
      </c>
      <c r="D511" s="102" t="s">
        <v>201</v>
      </c>
      <c r="E511" s="28">
        <v>620</v>
      </c>
      <c r="F511" s="107">
        <v>1793.56</v>
      </c>
      <c r="G511" s="107">
        <v>1793.56</v>
      </c>
    </row>
    <row r="512" spans="1:7" s="48" customFormat="1" ht="15.75">
      <c r="A512" s="67" t="s">
        <v>202</v>
      </c>
      <c r="B512" s="28" t="s">
        <v>81</v>
      </c>
      <c r="C512" s="28" t="s">
        <v>44</v>
      </c>
      <c r="D512" s="4" t="s">
        <v>203</v>
      </c>
      <c r="E512" s="25"/>
      <c r="F512" s="21">
        <f t="shared" ref="F512:G514" si="54">SUM(F513)</f>
        <v>5726.32</v>
      </c>
      <c r="G512" s="107">
        <f t="shared" si="54"/>
        <v>5726.32</v>
      </c>
    </row>
    <row r="513" spans="1:7" s="48" customFormat="1" ht="31.5">
      <c r="A513" s="68" t="s">
        <v>204</v>
      </c>
      <c r="B513" s="28" t="s">
        <v>81</v>
      </c>
      <c r="C513" s="28" t="s">
        <v>44</v>
      </c>
      <c r="D513" s="102" t="s">
        <v>205</v>
      </c>
      <c r="E513" s="25"/>
      <c r="F513" s="21">
        <f t="shared" si="54"/>
        <v>5726.32</v>
      </c>
      <c r="G513" s="107">
        <f t="shared" si="54"/>
        <v>5726.32</v>
      </c>
    </row>
    <row r="514" spans="1:7" s="48" customFormat="1" ht="31.5">
      <c r="A514" s="68" t="s">
        <v>206</v>
      </c>
      <c r="B514" s="28" t="s">
        <v>81</v>
      </c>
      <c r="C514" s="28" t="s">
        <v>44</v>
      </c>
      <c r="D514" s="102" t="s">
        <v>207</v>
      </c>
      <c r="E514" s="25"/>
      <c r="F514" s="21">
        <f t="shared" si="54"/>
        <v>5726.32</v>
      </c>
      <c r="G514" s="107">
        <f t="shared" si="54"/>
        <v>5726.32</v>
      </c>
    </row>
    <row r="515" spans="1:7" s="48" customFormat="1" ht="31.5">
      <c r="A515" s="68" t="s">
        <v>59</v>
      </c>
      <c r="B515" s="22" t="s">
        <v>81</v>
      </c>
      <c r="C515" s="28" t="s">
        <v>44</v>
      </c>
      <c r="D515" s="102" t="s">
        <v>207</v>
      </c>
      <c r="E515" s="7">
        <v>600</v>
      </c>
      <c r="F515" s="21">
        <f>SUM(F516,F517)</f>
        <v>5726.32</v>
      </c>
      <c r="G515" s="107">
        <f>SUM(G516,G517)</f>
        <v>5726.32</v>
      </c>
    </row>
    <row r="516" spans="1:7" s="48" customFormat="1" ht="15.75">
      <c r="A516" s="68" t="s">
        <v>60</v>
      </c>
      <c r="B516" s="22" t="s">
        <v>81</v>
      </c>
      <c r="C516" s="28" t="s">
        <v>44</v>
      </c>
      <c r="D516" s="102" t="s">
        <v>207</v>
      </c>
      <c r="E516" s="28">
        <v>610</v>
      </c>
      <c r="F516" s="107">
        <v>927.66</v>
      </c>
      <c r="G516" s="107">
        <v>927.66</v>
      </c>
    </row>
    <row r="517" spans="1:7" s="48" customFormat="1" ht="15.75">
      <c r="A517" s="68" t="s">
        <v>99</v>
      </c>
      <c r="B517" s="28" t="s">
        <v>81</v>
      </c>
      <c r="C517" s="28" t="s">
        <v>44</v>
      </c>
      <c r="D517" s="102" t="s">
        <v>207</v>
      </c>
      <c r="E517" s="28">
        <v>620</v>
      </c>
      <c r="F517" s="107">
        <v>4798.66</v>
      </c>
      <c r="G517" s="107">
        <v>4798.66</v>
      </c>
    </row>
    <row r="518" spans="1:7" s="98" customFormat="1" ht="31.5">
      <c r="A518" s="106" t="s">
        <v>403</v>
      </c>
      <c r="B518" s="112" t="s">
        <v>81</v>
      </c>
      <c r="C518" s="112" t="s">
        <v>44</v>
      </c>
      <c r="D518" s="102" t="s">
        <v>404</v>
      </c>
      <c r="E518" s="112"/>
      <c r="F518" s="107"/>
      <c r="G518" s="107">
        <f t="shared" ref="G518:G519" si="55">SUM(G519)</f>
        <v>156248.39000000001</v>
      </c>
    </row>
    <row r="519" spans="1:7" s="98" customFormat="1" ht="31.5">
      <c r="A519" s="101" t="s">
        <v>414</v>
      </c>
      <c r="B519" s="112" t="s">
        <v>81</v>
      </c>
      <c r="C519" s="112" t="s">
        <v>44</v>
      </c>
      <c r="D519" s="102" t="s">
        <v>415</v>
      </c>
      <c r="E519" s="111"/>
      <c r="F519" s="107"/>
      <c r="G519" s="107">
        <f t="shared" si="55"/>
        <v>156248.39000000001</v>
      </c>
    </row>
    <row r="520" spans="1:7" s="98" customFormat="1" ht="31.5">
      <c r="A520" s="101" t="s">
        <v>416</v>
      </c>
      <c r="B520" s="112" t="s">
        <v>81</v>
      </c>
      <c r="C520" s="112" t="s">
        <v>44</v>
      </c>
      <c r="D520" s="102" t="s">
        <v>417</v>
      </c>
      <c r="E520" s="111"/>
      <c r="F520" s="107"/>
      <c r="G520" s="107">
        <f>SUM(G521,)</f>
        <v>156248.39000000001</v>
      </c>
    </row>
    <row r="521" spans="1:7" s="98" customFormat="1" ht="47.25">
      <c r="A521" s="133" t="s">
        <v>566</v>
      </c>
      <c r="B521" s="112" t="s">
        <v>81</v>
      </c>
      <c r="C521" s="112" t="s">
        <v>44</v>
      </c>
      <c r="D521" s="129" t="s">
        <v>567</v>
      </c>
      <c r="E521" s="111"/>
      <c r="F521" s="107"/>
      <c r="G521" s="107">
        <f>SUM(G522)</f>
        <v>156248.39000000001</v>
      </c>
    </row>
    <row r="522" spans="1:7" s="98" customFormat="1" ht="31.5">
      <c r="A522" s="104" t="s">
        <v>118</v>
      </c>
      <c r="B522" s="112" t="s">
        <v>81</v>
      </c>
      <c r="C522" s="112" t="s">
        <v>44</v>
      </c>
      <c r="D522" s="129" t="s">
        <v>567</v>
      </c>
      <c r="E522" s="111">
        <v>400</v>
      </c>
      <c r="F522" s="107"/>
      <c r="G522" s="107">
        <f>SUM(G523)</f>
        <v>156248.39000000001</v>
      </c>
    </row>
    <row r="523" spans="1:7" s="98" customFormat="1" ht="15.75">
      <c r="A523" s="76" t="s">
        <v>133</v>
      </c>
      <c r="B523" s="112" t="s">
        <v>81</v>
      </c>
      <c r="C523" s="112" t="s">
        <v>44</v>
      </c>
      <c r="D523" s="129" t="s">
        <v>567</v>
      </c>
      <c r="E523" s="111">
        <v>410</v>
      </c>
      <c r="F523" s="107"/>
      <c r="G523" s="107">
        <v>156248.39000000001</v>
      </c>
    </row>
    <row r="524" spans="1:7" s="48" customFormat="1" ht="15.75">
      <c r="A524" s="76" t="s">
        <v>83</v>
      </c>
      <c r="B524" s="24" t="s">
        <v>81</v>
      </c>
      <c r="C524" s="25" t="s">
        <v>46</v>
      </c>
      <c r="D524" s="47"/>
      <c r="E524" s="24"/>
      <c r="F524" s="21">
        <f>SUM(F525,F551,F578)</f>
        <v>749712.39</v>
      </c>
      <c r="G524" s="107">
        <f>SUM(G525,G551,G578)</f>
        <v>1211697.23</v>
      </c>
    </row>
    <row r="525" spans="1:7" s="98" customFormat="1" ht="15.75">
      <c r="A525" s="101" t="s">
        <v>159</v>
      </c>
      <c r="B525" s="108" t="s">
        <v>81</v>
      </c>
      <c r="C525" s="111" t="s">
        <v>46</v>
      </c>
      <c r="D525" s="102" t="s">
        <v>15</v>
      </c>
      <c r="E525" s="111"/>
      <c r="F525" s="107">
        <f>SUM(F526)</f>
        <v>744013.88</v>
      </c>
      <c r="G525" s="107">
        <f>SUM(G526)</f>
        <v>744013.88</v>
      </c>
    </row>
    <row r="526" spans="1:7" s="98" customFormat="1" ht="15.75">
      <c r="A526" s="101" t="s">
        <v>4</v>
      </c>
      <c r="B526" s="108" t="s">
        <v>81</v>
      </c>
      <c r="C526" s="108" t="s">
        <v>46</v>
      </c>
      <c r="D526" s="100" t="s">
        <v>17</v>
      </c>
      <c r="E526" s="111"/>
      <c r="F526" s="107">
        <f>SUM(F527,F542)</f>
        <v>744013.88</v>
      </c>
      <c r="G526" s="107">
        <f>SUM(G527,G542)</f>
        <v>744013.88</v>
      </c>
    </row>
    <row r="527" spans="1:7" s="98" customFormat="1" ht="31.5">
      <c r="A527" s="101" t="s">
        <v>320</v>
      </c>
      <c r="B527" s="108" t="s">
        <v>81</v>
      </c>
      <c r="C527" s="108" t="s">
        <v>46</v>
      </c>
      <c r="D527" s="100" t="s">
        <v>321</v>
      </c>
      <c r="E527" s="111"/>
      <c r="F527" s="107">
        <f>SUM(F528,F532,F538)</f>
        <v>700040.88</v>
      </c>
      <c r="G527" s="107">
        <f>SUM(G528,G532,G538)</f>
        <v>700040.88</v>
      </c>
    </row>
    <row r="528" spans="1:7" s="98" customFormat="1" ht="31.5">
      <c r="A528" s="103" t="s">
        <v>322</v>
      </c>
      <c r="B528" s="108" t="s">
        <v>81</v>
      </c>
      <c r="C528" s="108" t="s">
        <v>46</v>
      </c>
      <c r="D528" s="102" t="s">
        <v>323</v>
      </c>
      <c r="E528" s="111"/>
      <c r="F528" s="107">
        <f>SUM(F529)</f>
        <v>97838.88</v>
      </c>
      <c r="G528" s="107">
        <f>SUM(G529)</f>
        <v>97838.88</v>
      </c>
    </row>
    <row r="529" spans="1:8" s="98" customFormat="1" ht="31.5">
      <c r="A529" s="106" t="s">
        <v>59</v>
      </c>
      <c r="B529" s="108" t="s">
        <v>81</v>
      </c>
      <c r="C529" s="108" t="s">
        <v>46</v>
      </c>
      <c r="D529" s="102" t="s">
        <v>323</v>
      </c>
      <c r="E529" s="105">
        <v>600</v>
      </c>
      <c r="F529" s="107">
        <f>SUM(F530,F531)</f>
        <v>97838.88</v>
      </c>
      <c r="G529" s="107">
        <f>SUM(G530,G531)</f>
        <v>97838.88</v>
      </c>
    </row>
    <row r="530" spans="1:8" s="98" customFormat="1" ht="15.75">
      <c r="A530" s="106" t="s">
        <v>60</v>
      </c>
      <c r="B530" s="108" t="s">
        <v>81</v>
      </c>
      <c r="C530" s="108" t="s">
        <v>46</v>
      </c>
      <c r="D530" s="102" t="s">
        <v>323</v>
      </c>
      <c r="E530" s="112">
        <v>610</v>
      </c>
      <c r="F530" s="107">
        <v>59226.51</v>
      </c>
      <c r="G530" s="107">
        <v>59226.51</v>
      </c>
    </row>
    <row r="531" spans="1:8" s="98" customFormat="1" ht="15.75">
      <c r="A531" s="106" t="s">
        <v>99</v>
      </c>
      <c r="B531" s="108" t="s">
        <v>81</v>
      </c>
      <c r="C531" s="108" t="s">
        <v>46</v>
      </c>
      <c r="D531" s="102" t="s">
        <v>323</v>
      </c>
      <c r="E531" s="112">
        <v>620</v>
      </c>
      <c r="F531" s="107">
        <v>38612.370000000003</v>
      </c>
      <c r="G531" s="107">
        <v>38612.370000000003</v>
      </c>
    </row>
    <row r="532" spans="1:8" s="98" customFormat="1" ht="141.75">
      <c r="A532" s="106" t="s">
        <v>324</v>
      </c>
      <c r="B532" s="108" t="s">
        <v>81</v>
      </c>
      <c r="C532" s="108" t="s">
        <v>46</v>
      </c>
      <c r="D532" s="102" t="s">
        <v>325</v>
      </c>
      <c r="E532" s="112"/>
      <c r="F532" s="107">
        <f>SUM(F533)</f>
        <v>591396</v>
      </c>
      <c r="G532" s="107">
        <f>SUM(G533)</f>
        <v>591396</v>
      </c>
    </row>
    <row r="533" spans="1:8" s="98" customFormat="1" ht="31.5">
      <c r="A533" s="106" t="s">
        <v>59</v>
      </c>
      <c r="B533" s="108" t="s">
        <v>81</v>
      </c>
      <c r="C533" s="108" t="s">
        <v>46</v>
      </c>
      <c r="D533" s="102" t="s">
        <v>325</v>
      </c>
      <c r="E533" s="109">
        <v>600</v>
      </c>
      <c r="F533" s="107">
        <f>SUM(F534,F536)</f>
        <v>591396</v>
      </c>
      <c r="G533" s="107">
        <f>SUM(G534,G536)</f>
        <v>591396</v>
      </c>
    </row>
    <row r="534" spans="1:8" s="98" customFormat="1" ht="15.75">
      <c r="A534" s="99" t="s">
        <v>60</v>
      </c>
      <c r="B534" s="108" t="s">
        <v>81</v>
      </c>
      <c r="C534" s="108" t="s">
        <v>46</v>
      </c>
      <c r="D534" s="102" t="s">
        <v>325</v>
      </c>
      <c r="E534" s="112">
        <v>610</v>
      </c>
      <c r="F534" s="107">
        <v>409512.9</v>
      </c>
      <c r="G534" s="107">
        <v>409512.9</v>
      </c>
    </row>
    <row r="535" spans="1:8" s="98" customFormat="1" ht="15.75">
      <c r="A535" s="101" t="s">
        <v>54</v>
      </c>
      <c r="B535" s="108" t="s">
        <v>81</v>
      </c>
      <c r="C535" s="108" t="s">
        <v>46</v>
      </c>
      <c r="D535" s="102" t="s">
        <v>325</v>
      </c>
      <c r="E535" s="112">
        <v>610</v>
      </c>
      <c r="F535" s="107">
        <v>409512.9</v>
      </c>
      <c r="G535" s="107">
        <v>409512.9</v>
      </c>
    </row>
    <row r="536" spans="1:8" s="98" customFormat="1" ht="15.75">
      <c r="A536" s="106" t="s">
        <v>99</v>
      </c>
      <c r="B536" s="108" t="s">
        <v>81</v>
      </c>
      <c r="C536" s="108" t="s">
        <v>46</v>
      </c>
      <c r="D536" s="102" t="s">
        <v>325</v>
      </c>
      <c r="E536" s="112">
        <v>620</v>
      </c>
      <c r="F536" s="107">
        <v>181883.1</v>
      </c>
      <c r="G536" s="107">
        <v>181883.1</v>
      </c>
    </row>
    <row r="537" spans="1:8" s="98" customFormat="1" ht="15.75">
      <c r="A537" s="101" t="s">
        <v>54</v>
      </c>
      <c r="B537" s="108" t="s">
        <v>81</v>
      </c>
      <c r="C537" s="108" t="s">
        <v>46</v>
      </c>
      <c r="D537" s="102" t="s">
        <v>325</v>
      </c>
      <c r="E537" s="112">
        <v>620</v>
      </c>
      <c r="F537" s="107">
        <v>181883.1</v>
      </c>
      <c r="G537" s="107">
        <v>181883.1</v>
      </c>
    </row>
    <row r="538" spans="1:8" s="98" customFormat="1" ht="141.75">
      <c r="A538" s="101" t="s">
        <v>326</v>
      </c>
      <c r="B538" s="108" t="s">
        <v>81</v>
      </c>
      <c r="C538" s="108" t="s">
        <v>46</v>
      </c>
      <c r="D538" s="102" t="s">
        <v>327</v>
      </c>
      <c r="E538" s="112"/>
      <c r="F538" s="107">
        <f>SUM(F539)</f>
        <v>10806</v>
      </c>
      <c r="G538" s="107">
        <f>SUM(G539)</f>
        <v>10806</v>
      </c>
    </row>
    <row r="539" spans="1:8" s="98" customFormat="1" ht="31.5">
      <c r="A539" s="106" t="s">
        <v>59</v>
      </c>
      <c r="B539" s="108" t="s">
        <v>81</v>
      </c>
      <c r="C539" s="108" t="s">
        <v>46</v>
      </c>
      <c r="D539" s="102" t="s">
        <v>327</v>
      </c>
      <c r="E539" s="112">
        <v>600</v>
      </c>
      <c r="F539" s="107">
        <f>SUM(F540)</f>
        <v>10806</v>
      </c>
      <c r="G539" s="107">
        <f>SUM(G540)</f>
        <v>10806</v>
      </c>
    </row>
    <row r="540" spans="1:8" s="98" customFormat="1" ht="31.5">
      <c r="A540" s="101" t="s">
        <v>112</v>
      </c>
      <c r="B540" s="108" t="s">
        <v>81</v>
      </c>
      <c r="C540" s="108" t="s">
        <v>46</v>
      </c>
      <c r="D540" s="102" t="s">
        <v>327</v>
      </c>
      <c r="E540" s="112">
        <v>630</v>
      </c>
      <c r="F540" s="107">
        <v>10806</v>
      </c>
      <c r="G540" s="107">
        <v>10806</v>
      </c>
    </row>
    <row r="541" spans="1:8" s="98" customFormat="1" ht="15.75">
      <c r="A541" s="101" t="s">
        <v>54</v>
      </c>
      <c r="B541" s="108" t="s">
        <v>81</v>
      </c>
      <c r="C541" s="108" t="s">
        <v>46</v>
      </c>
      <c r="D541" s="102" t="s">
        <v>327</v>
      </c>
      <c r="E541" s="112">
        <v>630</v>
      </c>
      <c r="F541" s="107">
        <v>10806</v>
      </c>
      <c r="G541" s="107">
        <v>10806</v>
      </c>
    </row>
    <row r="542" spans="1:8" s="98" customFormat="1" ht="63">
      <c r="A542" s="104" t="s">
        <v>160</v>
      </c>
      <c r="B542" s="108" t="s">
        <v>81</v>
      </c>
      <c r="C542" s="108" t="s">
        <v>46</v>
      </c>
      <c r="D542" s="102" t="s">
        <v>116</v>
      </c>
      <c r="E542" s="112"/>
      <c r="F542" s="107">
        <f>SUM(F543)</f>
        <v>43973</v>
      </c>
      <c r="G542" s="107">
        <f>SUM(G543)</f>
        <v>43973</v>
      </c>
      <c r="H542" s="113"/>
    </row>
    <row r="543" spans="1:8" s="98" customFormat="1" ht="110.25">
      <c r="A543" s="104" t="s">
        <v>134</v>
      </c>
      <c r="B543" s="108" t="s">
        <v>81</v>
      </c>
      <c r="C543" s="108" t="s">
        <v>46</v>
      </c>
      <c r="D543" s="102" t="s">
        <v>328</v>
      </c>
      <c r="E543" s="112"/>
      <c r="F543" s="107">
        <f>SUM(F544)</f>
        <v>43973</v>
      </c>
      <c r="G543" s="107">
        <f>SUM(G544)</f>
        <v>43973</v>
      </c>
      <c r="H543" s="113"/>
    </row>
    <row r="544" spans="1:8" s="98" customFormat="1" ht="31.5">
      <c r="A544" s="106" t="s">
        <v>59</v>
      </c>
      <c r="B544" s="108" t="s">
        <v>81</v>
      </c>
      <c r="C544" s="108" t="s">
        <v>46</v>
      </c>
      <c r="D544" s="102" t="s">
        <v>328</v>
      </c>
      <c r="E544" s="109">
        <v>600</v>
      </c>
      <c r="F544" s="107">
        <f>SUM(F545,F547,F549)</f>
        <v>43973</v>
      </c>
      <c r="G544" s="107">
        <f>SUM(G545,G547,G549)</f>
        <v>43973</v>
      </c>
    </row>
    <row r="545" spans="1:7" s="98" customFormat="1" ht="15.75">
      <c r="A545" s="99" t="s">
        <v>60</v>
      </c>
      <c r="B545" s="108" t="s">
        <v>81</v>
      </c>
      <c r="C545" s="108" t="s">
        <v>46</v>
      </c>
      <c r="D545" s="102" t="s">
        <v>328</v>
      </c>
      <c r="E545" s="112">
        <v>610</v>
      </c>
      <c r="F545" s="107">
        <v>28875.3</v>
      </c>
      <c r="G545" s="107">
        <v>28875.3</v>
      </c>
    </row>
    <row r="546" spans="1:7" s="98" customFormat="1" ht="15.75">
      <c r="A546" s="101" t="s">
        <v>54</v>
      </c>
      <c r="B546" s="108" t="s">
        <v>81</v>
      </c>
      <c r="C546" s="108" t="s">
        <v>46</v>
      </c>
      <c r="D546" s="102" t="s">
        <v>328</v>
      </c>
      <c r="E546" s="112">
        <v>610</v>
      </c>
      <c r="F546" s="107">
        <v>28875.3</v>
      </c>
      <c r="G546" s="107">
        <v>28875.3</v>
      </c>
    </row>
    <row r="547" spans="1:7" s="98" customFormat="1" ht="15.75">
      <c r="A547" s="106" t="s">
        <v>99</v>
      </c>
      <c r="B547" s="108" t="s">
        <v>81</v>
      </c>
      <c r="C547" s="108" t="s">
        <v>46</v>
      </c>
      <c r="D547" s="102" t="s">
        <v>328</v>
      </c>
      <c r="E547" s="112">
        <v>620</v>
      </c>
      <c r="F547" s="107">
        <v>14794.2</v>
      </c>
      <c r="G547" s="107">
        <v>14794.2</v>
      </c>
    </row>
    <row r="548" spans="1:7" s="98" customFormat="1" ht="15.75">
      <c r="A548" s="101" t="s">
        <v>54</v>
      </c>
      <c r="B548" s="108" t="s">
        <v>81</v>
      </c>
      <c r="C548" s="108" t="s">
        <v>46</v>
      </c>
      <c r="D548" s="102" t="s">
        <v>328</v>
      </c>
      <c r="E548" s="112">
        <v>620</v>
      </c>
      <c r="F548" s="107">
        <v>14794.2</v>
      </c>
      <c r="G548" s="107">
        <v>14794.2</v>
      </c>
    </row>
    <row r="549" spans="1:7" s="98" customFormat="1" ht="31.5">
      <c r="A549" s="101" t="s">
        <v>112</v>
      </c>
      <c r="B549" s="108" t="s">
        <v>81</v>
      </c>
      <c r="C549" s="108" t="s">
        <v>46</v>
      </c>
      <c r="D549" s="102" t="s">
        <v>328</v>
      </c>
      <c r="E549" s="112">
        <v>630</v>
      </c>
      <c r="F549" s="107">
        <v>303.5</v>
      </c>
      <c r="G549" s="107">
        <v>303.5</v>
      </c>
    </row>
    <row r="550" spans="1:7" s="98" customFormat="1" ht="15.75">
      <c r="A550" s="101" t="s">
        <v>54</v>
      </c>
      <c r="B550" s="108" t="s">
        <v>81</v>
      </c>
      <c r="C550" s="108" t="s">
        <v>46</v>
      </c>
      <c r="D550" s="102" t="s">
        <v>328</v>
      </c>
      <c r="E550" s="112">
        <v>630</v>
      </c>
      <c r="F550" s="107">
        <v>303.5</v>
      </c>
      <c r="G550" s="107">
        <v>303.5</v>
      </c>
    </row>
    <row r="551" spans="1:7" s="48" customFormat="1" ht="31.5">
      <c r="A551" s="101" t="s">
        <v>197</v>
      </c>
      <c r="B551" s="108" t="s">
        <v>81</v>
      </c>
      <c r="C551" s="108" t="s">
        <v>46</v>
      </c>
      <c r="D551" s="102" t="s">
        <v>23</v>
      </c>
      <c r="E551" s="22"/>
      <c r="F551" s="21">
        <f>SUM(F552,F567,F572)</f>
        <v>5698.51</v>
      </c>
      <c r="G551" s="107">
        <f>SUM(G552,G567,G572)</f>
        <v>5698.51</v>
      </c>
    </row>
    <row r="552" spans="1:7" s="48" customFormat="1" ht="31.5">
      <c r="A552" s="101" t="s">
        <v>198</v>
      </c>
      <c r="B552" s="108" t="s">
        <v>81</v>
      </c>
      <c r="C552" s="108" t="s">
        <v>46</v>
      </c>
      <c r="D552" s="100" t="s">
        <v>199</v>
      </c>
      <c r="E552" s="22"/>
      <c r="F552" s="21">
        <f>SUM(F553,F558,F562)</f>
        <v>2392.5300000000002</v>
      </c>
      <c r="G552" s="107">
        <f>SUM(G553,G558,G562)</f>
        <v>2392.5300000000002</v>
      </c>
    </row>
    <row r="553" spans="1:7" s="48" customFormat="1" ht="63">
      <c r="A553" s="132" t="s">
        <v>536</v>
      </c>
      <c r="B553" s="108" t="s">
        <v>81</v>
      </c>
      <c r="C553" s="108" t="s">
        <v>46</v>
      </c>
      <c r="D553" s="100" t="s">
        <v>200</v>
      </c>
      <c r="E553" s="22"/>
      <c r="F553" s="21">
        <f>SUM(F554)</f>
        <v>2089.5300000000002</v>
      </c>
      <c r="G553" s="107">
        <f>SUM(G554)</f>
        <v>2089.5300000000002</v>
      </c>
    </row>
    <row r="554" spans="1:7" s="48" customFormat="1" ht="78.75">
      <c r="A554" s="132" t="s">
        <v>535</v>
      </c>
      <c r="B554" s="108" t="s">
        <v>81</v>
      </c>
      <c r="C554" s="108" t="s">
        <v>46</v>
      </c>
      <c r="D554" s="102" t="s">
        <v>201</v>
      </c>
      <c r="E554" s="22"/>
      <c r="F554" s="21">
        <f>SUM(F555)</f>
        <v>2089.5300000000002</v>
      </c>
      <c r="G554" s="107">
        <f>SUM(G555)</f>
        <v>2089.5300000000002</v>
      </c>
    </row>
    <row r="555" spans="1:7" s="48" customFormat="1" ht="31.5">
      <c r="A555" s="106" t="s">
        <v>59</v>
      </c>
      <c r="B555" s="108" t="s">
        <v>81</v>
      </c>
      <c r="C555" s="108" t="s">
        <v>46</v>
      </c>
      <c r="D555" s="102" t="s">
        <v>201</v>
      </c>
      <c r="E555" s="7">
        <v>600</v>
      </c>
      <c r="F555" s="21">
        <f>SUM(F556,F557)</f>
        <v>2089.5300000000002</v>
      </c>
      <c r="G555" s="107">
        <f>SUM(G556,G557)</f>
        <v>2089.5300000000002</v>
      </c>
    </row>
    <row r="556" spans="1:7" s="48" customFormat="1" ht="15.75">
      <c r="A556" s="106" t="s">
        <v>60</v>
      </c>
      <c r="B556" s="108" t="s">
        <v>81</v>
      </c>
      <c r="C556" s="108" t="s">
        <v>46</v>
      </c>
      <c r="D556" s="102" t="s">
        <v>201</v>
      </c>
      <c r="E556" s="28">
        <v>610</v>
      </c>
      <c r="F556" s="107">
        <v>1472.64</v>
      </c>
      <c r="G556" s="107">
        <v>1472.64</v>
      </c>
    </row>
    <row r="557" spans="1:7" s="48" customFormat="1" ht="15.75">
      <c r="A557" s="106" t="s">
        <v>99</v>
      </c>
      <c r="B557" s="108" t="s">
        <v>81</v>
      </c>
      <c r="C557" s="108" t="s">
        <v>46</v>
      </c>
      <c r="D557" s="102" t="s">
        <v>201</v>
      </c>
      <c r="E557" s="28">
        <v>620</v>
      </c>
      <c r="F557" s="107">
        <v>616.89</v>
      </c>
      <c r="G557" s="107">
        <v>616.89</v>
      </c>
    </row>
    <row r="558" spans="1:7" s="48" customFormat="1" ht="63">
      <c r="A558" s="69" t="s">
        <v>537</v>
      </c>
      <c r="B558" s="22" t="s">
        <v>81</v>
      </c>
      <c r="C558" s="22" t="s">
        <v>46</v>
      </c>
      <c r="D558" s="102" t="s">
        <v>329</v>
      </c>
      <c r="E558" s="28"/>
      <c r="F558" s="21">
        <f>SUM(F559)</f>
        <v>68</v>
      </c>
      <c r="G558" s="107">
        <f>SUM(G559)</f>
        <v>68</v>
      </c>
    </row>
    <row r="559" spans="1:7" s="48" customFormat="1" ht="47.25">
      <c r="A559" s="69" t="s">
        <v>330</v>
      </c>
      <c r="B559" s="22" t="s">
        <v>81</v>
      </c>
      <c r="C559" s="22" t="s">
        <v>46</v>
      </c>
      <c r="D559" s="102" t="s">
        <v>331</v>
      </c>
      <c r="E559" s="28"/>
      <c r="F559" s="21">
        <f>SUM(F560)</f>
        <v>68</v>
      </c>
      <c r="G559" s="107">
        <f>SUM(G560)</f>
        <v>68</v>
      </c>
    </row>
    <row r="560" spans="1:7" s="48" customFormat="1" ht="31.5">
      <c r="A560" s="68" t="s">
        <v>59</v>
      </c>
      <c r="B560" s="23" t="s">
        <v>81</v>
      </c>
      <c r="C560" s="22" t="s">
        <v>46</v>
      </c>
      <c r="D560" s="102" t="s">
        <v>331</v>
      </c>
      <c r="E560" s="7">
        <v>600</v>
      </c>
      <c r="F560" s="21">
        <f>SUM(F561,)</f>
        <v>68</v>
      </c>
      <c r="G560" s="107">
        <f>SUM(G561,)</f>
        <v>68</v>
      </c>
    </row>
    <row r="561" spans="1:7" s="48" customFormat="1" ht="15.75">
      <c r="A561" s="68" t="s">
        <v>60</v>
      </c>
      <c r="B561" s="22" t="s">
        <v>81</v>
      </c>
      <c r="C561" s="22" t="s">
        <v>46</v>
      </c>
      <c r="D561" s="102" t="s">
        <v>331</v>
      </c>
      <c r="E561" s="28">
        <v>610</v>
      </c>
      <c r="F561" s="107">
        <v>68</v>
      </c>
      <c r="G561" s="107">
        <v>68</v>
      </c>
    </row>
    <row r="562" spans="1:7" s="48" customFormat="1" ht="110.25">
      <c r="A562" s="67" t="s">
        <v>332</v>
      </c>
      <c r="B562" s="22" t="s">
        <v>81</v>
      </c>
      <c r="C562" s="25" t="s">
        <v>46</v>
      </c>
      <c r="D562" s="102" t="s">
        <v>333</v>
      </c>
      <c r="E562" s="28"/>
      <c r="F562" s="21">
        <f>SUM(F563)</f>
        <v>235</v>
      </c>
      <c r="G562" s="107">
        <f>SUM(G563)</f>
        <v>235</v>
      </c>
    </row>
    <row r="563" spans="1:7" s="48" customFormat="1" ht="78.75">
      <c r="A563" s="67" t="s">
        <v>334</v>
      </c>
      <c r="B563" s="22" t="s">
        <v>81</v>
      </c>
      <c r="C563" s="25" t="s">
        <v>46</v>
      </c>
      <c r="D563" s="102" t="s">
        <v>335</v>
      </c>
      <c r="E563" s="22"/>
      <c r="F563" s="21">
        <f>SUM(F564)</f>
        <v>235</v>
      </c>
      <c r="G563" s="107">
        <f>SUM(G564)</f>
        <v>235</v>
      </c>
    </row>
    <row r="564" spans="1:7" s="48" customFormat="1" ht="31.5">
      <c r="A564" s="68" t="s">
        <v>59</v>
      </c>
      <c r="B564" s="23" t="s">
        <v>81</v>
      </c>
      <c r="C564" s="22" t="s">
        <v>46</v>
      </c>
      <c r="D564" s="102" t="s">
        <v>335</v>
      </c>
      <c r="E564" s="7">
        <v>600</v>
      </c>
      <c r="F564" s="21">
        <f>SUM(F565,F566)</f>
        <v>235</v>
      </c>
      <c r="G564" s="107">
        <f>SUM(G565,G566)</f>
        <v>235</v>
      </c>
    </row>
    <row r="565" spans="1:7" s="48" customFormat="1" ht="15.75">
      <c r="A565" s="68" t="s">
        <v>60</v>
      </c>
      <c r="B565" s="22" t="s">
        <v>81</v>
      </c>
      <c r="C565" s="22" t="s">
        <v>46</v>
      </c>
      <c r="D565" s="102" t="s">
        <v>335</v>
      </c>
      <c r="E565" s="28">
        <v>610</v>
      </c>
      <c r="F565" s="107">
        <v>167.83</v>
      </c>
      <c r="G565" s="107">
        <v>167.83</v>
      </c>
    </row>
    <row r="566" spans="1:7" s="48" customFormat="1" ht="15.75">
      <c r="A566" s="68" t="s">
        <v>99</v>
      </c>
      <c r="B566" s="22" t="s">
        <v>81</v>
      </c>
      <c r="C566" s="22" t="s">
        <v>46</v>
      </c>
      <c r="D566" s="102" t="s">
        <v>335</v>
      </c>
      <c r="E566" s="28">
        <v>620</v>
      </c>
      <c r="F566" s="107">
        <v>67.17</v>
      </c>
      <c r="G566" s="107">
        <v>67.17</v>
      </c>
    </row>
    <row r="567" spans="1:7" s="48" customFormat="1" ht="47.25">
      <c r="A567" s="67" t="s">
        <v>237</v>
      </c>
      <c r="B567" s="22" t="s">
        <v>81</v>
      </c>
      <c r="C567" s="22" t="s">
        <v>46</v>
      </c>
      <c r="D567" s="102" t="s">
        <v>238</v>
      </c>
      <c r="E567" s="28"/>
      <c r="F567" s="21">
        <f t="shared" ref="F567:G570" si="56">SUM(F568)</f>
        <v>600</v>
      </c>
      <c r="G567" s="107">
        <f t="shared" si="56"/>
        <v>600</v>
      </c>
    </row>
    <row r="568" spans="1:7" s="48" customFormat="1" ht="47.25">
      <c r="A568" s="76" t="s">
        <v>239</v>
      </c>
      <c r="B568" s="22" t="s">
        <v>81</v>
      </c>
      <c r="C568" s="22" t="s">
        <v>46</v>
      </c>
      <c r="D568" s="102" t="s">
        <v>240</v>
      </c>
      <c r="E568" s="28"/>
      <c r="F568" s="21">
        <f t="shared" si="56"/>
        <v>600</v>
      </c>
      <c r="G568" s="107">
        <f t="shared" si="56"/>
        <v>600</v>
      </c>
    </row>
    <row r="569" spans="1:7" s="48" customFormat="1" ht="31.5">
      <c r="A569" s="76" t="s">
        <v>264</v>
      </c>
      <c r="B569" s="22" t="s">
        <v>81</v>
      </c>
      <c r="C569" s="22" t="s">
        <v>46</v>
      </c>
      <c r="D569" s="102" t="s">
        <v>265</v>
      </c>
      <c r="E569" s="28"/>
      <c r="F569" s="21">
        <f t="shared" si="56"/>
        <v>600</v>
      </c>
      <c r="G569" s="107">
        <f t="shared" si="56"/>
        <v>600</v>
      </c>
    </row>
    <row r="570" spans="1:7" s="48" customFormat="1" ht="31.5">
      <c r="A570" s="68" t="s">
        <v>59</v>
      </c>
      <c r="B570" s="22" t="s">
        <v>81</v>
      </c>
      <c r="C570" s="22" t="s">
        <v>46</v>
      </c>
      <c r="D570" s="102" t="s">
        <v>265</v>
      </c>
      <c r="E570" s="7">
        <v>600</v>
      </c>
      <c r="F570" s="21">
        <f t="shared" si="56"/>
        <v>600</v>
      </c>
      <c r="G570" s="107">
        <f t="shared" si="56"/>
        <v>600</v>
      </c>
    </row>
    <row r="571" spans="1:7" s="48" customFormat="1" ht="15.75">
      <c r="A571" s="68" t="s">
        <v>60</v>
      </c>
      <c r="B571" s="22" t="s">
        <v>81</v>
      </c>
      <c r="C571" s="22" t="s">
        <v>46</v>
      </c>
      <c r="D571" s="102" t="s">
        <v>265</v>
      </c>
      <c r="E571" s="28">
        <v>610</v>
      </c>
      <c r="F571" s="21">
        <v>600</v>
      </c>
      <c r="G571" s="107">
        <v>600</v>
      </c>
    </row>
    <row r="572" spans="1:7" s="48" customFormat="1" ht="15.75">
      <c r="A572" s="101" t="s">
        <v>202</v>
      </c>
      <c r="B572" s="108" t="s">
        <v>81</v>
      </c>
      <c r="C572" s="108" t="s">
        <v>46</v>
      </c>
      <c r="D572" s="102" t="s">
        <v>203</v>
      </c>
      <c r="E572" s="28"/>
      <c r="F572" s="21">
        <f t="shared" ref="F572:G574" si="57">SUM(F573)</f>
        <v>2705.98</v>
      </c>
      <c r="G572" s="107">
        <f t="shared" si="57"/>
        <v>2705.98</v>
      </c>
    </row>
    <row r="573" spans="1:7" s="48" customFormat="1" ht="31.5">
      <c r="A573" s="106" t="s">
        <v>204</v>
      </c>
      <c r="B573" s="108" t="s">
        <v>81</v>
      </c>
      <c r="C573" s="108" t="s">
        <v>46</v>
      </c>
      <c r="D573" s="102" t="s">
        <v>205</v>
      </c>
      <c r="E573" s="28"/>
      <c r="F573" s="21">
        <f t="shared" si="57"/>
        <v>2705.98</v>
      </c>
      <c r="G573" s="107">
        <f t="shared" si="57"/>
        <v>2705.98</v>
      </c>
    </row>
    <row r="574" spans="1:7" s="48" customFormat="1" ht="31.5">
      <c r="A574" s="106" t="s">
        <v>206</v>
      </c>
      <c r="B574" s="108" t="s">
        <v>81</v>
      </c>
      <c r="C574" s="108" t="s">
        <v>46</v>
      </c>
      <c r="D574" s="102" t="s">
        <v>207</v>
      </c>
      <c r="E574" s="28"/>
      <c r="F574" s="21">
        <f t="shared" si="57"/>
        <v>2705.98</v>
      </c>
      <c r="G574" s="107">
        <f t="shared" si="57"/>
        <v>2705.98</v>
      </c>
    </row>
    <row r="575" spans="1:7" s="48" customFormat="1" ht="31.5">
      <c r="A575" s="106" t="s">
        <v>59</v>
      </c>
      <c r="B575" s="108" t="s">
        <v>81</v>
      </c>
      <c r="C575" s="108" t="s">
        <v>46</v>
      </c>
      <c r="D575" s="102" t="s">
        <v>207</v>
      </c>
      <c r="E575" s="7">
        <v>600</v>
      </c>
      <c r="F575" s="21">
        <f>SUM(F576,F577)</f>
        <v>2705.98</v>
      </c>
      <c r="G575" s="107">
        <f>SUM(G576,G577)</f>
        <v>2705.98</v>
      </c>
    </row>
    <row r="576" spans="1:7" s="48" customFormat="1" ht="15.75">
      <c r="A576" s="106" t="s">
        <v>60</v>
      </c>
      <c r="B576" s="108" t="s">
        <v>81</v>
      </c>
      <c r="C576" s="108" t="s">
        <v>46</v>
      </c>
      <c r="D576" s="102" t="s">
        <v>207</v>
      </c>
      <c r="E576" s="28">
        <v>610</v>
      </c>
      <c r="F576" s="107">
        <v>1531.28</v>
      </c>
      <c r="G576" s="107">
        <v>1531.28</v>
      </c>
    </row>
    <row r="577" spans="1:8" s="48" customFormat="1" ht="15.75">
      <c r="A577" s="106" t="s">
        <v>99</v>
      </c>
      <c r="B577" s="108" t="s">
        <v>81</v>
      </c>
      <c r="C577" s="108" t="s">
        <v>46</v>
      </c>
      <c r="D577" s="102" t="s">
        <v>207</v>
      </c>
      <c r="E577" s="28">
        <v>620</v>
      </c>
      <c r="F577" s="107">
        <v>1174.7</v>
      </c>
      <c r="G577" s="107">
        <v>1174.7</v>
      </c>
    </row>
    <row r="578" spans="1:8" s="98" customFormat="1" ht="31.5">
      <c r="A578" s="106" t="s">
        <v>403</v>
      </c>
      <c r="B578" s="112" t="s">
        <v>81</v>
      </c>
      <c r="C578" s="108" t="s">
        <v>46</v>
      </c>
      <c r="D578" s="102" t="s">
        <v>404</v>
      </c>
      <c r="E578" s="112"/>
      <c r="F578" s="107">
        <f t="shared" ref="F578:G578" si="58">SUM(F579)</f>
        <v>0</v>
      </c>
      <c r="G578" s="107">
        <f t="shared" si="58"/>
        <v>461984.84</v>
      </c>
    </row>
    <row r="579" spans="1:8" s="98" customFormat="1" ht="31.5">
      <c r="A579" s="101" t="s">
        <v>414</v>
      </c>
      <c r="B579" s="112" t="s">
        <v>81</v>
      </c>
      <c r="C579" s="108" t="s">
        <v>46</v>
      </c>
      <c r="D579" s="102" t="s">
        <v>415</v>
      </c>
      <c r="E579" s="111"/>
      <c r="F579" s="107">
        <f>SUM(F580,F584)</f>
        <v>0</v>
      </c>
      <c r="G579" s="107">
        <f>SUM(G580,G584)</f>
        <v>461984.84</v>
      </c>
    </row>
    <row r="580" spans="1:8" s="98" customFormat="1" ht="31.5">
      <c r="A580" s="101" t="s">
        <v>418</v>
      </c>
      <c r="B580" s="112" t="s">
        <v>81</v>
      </c>
      <c r="C580" s="108" t="s">
        <v>46</v>
      </c>
      <c r="D580" s="102" t="s">
        <v>419</v>
      </c>
      <c r="E580" s="111"/>
      <c r="F580" s="107"/>
      <c r="G580" s="107">
        <f>SUM(G581,)</f>
        <v>6513</v>
      </c>
    </row>
    <row r="581" spans="1:8" s="98" customFormat="1" ht="47.25">
      <c r="A581" s="106" t="s">
        <v>477</v>
      </c>
      <c r="B581" s="112" t="s">
        <v>81</v>
      </c>
      <c r="C581" s="108" t="s">
        <v>46</v>
      </c>
      <c r="D581" s="102" t="s">
        <v>478</v>
      </c>
      <c r="E581" s="111"/>
      <c r="F581" s="107"/>
      <c r="G581" s="107">
        <f>SUM(G582)</f>
        <v>6513</v>
      </c>
      <c r="H581" s="107"/>
    </row>
    <row r="582" spans="1:8" s="98" customFormat="1" ht="31.5">
      <c r="A582" s="104" t="s">
        <v>118</v>
      </c>
      <c r="B582" s="112" t="s">
        <v>81</v>
      </c>
      <c r="C582" s="108" t="s">
        <v>46</v>
      </c>
      <c r="D582" s="102" t="s">
        <v>478</v>
      </c>
      <c r="E582" s="111">
        <v>400</v>
      </c>
      <c r="F582" s="107"/>
      <c r="G582" s="107">
        <f>SUM(G583)</f>
        <v>6513</v>
      </c>
      <c r="H582" s="107"/>
    </row>
    <row r="583" spans="1:8" s="98" customFormat="1" ht="15.75">
      <c r="A583" s="76" t="s">
        <v>133</v>
      </c>
      <c r="B583" s="112" t="s">
        <v>81</v>
      </c>
      <c r="C583" s="108" t="s">
        <v>46</v>
      </c>
      <c r="D583" s="102" t="s">
        <v>478</v>
      </c>
      <c r="E583" s="111">
        <v>410</v>
      </c>
      <c r="F583" s="107"/>
      <c r="G583" s="107">
        <v>6513</v>
      </c>
      <c r="H583" s="107"/>
    </row>
    <row r="584" spans="1:8" s="98" customFormat="1" ht="15.75">
      <c r="A584" s="101" t="s">
        <v>506</v>
      </c>
      <c r="B584" s="112" t="s">
        <v>81</v>
      </c>
      <c r="C584" s="108" t="s">
        <v>46</v>
      </c>
      <c r="D584" s="102" t="s">
        <v>507</v>
      </c>
      <c r="E584" s="111"/>
      <c r="F584" s="107"/>
      <c r="G584" s="107">
        <f>SUM(G585,)</f>
        <v>455471.84</v>
      </c>
    </row>
    <row r="585" spans="1:8" s="98" customFormat="1" ht="31.5">
      <c r="A585" s="133" t="s">
        <v>568</v>
      </c>
      <c r="B585" s="112" t="s">
        <v>81</v>
      </c>
      <c r="C585" s="108" t="s">
        <v>46</v>
      </c>
      <c r="D585" s="129" t="s">
        <v>569</v>
      </c>
      <c r="E585" s="111"/>
      <c r="F585" s="107"/>
      <c r="G585" s="107">
        <f>SUM(G586)</f>
        <v>455471.84</v>
      </c>
    </row>
    <row r="586" spans="1:8" s="98" customFormat="1" ht="31.5">
      <c r="A586" s="104" t="s">
        <v>118</v>
      </c>
      <c r="B586" s="112" t="s">
        <v>81</v>
      </c>
      <c r="C586" s="108" t="s">
        <v>46</v>
      </c>
      <c r="D586" s="129" t="s">
        <v>569</v>
      </c>
      <c r="E586" s="111">
        <v>400</v>
      </c>
      <c r="F586" s="107"/>
      <c r="G586" s="107">
        <f>SUM(G587)</f>
        <v>455471.84</v>
      </c>
    </row>
    <row r="587" spans="1:8" s="98" customFormat="1" ht="15.75">
      <c r="A587" s="76" t="s">
        <v>133</v>
      </c>
      <c r="B587" s="112" t="s">
        <v>81</v>
      </c>
      <c r="C587" s="108" t="s">
        <v>46</v>
      </c>
      <c r="D587" s="129" t="s">
        <v>569</v>
      </c>
      <c r="E587" s="111">
        <v>410</v>
      </c>
      <c r="F587" s="107"/>
      <c r="G587" s="107">
        <v>455471.84</v>
      </c>
    </row>
    <row r="588" spans="1:8" s="48" customFormat="1" ht="15.75">
      <c r="A588" s="68" t="s">
        <v>109</v>
      </c>
      <c r="B588" s="22" t="s">
        <v>81</v>
      </c>
      <c r="C588" s="22" t="s">
        <v>66</v>
      </c>
      <c r="D588" s="47"/>
      <c r="E588" s="28"/>
      <c r="F588" s="21">
        <f>SUM(F589,F596)</f>
        <v>143067.23000000001</v>
      </c>
      <c r="G588" s="107">
        <f>SUM(G589,G596)</f>
        <v>143067.23000000001</v>
      </c>
    </row>
    <row r="589" spans="1:8" s="98" customFormat="1" ht="15.75">
      <c r="A589" s="101" t="s">
        <v>159</v>
      </c>
      <c r="B589" s="108" t="s">
        <v>81</v>
      </c>
      <c r="C589" s="108" t="s">
        <v>66</v>
      </c>
      <c r="D589" s="102" t="s">
        <v>15</v>
      </c>
      <c r="E589" s="111"/>
      <c r="F589" s="107">
        <f t="shared" ref="F589:G589" si="59">SUM(F590)</f>
        <v>141541.47</v>
      </c>
      <c r="G589" s="107">
        <f t="shared" si="59"/>
        <v>141541.47</v>
      </c>
    </row>
    <row r="590" spans="1:8" s="98" customFormat="1" ht="31.5">
      <c r="A590" s="101" t="s">
        <v>5</v>
      </c>
      <c r="B590" s="108" t="s">
        <v>81</v>
      </c>
      <c r="C590" s="108" t="s">
        <v>66</v>
      </c>
      <c r="D590" s="100" t="s">
        <v>342</v>
      </c>
      <c r="E590" s="112"/>
      <c r="F590" s="107">
        <f>SUM(F591,)</f>
        <v>141541.47</v>
      </c>
      <c r="G590" s="107">
        <f>SUM(G591,)</f>
        <v>141541.47</v>
      </c>
    </row>
    <row r="591" spans="1:8" s="98" customFormat="1" ht="31.5">
      <c r="A591" s="101" t="s">
        <v>343</v>
      </c>
      <c r="B591" s="108" t="s">
        <v>81</v>
      </c>
      <c r="C591" s="108" t="s">
        <v>66</v>
      </c>
      <c r="D591" s="129" t="s">
        <v>519</v>
      </c>
      <c r="E591" s="112"/>
      <c r="F591" s="107">
        <f>SUM(F592)</f>
        <v>141541.47</v>
      </c>
      <c r="G591" s="107">
        <f>SUM(G592)</f>
        <v>141541.47</v>
      </c>
    </row>
    <row r="592" spans="1:8" s="98" customFormat="1" ht="47.25">
      <c r="A592" s="103" t="s">
        <v>344</v>
      </c>
      <c r="B592" s="109" t="s">
        <v>81</v>
      </c>
      <c r="C592" s="108" t="s">
        <v>66</v>
      </c>
      <c r="D592" s="129" t="s">
        <v>520</v>
      </c>
      <c r="E592" s="108"/>
      <c r="F592" s="107">
        <f>SUM(F593)</f>
        <v>141541.47</v>
      </c>
      <c r="G592" s="107">
        <f>SUM(G593)</f>
        <v>141541.47</v>
      </c>
    </row>
    <row r="593" spans="1:7" s="98" customFormat="1" ht="31.5">
      <c r="A593" s="106" t="s">
        <v>59</v>
      </c>
      <c r="B593" s="109" t="s">
        <v>81</v>
      </c>
      <c r="C593" s="108" t="s">
        <v>66</v>
      </c>
      <c r="D593" s="129" t="s">
        <v>520</v>
      </c>
      <c r="E593" s="105">
        <v>600</v>
      </c>
      <c r="F593" s="107">
        <f>SUM(F594,F595)</f>
        <v>141541.47</v>
      </c>
      <c r="G593" s="107">
        <f>SUM(G594,G595)</f>
        <v>141541.47</v>
      </c>
    </row>
    <row r="594" spans="1:7" s="98" customFormat="1" ht="15.75">
      <c r="A594" s="106" t="s">
        <v>60</v>
      </c>
      <c r="B594" s="109" t="s">
        <v>81</v>
      </c>
      <c r="C594" s="108" t="s">
        <v>66</v>
      </c>
      <c r="D594" s="129" t="s">
        <v>520</v>
      </c>
      <c r="E594" s="112">
        <v>610</v>
      </c>
      <c r="F594" s="107">
        <v>65253.55</v>
      </c>
      <c r="G594" s="107">
        <v>65253.55</v>
      </c>
    </row>
    <row r="595" spans="1:7" s="98" customFormat="1" ht="15.75">
      <c r="A595" s="106" t="s">
        <v>99</v>
      </c>
      <c r="B595" s="110" t="s">
        <v>81</v>
      </c>
      <c r="C595" s="108" t="s">
        <v>66</v>
      </c>
      <c r="D595" s="129" t="s">
        <v>520</v>
      </c>
      <c r="E595" s="112">
        <v>620</v>
      </c>
      <c r="F595" s="107">
        <v>76287.92</v>
      </c>
      <c r="G595" s="107">
        <v>76287.92</v>
      </c>
    </row>
    <row r="596" spans="1:7" s="98" customFormat="1" ht="31.5">
      <c r="A596" s="101" t="s">
        <v>197</v>
      </c>
      <c r="B596" s="110" t="s">
        <v>81</v>
      </c>
      <c r="C596" s="108" t="s">
        <v>66</v>
      </c>
      <c r="D596" s="102" t="s">
        <v>23</v>
      </c>
      <c r="E596" s="108"/>
      <c r="F596" s="107">
        <f>SUM(F597,F603)</f>
        <v>1525.76</v>
      </c>
      <c r="G596" s="107">
        <f>SUM(G597,G603)</f>
        <v>1525.76</v>
      </c>
    </row>
    <row r="597" spans="1:7" s="98" customFormat="1" ht="31.5">
      <c r="A597" s="101" t="s">
        <v>198</v>
      </c>
      <c r="B597" s="110" t="s">
        <v>81</v>
      </c>
      <c r="C597" s="108" t="s">
        <v>66</v>
      </c>
      <c r="D597" s="100" t="s">
        <v>199</v>
      </c>
      <c r="E597" s="108"/>
      <c r="F597" s="107">
        <f t="shared" ref="F597:G599" si="60">SUM(F598)</f>
        <v>678.74</v>
      </c>
      <c r="G597" s="107">
        <f t="shared" si="60"/>
        <v>678.74</v>
      </c>
    </row>
    <row r="598" spans="1:7" s="98" customFormat="1" ht="63">
      <c r="A598" s="132" t="s">
        <v>536</v>
      </c>
      <c r="B598" s="110" t="s">
        <v>81</v>
      </c>
      <c r="C598" s="108" t="s">
        <v>66</v>
      </c>
      <c r="D598" s="100" t="s">
        <v>200</v>
      </c>
      <c r="E598" s="108"/>
      <c r="F598" s="107">
        <f t="shared" si="60"/>
        <v>678.74</v>
      </c>
      <c r="G598" s="107">
        <f t="shared" si="60"/>
        <v>678.74</v>
      </c>
    </row>
    <row r="599" spans="1:7" s="98" customFormat="1" ht="78.75">
      <c r="A599" s="132" t="s">
        <v>535</v>
      </c>
      <c r="B599" s="110" t="s">
        <v>81</v>
      </c>
      <c r="C599" s="108" t="s">
        <v>66</v>
      </c>
      <c r="D599" s="102" t="s">
        <v>201</v>
      </c>
      <c r="E599" s="108"/>
      <c r="F599" s="107">
        <f t="shared" si="60"/>
        <v>678.74</v>
      </c>
      <c r="G599" s="107">
        <f t="shared" si="60"/>
        <v>678.74</v>
      </c>
    </row>
    <row r="600" spans="1:7" s="98" customFormat="1" ht="31.5">
      <c r="A600" s="106" t="s">
        <v>59</v>
      </c>
      <c r="B600" s="110" t="s">
        <v>81</v>
      </c>
      <c r="C600" s="108" t="s">
        <v>66</v>
      </c>
      <c r="D600" s="102" t="s">
        <v>201</v>
      </c>
      <c r="E600" s="105">
        <v>600</v>
      </c>
      <c r="F600" s="107">
        <f>SUM(F601,F602)</f>
        <v>678.74</v>
      </c>
      <c r="G600" s="107">
        <f>SUM(G601,G602)</f>
        <v>678.74</v>
      </c>
    </row>
    <row r="601" spans="1:7" s="98" customFormat="1" ht="15.75">
      <c r="A601" s="106" t="s">
        <v>60</v>
      </c>
      <c r="B601" s="110" t="s">
        <v>81</v>
      </c>
      <c r="C601" s="108" t="s">
        <v>66</v>
      </c>
      <c r="D601" s="102" t="s">
        <v>201</v>
      </c>
      <c r="E601" s="112">
        <v>610</v>
      </c>
      <c r="F601" s="107">
        <v>173.74</v>
      </c>
      <c r="G601" s="107">
        <v>173.74</v>
      </c>
    </row>
    <row r="602" spans="1:7" s="98" customFormat="1" ht="15.75">
      <c r="A602" s="106" t="s">
        <v>99</v>
      </c>
      <c r="B602" s="110" t="s">
        <v>81</v>
      </c>
      <c r="C602" s="108" t="s">
        <v>66</v>
      </c>
      <c r="D602" s="102" t="s">
        <v>201</v>
      </c>
      <c r="E602" s="112">
        <v>620</v>
      </c>
      <c r="F602" s="107">
        <v>505</v>
      </c>
      <c r="G602" s="107">
        <v>505</v>
      </c>
    </row>
    <row r="603" spans="1:7" s="98" customFormat="1" ht="15.75">
      <c r="A603" s="101" t="s">
        <v>202</v>
      </c>
      <c r="B603" s="108" t="s">
        <v>81</v>
      </c>
      <c r="C603" s="108" t="s">
        <v>66</v>
      </c>
      <c r="D603" s="102" t="s">
        <v>203</v>
      </c>
      <c r="E603" s="112"/>
      <c r="F603" s="107">
        <f t="shared" ref="F603:G605" si="61">SUM(F604)</f>
        <v>847.02</v>
      </c>
      <c r="G603" s="107">
        <f t="shared" si="61"/>
        <v>847.02</v>
      </c>
    </row>
    <row r="604" spans="1:7" s="98" customFormat="1" ht="31.5">
      <c r="A604" s="106" t="s">
        <v>204</v>
      </c>
      <c r="B604" s="108" t="s">
        <v>81</v>
      </c>
      <c r="C604" s="108" t="s">
        <v>66</v>
      </c>
      <c r="D604" s="102" t="s">
        <v>205</v>
      </c>
      <c r="E604" s="112"/>
      <c r="F604" s="107">
        <f t="shared" si="61"/>
        <v>847.02</v>
      </c>
      <c r="G604" s="107">
        <f t="shared" si="61"/>
        <v>847.02</v>
      </c>
    </row>
    <row r="605" spans="1:7" s="98" customFormat="1" ht="31.5">
      <c r="A605" s="106" t="s">
        <v>206</v>
      </c>
      <c r="B605" s="108" t="s">
        <v>81</v>
      </c>
      <c r="C605" s="108" t="s">
        <v>66</v>
      </c>
      <c r="D605" s="102" t="s">
        <v>207</v>
      </c>
      <c r="E605" s="112"/>
      <c r="F605" s="107">
        <f t="shared" si="61"/>
        <v>847.02</v>
      </c>
      <c r="G605" s="107">
        <f t="shared" si="61"/>
        <v>847.02</v>
      </c>
    </row>
    <row r="606" spans="1:7" s="98" customFormat="1" ht="31.5">
      <c r="A606" s="106" t="s">
        <v>59</v>
      </c>
      <c r="B606" s="108" t="s">
        <v>81</v>
      </c>
      <c r="C606" s="108" t="s">
        <v>66</v>
      </c>
      <c r="D606" s="102" t="s">
        <v>207</v>
      </c>
      <c r="E606" s="105">
        <v>600</v>
      </c>
      <c r="F606" s="107">
        <f>SUM(F607,F608)</f>
        <v>847.02</v>
      </c>
      <c r="G606" s="107">
        <f>SUM(G607,G608)</f>
        <v>847.02</v>
      </c>
    </row>
    <row r="607" spans="1:7" s="98" customFormat="1" ht="15.75">
      <c r="A607" s="106" t="s">
        <v>60</v>
      </c>
      <c r="B607" s="108" t="s">
        <v>81</v>
      </c>
      <c r="C607" s="108" t="s">
        <v>66</v>
      </c>
      <c r="D607" s="102" t="s">
        <v>207</v>
      </c>
      <c r="E607" s="112">
        <v>610</v>
      </c>
      <c r="F607" s="107">
        <v>282.76</v>
      </c>
      <c r="G607" s="107">
        <v>282.76</v>
      </c>
    </row>
    <row r="608" spans="1:7" s="98" customFormat="1" ht="15.75">
      <c r="A608" s="106" t="s">
        <v>99</v>
      </c>
      <c r="B608" s="108" t="s">
        <v>81</v>
      </c>
      <c r="C608" s="108" t="s">
        <v>66</v>
      </c>
      <c r="D608" s="102" t="s">
        <v>207</v>
      </c>
      <c r="E608" s="112">
        <v>620</v>
      </c>
      <c r="F608" s="107">
        <v>564.26</v>
      </c>
      <c r="G608" s="107">
        <v>564.26</v>
      </c>
    </row>
    <row r="609" spans="1:7" s="48" customFormat="1" ht="15.75">
      <c r="A609" s="70" t="s">
        <v>110</v>
      </c>
      <c r="B609" s="22" t="s">
        <v>81</v>
      </c>
      <c r="C609" s="22" t="s">
        <v>81</v>
      </c>
      <c r="D609" s="23"/>
      <c r="E609" s="22"/>
      <c r="F609" s="21">
        <f>SUM(F610,F621)</f>
        <v>15345.62</v>
      </c>
      <c r="G609" s="107">
        <f>SUM(G610,G621)</f>
        <v>15345.62</v>
      </c>
    </row>
    <row r="610" spans="1:7" s="98" customFormat="1" ht="31.5">
      <c r="A610" s="101" t="s">
        <v>197</v>
      </c>
      <c r="B610" s="110" t="s">
        <v>81</v>
      </c>
      <c r="C610" s="108" t="s">
        <v>81</v>
      </c>
      <c r="D610" s="102" t="s">
        <v>23</v>
      </c>
      <c r="E610" s="108"/>
      <c r="F610" s="107">
        <f>SUM(F611,F617)</f>
        <v>345.6</v>
      </c>
      <c r="G610" s="107">
        <f>SUM(G611,G617)</f>
        <v>345.6</v>
      </c>
    </row>
    <row r="611" spans="1:7" s="98" customFormat="1" ht="31.5">
      <c r="A611" s="101" t="s">
        <v>198</v>
      </c>
      <c r="B611" s="110" t="s">
        <v>81</v>
      </c>
      <c r="C611" s="108" t="s">
        <v>81</v>
      </c>
      <c r="D611" s="100" t="s">
        <v>199</v>
      </c>
      <c r="E611" s="108"/>
      <c r="F611" s="107">
        <f t="shared" ref="F611:G613" si="62">SUM(F612)</f>
        <v>264</v>
      </c>
      <c r="G611" s="107">
        <f t="shared" si="62"/>
        <v>264</v>
      </c>
    </row>
    <row r="612" spans="1:7" s="98" customFormat="1" ht="63">
      <c r="A612" s="132" t="s">
        <v>536</v>
      </c>
      <c r="B612" s="110" t="s">
        <v>81</v>
      </c>
      <c r="C612" s="108" t="s">
        <v>81</v>
      </c>
      <c r="D612" s="100" t="s">
        <v>200</v>
      </c>
      <c r="E612" s="108"/>
      <c r="F612" s="107">
        <f t="shared" si="62"/>
        <v>264</v>
      </c>
      <c r="G612" s="107">
        <f t="shared" si="62"/>
        <v>264</v>
      </c>
    </row>
    <row r="613" spans="1:7" s="98" customFormat="1" ht="78.75">
      <c r="A613" s="132" t="s">
        <v>535</v>
      </c>
      <c r="B613" s="110" t="s">
        <v>81</v>
      </c>
      <c r="C613" s="108" t="s">
        <v>81</v>
      </c>
      <c r="D613" s="102" t="s">
        <v>201</v>
      </c>
      <c r="E613" s="108"/>
      <c r="F613" s="107">
        <f t="shared" si="62"/>
        <v>264</v>
      </c>
      <c r="G613" s="107">
        <f t="shared" si="62"/>
        <v>264</v>
      </c>
    </row>
    <row r="614" spans="1:7" s="98" customFormat="1" ht="31.5">
      <c r="A614" s="106" t="s">
        <v>59</v>
      </c>
      <c r="B614" s="110" t="s">
        <v>81</v>
      </c>
      <c r="C614" s="108" t="s">
        <v>81</v>
      </c>
      <c r="D614" s="102" t="s">
        <v>201</v>
      </c>
      <c r="E614" s="105">
        <v>600</v>
      </c>
      <c r="F614" s="107">
        <f>SUM(F615,)</f>
        <v>264</v>
      </c>
      <c r="G614" s="107">
        <f>SUM(G615,)</f>
        <v>264</v>
      </c>
    </row>
    <row r="615" spans="1:7" s="98" customFormat="1" ht="15.75">
      <c r="A615" s="106" t="s">
        <v>60</v>
      </c>
      <c r="B615" s="110" t="s">
        <v>81</v>
      </c>
      <c r="C615" s="108" t="s">
        <v>81</v>
      </c>
      <c r="D615" s="102" t="s">
        <v>201</v>
      </c>
      <c r="E615" s="112">
        <v>610</v>
      </c>
      <c r="F615" s="107">
        <v>264</v>
      </c>
      <c r="G615" s="107">
        <v>264</v>
      </c>
    </row>
    <row r="616" spans="1:7" s="98" customFormat="1" ht="15.75">
      <c r="A616" s="101" t="s">
        <v>202</v>
      </c>
      <c r="B616" s="108" t="s">
        <v>81</v>
      </c>
      <c r="C616" s="108" t="s">
        <v>81</v>
      </c>
      <c r="D616" s="102" t="s">
        <v>203</v>
      </c>
      <c r="E616" s="112"/>
      <c r="F616" s="107">
        <f t="shared" ref="F616:G618" si="63">SUM(F617)</f>
        <v>81.599999999999994</v>
      </c>
      <c r="G616" s="107">
        <f t="shared" si="63"/>
        <v>81.599999999999994</v>
      </c>
    </row>
    <row r="617" spans="1:7" s="98" customFormat="1" ht="31.5">
      <c r="A617" s="106" t="s">
        <v>204</v>
      </c>
      <c r="B617" s="108" t="s">
        <v>81</v>
      </c>
      <c r="C617" s="108" t="s">
        <v>81</v>
      </c>
      <c r="D617" s="102" t="s">
        <v>205</v>
      </c>
      <c r="E617" s="112"/>
      <c r="F617" s="107">
        <f t="shared" si="63"/>
        <v>81.599999999999994</v>
      </c>
      <c r="G617" s="107">
        <f t="shared" si="63"/>
        <v>81.599999999999994</v>
      </c>
    </row>
    <row r="618" spans="1:7" s="98" customFormat="1" ht="31.5">
      <c r="A618" s="106" t="s">
        <v>206</v>
      </c>
      <c r="B618" s="108" t="s">
        <v>81</v>
      </c>
      <c r="C618" s="108" t="s">
        <v>81</v>
      </c>
      <c r="D618" s="102" t="s">
        <v>207</v>
      </c>
      <c r="E618" s="112"/>
      <c r="F618" s="107">
        <f t="shared" si="63"/>
        <v>81.599999999999994</v>
      </c>
      <c r="G618" s="107">
        <f t="shared" si="63"/>
        <v>81.599999999999994</v>
      </c>
    </row>
    <row r="619" spans="1:7" s="98" customFormat="1" ht="31.5">
      <c r="A619" s="106" t="s">
        <v>59</v>
      </c>
      <c r="B619" s="108" t="s">
        <v>81</v>
      </c>
      <c r="C619" s="108" t="s">
        <v>81</v>
      </c>
      <c r="D619" s="102" t="s">
        <v>207</v>
      </c>
      <c r="E619" s="105">
        <v>600</v>
      </c>
      <c r="F619" s="107">
        <f>SUM(F620,)</f>
        <v>81.599999999999994</v>
      </c>
      <c r="G619" s="107">
        <f>SUM(G620,)</f>
        <v>81.599999999999994</v>
      </c>
    </row>
    <row r="620" spans="1:7" s="98" customFormat="1" ht="15.75">
      <c r="A620" s="106" t="s">
        <v>60</v>
      </c>
      <c r="B620" s="108" t="s">
        <v>81</v>
      </c>
      <c r="C620" s="108" t="s">
        <v>81</v>
      </c>
      <c r="D620" s="102" t="s">
        <v>207</v>
      </c>
      <c r="E620" s="112">
        <v>610</v>
      </c>
      <c r="F620" s="107">
        <v>81.599999999999994</v>
      </c>
      <c r="G620" s="107">
        <v>81.599999999999994</v>
      </c>
    </row>
    <row r="621" spans="1:7" s="48" customFormat="1" ht="47.25">
      <c r="A621" s="67" t="s">
        <v>168</v>
      </c>
      <c r="B621" s="22" t="s">
        <v>81</v>
      </c>
      <c r="C621" s="22" t="s">
        <v>81</v>
      </c>
      <c r="D621" s="4" t="s">
        <v>37</v>
      </c>
      <c r="E621" s="25"/>
      <c r="F621" s="29">
        <f>SUM(F622)</f>
        <v>15000.02</v>
      </c>
      <c r="G621" s="29">
        <f>SUM(G622)</f>
        <v>15000.02</v>
      </c>
    </row>
    <row r="622" spans="1:7" s="48" customFormat="1" ht="15.75">
      <c r="A622" s="67" t="s">
        <v>345</v>
      </c>
      <c r="B622" s="22" t="s">
        <v>81</v>
      </c>
      <c r="C622" s="22" t="s">
        <v>81</v>
      </c>
      <c r="D622" s="102" t="s">
        <v>346</v>
      </c>
      <c r="E622" s="25"/>
      <c r="F622" s="29">
        <f>SUM(F623)</f>
        <v>15000.02</v>
      </c>
      <c r="G622" s="29">
        <f>SUM(G623)</f>
        <v>15000.02</v>
      </c>
    </row>
    <row r="623" spans="1:7" s="48" customFormat="1" ht="63">
      <c r="A623" s="67" t="s">
        <v>347</v>
      </c>
      <c r="B623" s="22" t="s">
        <v>81</v>
      </c>
      <c r="C623" s="22" t="s">
        <v>81</v>
      </c>
      <c r="D623" s="102" t="s">
        <v>348</v>
      </c>
      <c r="E623" s="25"/>
      <c r="F623" s="29">
        <f>SUM(F624,F627)</f>
        <v>15000.02</v>
      </c>
      <c r="G623" s="29">
        <f>SUM(G624,G627)</f>
        <v>15000.02</v>
      </c>
    </row>
    <row r="624" spans="1:7" s="48" customFormat="1" ht="31.5">
      <c r="A624" s="67" t="s">
        <v>349</v>
      </c>
      <c r="B624" s="22" t="s">
        <v>81</v>
      </c>
      <c r="C624" s="22" t="s">
        <v>81</v>
      </c>
      <c r="D624" s="102" t="s">
        <v>350</v>
      </c>
      <c r="E624" s="23"/>
      <c r="F624" s="21">
        <f>SUM(F625)</f>
        <v>374</v>
      </c>
      <c r="G624" s="107">
        <f>SUM(G625)</f>
        <v>374</v>
      </c>
    </row>
    <row r="625" spans="1:7" s="48" customFormat="1" ht="31.5">
      <c r="A625" s="69" t="s">
        <v>59</v>
      </c>
      <c r="B625" s="22" t="s">
        <v>81</v>
      </c>
      <c r="C625" s="22" t="s">
        <v>81</v>
      </c>
      <c r="D625" s="102" t="s">
        <v>350</v>
      </c>
      <c r="E625" s="22">
        <v>600</v>
      </c>
      <c r="F625" s="21">
        <f>SUM(F626)</f>
        <v>374</v>
      </c>
      <c r="G625" s="107">
        <f>SUM(G626)</f>
        <v>374</v>
      </c>
    </row>
    <row r="626" spans="1:7" s="48" customFormat="1" ht="15.75">
      <c r="A626" s="68" t="s">
        <v>60</v>
      </c>
      <c r="B626" s="22" t="s">
        <v>81</v>
      </c>
      <c r="C626" s="22" t="s">
        <v>81</v>
      </c>
      <c r="D626" s="102" t="s">
        <v>350</v>
      </c>
      <c r="E626" s="23">
        <v>610</v>
      </c>
      <c r="F626" s="29">
        <v>374</v>
      </c>
      <c r="G626" s="29">
        <v>374</v>
      </c>
    </row>
    <row r="627" spans="1:7" s="48" customFormat="1" ht="31.5">
      <c r="A627" s="67" t="s">
        <v>351</v>
      </c>
      <c r="B627" s="22" t="s">
        <v>81</v>
      </c>
      <c r="C627" s="22" t="s">
        <v>81</v>
      </c>
      <c r="D627" s="102" t="s">
        <v>352</v>
      </c>
      <c r="E627" s="28"/>
      <c r="F627" s="21">
        <f>SUM(F628)</f>
        <v>14626.02</v>
      </c>
      <c r="G627" s="107">
        <f>SUM(G628)</f>
        <v>14626.02</v>
      </c>
    </row>
    <row r="628" spans="1:7" s="48" customFormat="1" ht="31.5">
      <c r="A628" s="67" t="s">
        <v>59</v>
      </c>
      <c r="B628" s="22" t="s">
        <v>81</v>
      </c>
      <c r="C628" s="22" t="s">
        <v>81</v>
      </c>
      <c r="D628" s="102" t="s">
        <v>352</v>
      </c>
      <c r="E628" s="22">
        <v>600</v>
      </c>
      <c r="F628" s="21">
        <f>SUM(F629)</f>
        <v>14626.02</v>
      </c>
      <c r="G628" s="107">
        <f>SUM(G629)</f>
        <v>14626.02</v>
      </c>
    </row>
    <row r="629" spans="1:7" s="48" customFormat="1" ht="15.75">
      <c r="A629" s="68" t="s">
        <v>60</v>
      </c>
      <c r="B629" s="22" t="s">
        <v>81</v>
      </c>
      <c r="C629" s="22" t="s">
        <v>81</v>
      </c>
      <c r="D629" s="102" t="s">
        <v>352</v>
      </c>
      <c r="E629" s="23">
        <v>610</v>
      </c>
      <c r="F629" s="29">
        <v>14626.02</v>
      </c>
      <c r="G629" s="29">
        <v>14626.02</v>
      </c>
    </row>
    <row r="630" spans="1:7" s="48" customFormat="1" ht="15.75">
      <c r="A630" s="77" t="s">
        <v>100</v>
      </c>
      <c r="B630" s="22" t="s">
        <v>81</v>
      </c>
      <c r="C630" s="22" t="s">
        <v>69</v>
      </c>
      <c r="D630" s="3"/>
      <c r="E630" s="25"/>
      <c r="F630" s="21">
        <f>SUM(F631,F642,F653)</f>
        <v>53902.759999999995</v>
      </c>
      <c r="G630" s="107">
        <f>SUM(G631,G642,G653)</f>
        <v>49706.689999999995</v>
      </c>
    </row>
    <row r="631" spans="1:7" s="98" customFormat="1" ht="15.75">
      <c r="A631" s="101" t="s">
        <v>159</v>
      </c>
      <c r="B631" s="108" t="s">
        <v>81</v>
      </c>
      <c r="C631" s="108" t="s">
        <v>69</v>
      </c>
      <c r="D631" s="102" t="s">
        <v>15</v>
      </c>
      <c r="E631" s="109"/>
      <c r="F631" s="29">
        <f>SUM(F632,)</f>
        <v>32366.699999999997</v>
      </c>
      <c r="G631" s="29">
        <f>SUM(G632,)</f>
        <v>28170.629999999997</v>
      </c>
    </row>
    <row r="632" spans="1:7" s="98" customFormat="1" ht="15.75">
      <c r="A632" s="101" t="s">
        <v>1</v>
      </c>
      <c r="B632" s="108" t="s">
        <v>81</v>
      </c>
      <c r="C632" s="108" t="s">
        <v>69</v>
      </c>
      <c r="D632" s="129" t="s">
        <v>521</v>
      </c>
      <c r="E632" s="109"/>
      <c r="F632" s="29">
        <f>SUM(F633,)</f>
        <v>32366.699999999997</v>
      </c>
      <c r="G632" s="29">
        <f>SUM(G633,)</f>
        <v>28170.629999999997</v>
      </c>
    </row>
    <row r="633" spans="1:7" s="98" customFormat="1" ht="31.5">
      <c r="A633" s="106" t="s">
        <v>140</v>
      </c>
      <c r="B633" s="108" t="s">
        <v>81</v>
      </c>
      <c r="C633" s="108" t="s">
        <v>69</v>
      </c>
      <c r="D633" s="129" t="s">
        <v>522</v>
      </c>
      <c r="E633" s="30"/>
      <c r="F633" s="107">
        <f>SUM(F634,F639)</f>
        <v>32366.699999999997</v>
      </c>
      <c r="G633" s="107">
        <f>SUM(G634,G639)</f>
        <v>28170.629999999997</v>
      </c>
    </row>
    <row r="634" spans="1:7" s="98" customFormat="1" ht="15.75">
      <c r="A634" s="101" t="s">
        <v>6</v>
      </c>
      <c r="B634" s="108" t="s">
        <v>81</v>
      </c>
      <c r="C634" s="108" t="s">
        <v>69</v>
      </c>
      <c r="D634" s="129" t="s">
        <v>523</v>
      </c>
      <c r="E634" s="3"/>
      <c r="F634" s="107">
        <f>SUM(F635,F637,)</f>
        <v>15403.109999999999</v>
      </c>
      <c r="G634" s="107">
        <f>SUM(G635,G637,)</f>
        <v>11207.039999999999</v>
      </c>
    </row>
    <row r="635" spans="1:7" s="98" customFormat="1" ht="63">
      <c r="A635" s="106" t="s">
        <v>47</v>
      </c>
      <c r="B635" s="108" t="s">
        <v>81</v>
      </c>
      <c r="C635" s="108" t="s">
        <v>69</v>
      </c>
      <c r="D635" s="129" t="s">
        <v>523</v>
      </c>
      <c r="E635" s="109">
        <v>100</v>
      </c>
      <c r="F635" s="107">
        <f>SUM(F636)</f>
        <v>15076.31</v>
      </c>
      <c r="G635" s="107">
        <f>SUM(G636)</f>
        <v>10880.24</v>
      </c>
    </row>
    <row r="636" spans="1:7" s="98" customFormat="1" ht="31.5">
      <c r="A636" s="99" t="s">
        <v>48</v>
      </c>
      <c r="B636" s="108" t="s">
        <v>81</v>
      </c>
      <c r="C636" s="108" t="s">
        <v>69</v>
      </c>
      <c r="D636" s="129" t="s">
        <v>523</v>
      </c>
      <c r="E636" s="109">
        <v>120</v>
      </c>
      <c r="F636" s="107">
        <v>15076.31</v>
      </c>
      <c r="G636" s="107">
        <v>10880.24</v>
      </c>
    </row>
    <row r="637" spans="1:7" s="98" customFormat="1" ht="31.5">
      <c r="A637" s="104" t="s">
        <v>113</v>
      </c>
      <c r="B637" s="108" t="s">
        <v>81</v>
      </c>
      <c r="C637" s="108" t="s">
        <v>69</v>
      </c>
      <c r="D637" s="129" t="s">
        <v>523</v>
      </c>
      <c r="E637" s="109">
        <v>200</v>
      </c>
      <c r="F637" s="107">
        <f>SUM(F638)</f>
        <v>326.8</v>
      </c>
      <c r="G637" s="107">
        <f>SUM(G638)</f>
        <v>326.8</v>
      </c>
    </row>
    <row r="638" spans="1:7" s="98" customFormat="1" ht="31.5">
      <c r="A638" s="103" t="s">
        <v>51</v>
      </c>
      <c r="B638" s="108" t="s">
        <v>81</v>
      </c>
      <c r="C638" s="108" t="s">
        <v>69</v>
      </c>
      <c r="D638" s="129" t="s">
        <v>523</v>
      </c>
      <c r="E638" s="108">
        <v>240</v>
      </c>
      <c r="F638" s="107">
        <v>326.8</v>
      </c>
      <c r="G638" s="107">
        <v>326.8</v>
      </c>
    </row>
    <row r="639" spans="1:7" s="98" customFormat="1" ht="15.75">
      <c r="A639" s="106" t="s">
        <v>353</v>
      </c>
      <c r="B639" s="108" t="s">
        <v>81</v>
      </c>
      <c r="C639" s="108" t="s">
        <v>69</v>
      </c>
      <c r="D639" s="129" t="s">
        <v>524</v>
      </c>
      <c r="E639" s="112"/>
      <c r="F639" s="107">
        <f>SUM(F640)</f>
        <v>16963.59</v>
      </c>
      <c r="G639" s="107">
        <f>SUM(G640)</f>
        <v>16963.59</v>
      </c>
    </row>
    <row r="640" spans="1:7" s="98" customFormat="1" ht="31.5">
      <c r="A640" s="99" t="s">
        <v>59</v>
      </c>
      <c r="B640" s="108" t="s">
        <v>81</v>
      </c>
      <c r="C640" s="108" t="s">
        <v>69</v>
      </c>
      <c r="D640" s="129" t="s">
        <v>524</v>
      </c>
      <c r="E640" s="112">
        <v>600</v>
      </c>
      <c r="F640" s="107">
        <f>SUM(F641)</f>
        <v>16963.59</v>
      </c>
      <c r="G640" s="107">
        <f>SUM(G641)</f>
        <v>16963.59</v>
      </c>
    </row>
    <row r="641" spans="1:7" s="98" customFormat="1" ht="15.75">
      <c r="A641" s="99" t="s">
        <v>60</v>
      </c>
      <c r="B641" s="108" t="s">
        <v>81</v>
      </c>
      <c r="C641" s="108" t="s">
        <v>69</v>
      </c>
      <c r="D641" s="129" t="s">
        <v>524</v>
      </c>
      <c r="E641" s="108">
        <v>610</v>
      </c>
      <c r="F641" s="107">
        <v>16963.59</v>
      </c>
      <c r="G641" s="107">
        <v>16963.59</v>
      </c>
    </row>
    <row r="642" spans="1:7" s="98" customFormat="1" ht="15.75">
      <c r="A642" s="101" t="s">
        <v>162</v>
      </c>
      <c r="B642" s="108" t="s">
        <v>81</v>
      </c>
      <c r="C642" s="108" t="s">
        <v>69</v>
      </c>
      <c r="D642" s="102" t="s">
        <v>18</v>
      </c>
      <c r="E642" s="112"/>
      <c r="F642" s="107">
        <f t="shared" ref="F642:G643" si="64">SUM(F643)</f>
        <v>21436.059999999998</v>
      </c>
      <c r="G642" s="107">
        <f t="shared" si="64"/>
        <v>21436.059999999998</v>
      </c>
    </row>
    <row r="643" spans="1:7" s="98" customFormat="1" ht="15.75">
      <c r="A643" s="101" t="s">
        <v>2</v>
      </c>
      <c r="B643" s="108" t="s">
        <v>81</v>
      </c>
      <c r="C643" s="108" t="s">
        <v>69</v>
      </c>
      <c r="D643" s="102" t="s">
        <v>354</v>
      </c>
      <c r="E643" s="112"/>
      <c r="F643" s="107">
        <f t="shared" si="64"/>
        <v>21436.059999999998</v>
      </c>
      <c r="G643" s="107">
        <f t="shared" si="64"/>
        <v>21436.059999999998</v>
      </c>
    </row>
    <row r="644" spans="1:7" s="98" customFormat="1" ht="47.25">
      <c r="A644" s="101" t="s">
        <v>355</v>
      </c>
      <c r="B644" s="108" t="s">
        <v>81</v>
      </c>
      <c r="C644" s="108" t="s">
        <v>69</v>
      </c>
      <c r="D644" s="102" t="s">
        <v>356</v>
      </c>
      <c r="E644" s="112"/>
      <c r="F644" s="107">
        <f>SUM(F645)</f>
        <v>21436.059999999998</v>
      </c>
      <c r="G644" s="107">
        <f>SUM(G645)</f>
        <v>21436.059999999998</v>
      </c>
    </row>
    <row r="645" spans="1:7" s="98" customFormat="1" ht="15.75">
      <c r="A645" s="101" t="s">
        <v>135</v>
      </c>
      <c r="B645" s="108" t="s">
        <v>81</v>
      </c>
      <c r="C645" s="108" t="s">
        <v>69</v>
      </c>
      <c r="D645" s="102" t="s">
        <v>357</v>
      </c>
      <c r="E645" s="38"/>
      <c r="F645" s="107">
        <f>SUM(F646,F648,F650)</f>
        <v>21436.059999999998</v>
      </c>
      <c r="G645" s="107">
        <f>SUM(G646,G648,G650)</f>
        <v>21436.059999999998</v>
      </c>
    </row>
    <row r="646" spans="1:7" s="98" customFormat="1" ht="31.5">
      <c r="A646" s="104" t="s">
        <v>113</v>
      </c>
      <c r="B646" s="108" t="s">
        <v>81</v>
      </c>
      <c r="C646" s="108" t="s">
        <v>69</v>
      </c>
      <c r="D646" s="102" t="s">
        <v>357</v>
      </c>
      <c r="E646" s="38">
        <v>200</v>
      </c>
      <c r="F646" s="107">
        <f>SUM(F647,)</f>
        <v>3282</v>
      </c>
      <c r="G646" s="107">
        <f>SUM(G647,)</f>
        <v>3282</v>
      </c>
    </row>
    <row r="647" spans="1:7" s="98" customFormat="1" ht="31.5">
      <c r="A647" s="76" t="s">
        <v>51</v>
      </c>
      <c r="B647" s="108" t="s">
        <v>81</v>
      </c>
      <c r="C647" s="108" t="s">
        <v>69</v>
      </c>
      <c r="D647" s="102" t="s">
        <v>357</v>
      </c>
      <c r="E647" s="38">
        <v>240</v>
      </c>
      <c r="F647" s="107">
        <v>3282</v>
      </c>
      <c r="G647" s="107">
        <v>3282</v>
      </c>
    </row>
    <row r="648" spans="1:7" s="98" customFormat="1" ht="15.75">
      <c r="A648" s="73" t="s">
        <v>88</v>
      </c>
      <c r="B648" s="108" t="s">
        <v>81</v>
      </c>
      <c r="C648" s="108" t="s">
        <v>69</v>
      </c>
      <c r="D648" s="102" t="s">
        <v>357</v>
      </c>
      <c r="E648" s="111">
        <v>300</v>
      </c>
      <c r="F648" s="29">
        <f>SUM(F649)</f>
        <v>2690.9</v>
      </c>
      <c r="G648" s="29">
        <f>SUM(G649)</f>
        <v>2690.9</v>
      </c>
    </row>
    <row r="649" spans="1:7" s="98" customFormat="1" ht="31.5">
      <c r="A649" s="73" t="s">
        <v>129</v>
      </c>
      <c r="B649" s="108" t="s">
        <v>81</v>
      </c>
      <c r="C649" s="108" t="s">
        <v>69</v>
      </c>
      <c r="D649" s="102" t="s">
        <v>357</v>
      </c>
      <c r="E649" s="111">
        <v>320</v>
      </c>
      <c r="F649" s="107">
        <v>2690.9</v>
      </c>
      <c r="G649" s="107">
        <v>2690.9</v>
      </c>
    </row>
    <row r="650" spans="1:7" s="98" customFormat="1" ht="31.5">
      <c r="A650" s="76" t="s">
        <v>59</v>
      </c>
      <c r="B650" s="108" t="s">
        <v>81</v>
      </c>
      <c r="C650" s="108" t="s">
        <v>69</v>
      </c>
      <c r="D650" s="102" t="s">
        <v>357</v>
      </c>
      <c r="E650" s="111">
        <v>600</v>
      </c>
      <c r="F650" s="107">
        <f>SUM(F651,F652)</f>
        <v>15463.16</v>
      </c>
      <c r="G650" s="107">
        <f>SUM(G651,G652)</f>
        <v>15463.16</v>
      </c>
    </row>
    <row r="651" spans="1:7" s="98" customFormat="1" ht="15.75">
      <c r="A651" s="76" t="s">
        <v>60</v>
      </c>
      <c r="B651" s="108" t="s">
        <v>81</v>
      </c>
      <c r="C651" s="108" t="s">
        <v>69</v>
      </c>
      <c r="D651" s="102" t="s">
        <v>357</v>
      </c>
      <c r="E651" s="111">
        <v>610</v>
      </c>
      <c r="F651" s="107">
        <v>14103.51</v>
      </c>
      <c r="G651" s="107">
        <v>14103.51</v>
      </c>
    </row>
    <row r="652" spans="1:7" s="98" customFormat="1" ht="15.75">
      <c r="A652" s="106" t="s">
        <v>99</v>
      </c>
      <c r="B652" s="108" t="s">
        <v>81</v>
      </c>
      <c r="C652" s="108" t="s">
        <v>69</v>
      </c>
      <c r="D652" s="102" t="s">
        <v>357</v>
      </c>
      <c r="E652" s="111">
        <v>620</v>
      </c>
      <c r="F652" s="107">
        <v>1359.65</v>
      </c>
      <c r="G652" s="107">
        <v>1359.65</v>
      </c>
    </row>
    <row r="653" spans="1:7" s="98" customFormat="1" ht="31.5">
      <c r="A653" s="101" t="s">
        <v>138</v>
      </c>
      <c r="B653" s="108" t="s">
        <v>81</v>
      </c>
      <c r="C653" s="108" t="s">
        <v>69</v>
      </c>
      <c r="D653" s="102" t="s">
        <v>31</v>
      </c>
      <c r="E653" s="109"/>
      <c r="F653" s="107">
        <f t="shared" ref="F653:G657" si="65">SUM(F654)</f>
        <v>100</v>
      </c>
      <c r="G653" s="107">
        <f t="shared" si="65"/>
        <v>100</v>
      </c>
    </row>
    <row r="654" spans="1:7" s="98" customFormat="1" ht="31.5">
      <c r="A654" s="101" t="s">
        <v>144</v>
      </c>
      <c r="B654" s="108" t="s">
        <v>81</v>
      </c>
      <c r="C654" s="108" t="s">
        <v>69</v>
      </c>
      <c r="D654" s="102" t="s">
        <v>34</v>
      </c>
      <c r="E654" s="27"/>
      <c r="F654" s="107">
        <f t="shared" si="65"/>
        <v>100</v>
      </c>
      <c r="G654" s="107">
        <f t="shared" si="65"/>
        <v>100</v>
      </c>
    </row>
    <row r="655" spans="1:7" s="98" customFormat="1" ht="31.5">
      <c r="A655" s="73" t="s">
        <v>145</v>
      </c>
      <c r="B655" s="108" t="s">
        <v>81</v>
      </c>
      <c r="C655" s="108" t="s">
        <v>69</v>
      </c>
      <c r="D655" s="102" t="s">
        <v>35</v>
      </c>
      <c r="E655" s="27"/>
      <c r="F655" s="107">
        <f t="shared" si="65"/>
        <v>100</v>
      </c>
      <c r="G655" s="107">
        <f t="shared" si="65"/>
        <v>100</v>
      </c>
    </row>
    <row r="656" spans="1:7" s="98" customFormat="1" ht="110.25">
      <c r="A656" s="101" t="s">
        <v>146</v>
      </c>
      <c r="B656" s="108" t="s">
        <v>81</v>
      </c>
      <c r="C656" s="108" t="s">
        <v>69</v>
      </c>
      <c r="D656" s="102" t="s">
        <v>147</v>
      </c>
      <c r="E656" s="3"/>
      <c r="F656" s="107">
        <f t="shared" si="65"/>
        <v>100</v>
      </c>
      <c r="G656" s="107">
        <f t="shared" si="65"/>
        <v>100</v>
      </c>
    </row>
    <row r="657" spans="1:7" s="98" customFormat="1" ht="31.5">
      <c r="A657" s="104" t="s">
        <v>113</v>
      </c>
      <c r="B657" s="108" t="s">
        <v>81</v>
      </c>
      <c r="C657" s="108" t="s">
        <v>69</v>
      </c>
      <c r="D657" s="102" t="s">
        <v>147</v>
      </c>
      <c r="E657" s="111">
        <v>200</v>
      </c>
      <c r="F657" s="107">
        <f t="shared" si="65"/>
        <v>100</v>
      </c>
      <c r="G657" s="107">
        <f t="shared" si="65"/>
        <v>100</v>
      </c>
    </row>
    <row r="658" spans="1:7" s="98" customFormat="1" ht="31.5">
      <c r="A658" s="104" t="s">
        <v>51</v>
      </c>
      <c r="B658" s="108" t="s">
        <v>81</v>
      </c>
      <c r="C658" s="108" t="s">
        <v>69</v>
      </c>
      <c r="D658" s="102" t="s">
        <v>147</v>
      </c>
      <c r="E658" s="111">
        <v>240</v>
      </c>
      <c r="F658" s="107">
        <v>100</v>
      </c>
      <c r="G658" s="107">
        <v>100</v>
      </c>
    </row>
    <row r="659" spans="1:7" s="48" customFormat="1" ht="15.75">
      <c r="A659" s="90"/>
      <c r="B659" s="22"/>
      <c r="C659" s="22"/>
      <c r="D659" s="47"/>
      <c r="E659" s="23"/>
      <c r="F659" s="21"/>
      <c r="G659" s="107"/>
    </row>
    <row r="660" spans="1:7" ht="15.75">
      <c r="A660" s="91" t="s">
        <v>111</v>
      </c>
      <c r="B660" s="59" t="s">
        <v>84</v>
      </c>
      <c r="C660" s="60"/>
      <c r="D660" s="61"/>
      <c r="E660" s="54"/>
      <c r="F660" s="55">
        <f>SUM(F661,F700)</f>
        <v>100758.33</v>
      </c>
      <c r="G660" s="55">
        <f>SUM(G661,G700)</f>
        <v>99330.87000000001</v>
      </c>
    </row>
    <row r="661" spans="1:7" ht="15.75">
      <c r="A661" s="70" t="s">
        <v>85</v>
      </c>
      <c r="B661" s="22" t="s">
        <v>84</v>
      </c>
      <c r="C661" s="22" t="s">
        <v>44</v>
      </c>
      <c r="D661" s="3"/>
      <c r="E661" s="22"/>
      <c r="F661" s="21">
        <f>SUM(F662,F687,)</f>
        <v>94094.080000000002</v>
      </c>
      <c r="G661" s="107">
        <f>SUM(G662,G687,)</f>
        <v>94507.920000000013</v>
      </c>
    </row>
    <row r="662" spans="1:7" s="98" customFormat="1" ht="15.75">
      <c r="A662" s="101" t="s">
        <v>152</v>
      </c>
      <c r="B662" s="108" t="s">
        <v>84</v>
      </c>
      <c r="C662" s="108" t="s">
        <v>44</v>
      </c>
      <c r="D662" s="102" t="s">
        <v>11</v>
      </c>
      <c r="E662" s="109"/>
      <c r="F662" s="107">
        <f>SUM(F663,F668,F676,)</f>
        <v>92451.08</v>
      </c>
      <c r="G662" s="107">
        <f>SUM(G663,G668,G676,)</f>
        <v>92864.920000000013</v>
      </c>
    </row>
    <row r="663" spans="1:7" s="98" customFormat="1" ht="31.5">
      <c r="A663" s="69" t="s">
        <v>358</v>
      </c>
      <c r="B663" s="108" t="s">
        <v>84</v>
      </c>
      <c r="C663" s="108" t="s">
        <v>44</v>
      </c>
      <c r="D663" s="102" t="s">
        <v>12</v>
      </c>
      <c r="E663" s="112"/>
      <c r="F663" s="107">
        <f>SUM(F664)</f>
        <v>10875.4</v>
      </c>
      <c r="G663" s="107">
        <f>SUM(G664)</f>
        <v>10875.4</v>
      </c>
    </row>
    <row r="664" spans="1:7" s="98" customFormat="1" ht="31.5">
      <c r="A664" s="99" t="s">
        <v>359</v>
      </c>
      <c r="B664" s="108" t="s">
        <v>84</v>
      </c>
      <c r="C664" s="108" t="s">
        <v>44</v>
      </c>
      <c r="D664" s="102" t="s">
        <v>26</v>
      </c>
      <c r="E664" s="112"/>
      <c r="F664" s="107">
        <f>SUM(F665,)</f>
        <v>10875.4</v>
      </c>
      <c r="G664" s="107">
        <f>SUM(G665,)</f>
        <v>10875.4</v>
      </c>
    </row>
    <row r="665" spans="1:7" s="98" customFormat="1" ht="31.5">
      <c r="A665" s="99" t="s">
        <v>360</v>
      </c>
      <c r="B665" s="108" t="s">
        <v>84</v>
      </c>
      <c r="C665" s="108" t="s">
        <v>44</v>
      </c>
      <c r="D665" s="102" t="s">
        <v>361</v>
      </c>
      <c r="E665" s="109"/>
      <c r="F665" s="107">
        <f>SUM(F666)</f>
        <v>10875.4</v>
      </c>
      <c r="G665" s="107">
        <f>SUM(G666)</f>
        <v>10875.4</v>
      </c>
    </row>
    <row r="666" spans="1:7" s="98" customFormat="1" ht="31.5">
      <c r="A666" s="106" t="s">
        <v>59</v>
      </c>
      <c r="B666" s="108" t="s">
        <v>84</v>
      </c>
      <c r="C666" s="108" t="s">
        <v>44</v>
      </c>
      <c r="D666" s="102" t="s">
        <v>361</v>
      </c>
      <c r="E666" s="112">
        <v>600</v>
      </c>
      <c r="F666" s="107">
        <f>SUM(F667)</f>
        <v>10875.4</v>
      </c>
      <c r="G666" s="107">
        <f>SUM(G667)</f>
        <v>10875.4</v>
      </c>
    </row>
    <row r="667" spans="1:7" s="98" customFormat="1" ht="15.75">
      <c r="A667" s="106" t="s">
        <v>60</v>
      </c>
      <c r="B667" s="108" t="s">
        <v>84</v>
      </c>
      <c r="C667" s="108" t="s">
        <v>44</v>
      </c>
      <c r="D667" s="102" t="s">
        <v>361</v>
      </c>
      <c r="E667" s="112">
        <v>610</v>
      </c>
      <c r="F667" s="107">
        <v>10875.4</v>
      </c>
      <c r="G667" s="107">
        <v>10875.4</v>
      </c>
    </row>
    <row r="668" spans="1:7" s="98" customFormat="1" ht="15.75">
      <c r="A668" s="71" t="s">
        <v>362</v>
      </c>
      <c r="B668" s="108" t="s">
        <v>84</v>
      </c>
      <c r="C668" s="108" t="s">
        <v>44</v>
      </c>
      <c r="D668" s="102" t="s">
        <v>13</v>
      </c>
      <c r="E668" s="109"/>
      <c r="F668" s="107">
        <f>SUM(F669)</f>
        <v>30645.29</v>
      </c>
      <c r="G668" s="107">
        <f>SUM(G669)</f>
        <v>30372.89</v>
      </c>
    </row>
    <row r="669" spans="1:7" s="98" customFormat="1" ht="31.5">
      <c r="A669" s="71" t="s">
        <v>363</v>
      </c>
      <c r="B669" s="108" t="s">
        <v>84</v>
      </c>
      <c r="C669" s="108" t="s">
        <v>44</v>
      </c>
      <c r="D669" s="102" t="s">
        <v>27</v>
      </c>
      <c r="E669" s="109"/>
      <c r="F669" s="107">
        <f>SUM(F670,F673)</f>
        <v>30645.29</v>
      </c>
      <c r="G669" s="107">
        <f>SUM(G670,G673)</f>
        <v>30372.89</v>
      </c>
    </row>
    <row r="670" spans="1:7" s="98" customFormat="1" ht="47.25">
      <c r="A670" s="106" t="s">
        <v>364</v>
      </c>
      <c r="B670" s="108" t="s">
        <v>84</v>
      </c>
      <c r="C670" s="108" t="s">
        <v>44</v>
      </c>
      <c r="D670" s="102" t="s">
        <v>365</v>
      </c>
      <c r="E670" s="108"/>
      <c r="F670" s="107">
        <f>SUM(F671)</f>
        <v>142.19999999999999</v>
      </c>
      <c r="G670" s="107">
        <f>SUM(G671)</f>
        <v>142.19999999999999</v>
      </c>
    </row>
    <row r="671" spans="1:7" s="98" customFormat="1" ht="31.5">
      <c r="A671" s="106" t="s">
        <v>59</v>
      </c>
      <c r="B671" s="108" t="s">
        <v>84</v>
      </c>
      <c r="C671" s="108" t="s">
        <v>44</v>
      </c>
      <c r="D671" s="102" t="s">
        <v>365</v>
      </c>
      <c r="E671" s="112">
        <v>600</v>
      </c>
      <c r="F671" s="107">
        <f>SUM(F672)</f>
        <v>142.19999999999999</v>
      </c>
      <c r="G671" s="107">
        <f>SUM(G672)</f>
        <v>142.19999999999999</v>
      </c>
    </row>
    <row r="672" spans="1:7" s="98" customFormat="1" ht="15.75">
      <c r="A672" s="106" t="s">
        <v>60</v>
      </c>
      <c r="B672" s="108" t="s">
        <v>84</v>
      </c>
      <c r="C672" s="108" t="s">
        <v>44</v>
      </c>
      <c r="D672" s="102" t="s">
        <v>365</v>
      </c>
      <c r="E672" s="112">
        <v>610</v>
      </c>
      <c r="F672" s="107">
        <v>142.19999999999999</v>
      </c>
      <c r="G672" s="107">
        <v>142.19999999999999</v>
      </c>
    </row>
    <row r="673" spans="1:7" s="98" customFormat="1" ht="31.5">
      <c r="A673" s="106" t="s">
        <v>366</v>
      </c>
      <c r="B673" s="108" t="s">
        <v>84</v>
      </c>
      <c r="C673" s="108" t="s">
        <v>44</v>
      </c>
      <c r="D673" s="102" t="s">
        <v>367</v>
      </c>
      <c r="E673" s="109"/>
      <c r="F673" s="107">
        <f>SUM(F674)</f>
        <v>30503.09</v>
      </c>
      <c r="G673" s="107">
        <f>SUM(G674)</f>
        <v>30230.69</v>
      </c>
    </row>
    <row r="674" spans="1:7" s="98" customFormat="1" ht="31.5">
      <c r="A674" s="106" t="s">
        <v>59</v>
      </c>
      <c r="B674" s="108" t="s">
        <v>84</v>
      </c>
      <c r="C674" s="108" t="s">
        <v>44</v>
      </c>
      <c r="D674" s="102" t="s">
        <v>367</v>
      </c>
      <c r="E674" s="112">
        <v>600</v>
      </c>
      <c r="F674" s="107">
        <f>SUM(F675)</f>
        <v>30503.09</v>
      </c>
      <c r="G674" s="107">
        <f>SUM(G675)</f>
        <v>30230.69</v>
      </c>
    </row>
    <row r="675" spans="1:7" s="98" customFormat="1" ht="15.75">
      <c r="A675" s="106" t="s">
        <v>60</v>
      </c>
      <c r="B675" s="108" t="s">
        <v>84</v>
      </c>
      <c r="C675" s="108" t="s">
        <v>44</v>
      </c>
      <c r="D675" s="102" t="s">
        <v>367</v>
      </c>
      <c r="E675" s="112">
        <v>610</v>
      </c>
      <c r="F675" s="107">
        <v>30503.09</v>
      </c>
      <c r="G675" s="107">
        <v>30230.69</v>
      </c>
    </row>
    <row r="676" spans="1:7" s="98" customFormat="1" ht="31.5">
      <c r="A676" s="133" t="s">
        <v>541</v>
      </c>
      <c r="B676" s="108" t="s">
        <v>84</v>
      </c>
      <c r="C676" s="108" t="s">
        <v>44</v>
      </c>
      <c r="D676" s="102" t="s">
        <v>14</v>
      </c>
      <c r="E676" s="109"/>
      <c r="F676" s="107">
        <f>SUM(F677)</f>
        <v>50930.39</v>
      </c>
      <c r="G676" s="107">
        <f>SUM(G677)</f>
        <v>51616.630000000005</v>
      </c>
    </row>
    <row r="677" spans="1:7" s="98" customFormat="1" ht="31.5">
      <c r="A677" s="133" t="s">
        <v>542</v>
      </c>
      <c r="B677" s="108" t="s">
        <v>84</v>
      </c>
      <c r="C677" s="108" t="s">
        <v>44</v>
      </c>
      <c r="D677" s="129" t="s">
        <v>543</v>
      </c>
      <c r="E677" s="109"/>
      <c r="F677" s="107">
        <f>SUM(F678,F683)</f>
        <v>50930.39</v>
      </c>
      <c r="G677" s="107">
        <f>SUM(G678,G683)</f>
        <v>51616.630000000005</v>
      </c>
    </row>
    <row r="678" spans="1:7" s="98" customFormat="1" ht="15.75">
      <c r="A678" s="76" t="s">
        <v>341</v>
      </c>
      <c r="B678" s="108" t="s">
        <v>84</v>
      </c>
      <c r="C678" s="108" t="s">
        <v>44</v>
      </c>
      <c r="D678" s="129" t="s">
        <v>544</v>
      </c>
      <c r="E678" s="108"/>
      <c r="F678" s="107">
        <f>SUM(F679,F681)</f>
        <v>1075.42</v>
      </c>
      <c r="G678" s="107">
        <f>SUM(G679,G681)</f>
        <v>2421.66</v>
      </c>
    </row>
    <row r="679" spans="1:7" s="98" customFormat="1" ht="31.5">
      <c r="A679" s="104" t="s">
        <v>113</v>
      </c>
      <c r="B679" s="108" t="s">
        <v>84</v>
      </c>
      <c r="C679" s="108" t="s">
        <v>44</v>
      </c>
      <c r="D679" s="129" t="s">
        <v>544</v>
      </c>
      <c r="E679" s="111">
        <v>200</v>
      </c>
      <c r="F679" s="107">
        <f>SUM(F680)</f>
        <v>353.7</v>
      </c>
      <c r="G679" s="107">
        <f>SUM(G680)</f>
        <v>2215.6999999999998</v>
      </c>
    </row>
    <row r="680" spans="1:7" s="98" customFormat="1" ht="31.5">
      <c r="A680" s="104" t="s">
        <v>51</v>
      </c>
      <c r="B680" s="108" t="s">
        <v>84</v>
      </c>
      <c r="C680" s="108" t="s">
        <v>44</v>
      </c>
      <c r="D680" s="129" t="s">
        <v>544</v>
      </c>
      <c r="E680" s="111">
        <v>240</v>
      </c>
      <c r="F680" s="107">
        <v>353.7</v>
      </c>
      <c r="G680" s="107">
        <v>2215.6999999999998</v>
      </c>
    </row>
    <row r="681" spans="1:7" s="98" customFormat="1" ht="31.5">
      <c r="A681" s="106" t="s">
        <v>59</v>
      </c>
      <c r="B681" s="108" t="s">
        <v>84</v>
      </c>
      <c r="C681" s="108" t="s">
        <v>44</v>
      </c>
      <c r="D681" s="129" t="s">
        <v>544</v>
      </c>
      <c r="E681" s="109">
        <v>600</v>
      </c>
      <c r="F681" s="107">
        <f>SUM(F682)</f>
        <v>721.72</v>
      </c>
      <c r="G681" s="107">
        <f>SUM(G682)</f>
        <v>205.96</v>
      </c>
    </row>
    <row r="682" spans="1:7" s="98" customFormat="1" ht="15.75">
      <c r="A682" s="106" t="s">
        <v>99</v>
      </c>
      <c r="B682" s="108" t="s">
        <v>84</v>
      </c>
      <c r="C682" s="108" t="s">
        <v>44</v>
      </c>
      <c r="D682" s="129" t="s">
        <v>544</v>
      </c>
      <c r="E682" s="109">
        <v>620</v>
      </c>
      <c r="F682" s="29">
        <v>721.72</v>
      </c>
      <c r="G682" s="29">
        <v>205.96</v>
      </c>
    </row>
    <row r="683" spans="1:7" s="98" customFormat="1" ht="31.5">
      <c r="A683" s="106" t="s">
        <v>368</v>
      </c>
      <c r="B683" s="108" t="s">
        <v>84</v>
      </c>
      <c r="C683" s="108" t="s">
        <v>44</v>
      </c>
      <c r="D683" s="102" t="s">
        <v>545</v>
      </c>
      <c r="E683" s="109"/>
      <c r="F683" s="107">
        <f>SUM(F684)</f>
        <v>49854.97</v>
      </c>
      <c r="G683" s="107">
        <f>SUM(G684)</f>
        <v>49194.97</v>
      </c>
    </row>
    <row r="684" spans="1:7" s="98" customFormat="1" ht="31.5">
      <c r="A684" s="99" t="s">
        <v>59</v>
      </c>
      <c r="B684" s="108" t="s">
        <v>84</v>
      </c>
      <c r="C684" s="108" t="s">
        <v>44</v>
      </c>
      <c r="D684" s="129" t="s">
        <v>545</v>
      </c>
      <c r="E684" s="111">
        <v>600</v>
      </c>
      <c r="F684" s="107">
        <f>SUM(F685,F686)</f>
        <v>49854.97</v>
      </c>
      <c r="G684" s="107">
        <f>SUM(G685,G686)</f>
        <v>49194.97</v>
      </c>
    </row>
    <row r="685" spans="1:7" s="98" customFormat="1" ht="15.75">
      <c r="A685" s="133" t="s">
        <v>60</v>
      </c>
      <c r="B685" s="108" t="s">
        <v>84</v>
      </c>
      <c r="C685" s="108" t="s">
        <v>44</v>
      </c>
      <c r="D685" s="129" t="s">
        <v>545</v>
      </c>
      <c r="E685" s="112">
        <v>610</v>
      </c>
      <c r="F685" s="107">
        <v>7253</v>
      </c>
      <c r="G685" s="107">
        <v>7253</v>
      </c>
    </row>
    <row r="686" spans="1:7" s="98" customFormat="1" ht="15.75">
      <c r="A686" s="99" t="s">
        <v>99</v>
      </c>
      <c r="B686" s="108" t="s">
        <v>84</v>
      </c>
      <c r="C686" s="108" t="s">
        <v>44</v>
      </c>
      <c r="D686" s="129" t="s">
        <v>545</v>
      </c>
      <c r="E686" s="111">
        <v>620</v>
      </c>
      <c r="F686" s="107">
        <v>42601.97</v>
      </c>
      <c r="G686" s="107">
        <v>41941.97</v>
      </c>
    </row>
    <row r="687" spans="1:7" s="98" customFormat="1" ht="31.5">
      <c r="A687" s="101" t="s">
        <v>197</v>
      </c>
      <c r="B687" s="108" t="s">
        <v>84</v>
      </c>
      <c r="C687" s="108" t="s">
        <v>44</v>
      </c>
      <c r="D687" s="102" t="s">
        <v>23</v>
      </c>
      <c r="E687" s="108"/>
      <c r="F687" s="107">
        <f>SUM(F688,F694)</f>
        <v>1643</v>
      </c>
      <c r="G687" s="107">
        <f>SUM(G688,G694)</f>
        <v>1643</v>
      </c>
    </row>
    <row r="688" spans="1:7" s="98" customFormat="1" ht="31.5">
      <c r="A688" s="101" t="s">
        <v>198</v>
      </c>
      <c r="B688" s="108" t="s">
        <v>84</v>
      </c>
      <c r="C688" s="108" t="s">
        <v>44</v>
      </c>
      <c r="D688" s="100" t="s">
        <v>199</v>
      </c>
      <c r="E688" s="108"/>
      <c r="F688" s="107">
        <f>SUM(F689,)</f>
        <v>590.4</v>
      </c>
      <c r="G688" s="107">
        <f>SUM(G689,)</f>
        <v>590.4</v>
      </c>
    </row>
    <row r="689" spans="1:7" s="98" customFormat="1" ht="63">
      <c r="A689" s="132" t="s">
        <v>536</v>
      </c>
      <c r="B689" s="108" t="s">
        <v>84</v>
      </c>
      <c r="C689" s="108" t="s">
        <v>44</v>
      </c>
      <c r="D689" s="100" t="s">
        <v>200</v>
      </c>
      <c r="E689" s="108"/>
      <c r="F689" s="107">
        <f>SUM(F690)</f>
        <v>590.4</v>
      </c>
      <c r="G689" s="107">
        <f>SUM(G690)</f>
        <v>590.4</v>
      </c>
    </row>
    <row r="690" spans="1:7" s="98" customFormat="1" ht="78.75">
      <c r="A690" s="132" t="s">
        <v>535</v>
      </c>
      <c r="B690" s="108" t="s">
        <v>84</v>
      </c>
      <c r="C690" s="108" t="s">
        <v>44</v>
      </c>
      <c r="D690" s="102" t="s">
        <v>201</v>
      </c>
      <c r="E690" s="108"/>
      <c r="F690" s="107">
        <f>SUM(F691)</f>
        <v>590.4</v>
      </c>
      <c r="G690" s="107">
        <f>SUM(G691)</f>
        <v>590.4</v>
      </c>
    </row>
    <row r="691" spans="1:7" s="98" customFormat="1" ht="31.5">
      <c r="A691" s="106" t="s">
        <v>59</v>
      </c>
      <c r="B691" s="108" t="s">
        <v>84</v>
      </c>
      <c r="C691" s="108" t="s">
        <v>44</v>
      </c>
      <c r="D691" s="102" t="s">
        <v>201</v>
      </c>
      <c r="E691" s="105">
        <v>600</v>
      </c>
      <c r="F691" s="107">
        <f>SUM(F692,F693)</f>
        <v>590.4</v>
      </c>
      <c r="G691" s="107">
        <f>SUM(G692,G693)</f>
        <v>590.4</v>
      </c>
    </row>
    <row r="692" spans="1:7" s="98" customFormat="1" ht="15.75">
      <c r="A692" s="106" t="s">
        <v>60</v>
      </c>
      <c r="B692" s="108" t="s">
        <v>84</v>
      </c>
      <c r="C692" s="108" t="s">
        <v>44</v>
      </c>
      <c r="D692" s="102" t="s">
        <v>201</v>
      </c>
      <c r="E692" s="112">
        <v>610</v>
      </c>
      <c r="F692" s="107">
        <v>422.4</v>
      </c>
      <c r="G692" s="107">
        <v>422.4</v>
      </c>
    </row>
    <row r="693" spans="1:7" s="98" customFormat="1" ht="15.75">
      <c r="A693" s="106" t="s">
        <v>99</v>
      </c>
      <c r="B693" s="108" t="s">
        <v>84</v>
      </c>
      <c r="C693" s="108" t="s">
        <v>44</v>
      </c>
      <c r="D693" s="102" t="s">
        <v>201</v>
      </c>
      <c r="E693" s="112">
        <v>620</v>
      </c>
      <c r="F693" s="107">
        <v>168</v>
      </c>
      <c r="G693" s="107">
        <v>168</v>
      </c>
    </row>
    <row r="694" spans="1:7" s="98" customFormat="1" ht="15.75">
      <c r="A694" s="101" t="s">
        <v>202</v>
      </c>
      <c r="B694" s="108" t="s">
        <v>84</v>
      </c>
      <c r="C694" s="108" t="s">
        <v>44</v>
      </c>
      <c r="D694" s="102" t="s">
        <v>203</v>
      </c>
      <c r="E694" s="112"/>
      <c r="F694" s="107">
        <f t="shared" ref="F694:G696" si="66">SUM(F695)</f>
        <v>1052.5999999999999</v>
      </c>
      <c r="G694" s="107">
        <f t="shared" si="66"/>
        <v>1052.5999999999999</v>
      </c>
    </row>
    <row r="695" spans="1:7" s="98" customFormat="1" ht="31.5">
      <c r="A695" s="106" t="s">
        <v>204</v>
      </c>
      <c r="B695" s="108" t="s">
        <v>84</v>
      </c>
      <c r="C695" s="108" t="s">
        <v>44</v>
      </c>
      <c r="D695" s="102" t="s">
        <v>205</v>
      </c>
      <c r="E695" s="112"/>
      <c r="F695" s="107">
        <f t="shared" si="66"/>
        <v>1052.5999999999999</v>
      </c>
      <c r="G695" s="107">
        <f t="shared" si="66"/>
        <v>1052.5999999999999</v>
      </c>
    </row>
    <row r="696" spans="1:7" s="98" customFormat="1" ht="31.5">
      <c r="A696" s="106" t="s">
        <v>206</v>
      </c>
      <c r="B696" s="108" t="s">
        <v>84</v>
      </c>
      <c r="C696" s="108" t="s">
        <v>44</v>
      </c>
      <c r="D696" s="102" t="s">
        <v>207</v>
      </c>
      <c r="E696" s="112"/>
      <c r="F696" s="107">
        <f t="shared" si="66"/>
        <v>1052.5999999999999</v>
      </c>
      <c r="G696" s="107">
        <f t="shared" si="66"/>
        <v>1052.5999999999999</v>
      </c>
    </row>
    <row r="697" spans="1:7" s="98" customFormat="1" ht="31.5">
      <c r="A697" s="106" t="s">
        <v>59</v>
      </c>
      <c r="B697" s="108" t="s">
        <v>84</v>
      </c>
      <c r="C697" s="108" t="s">
        <v>44</v>
      </c>
      <c r="D697" s="102" t="s">
        <v>207</v>
      </c>
      <c r="E697" s="105">
        <v>600</v>
      </c>
      <c r="F697" s="107">
        <f>SUM(F698,F699)</f>
        <v>1052.5999999999999</v>
      </c>
      <c r="G697" s="107">
        <f>SUM(G698,G699)</f>
        <v>1052.5999999999999</v>
      </c>
    </row>
    <row r="698" spans="1:7" s="98" customFormat="1" ht="15.75">
      <c r="A698" s="106" t="s">
        <v>60</v>
      </c>
      <c r="B698" s="108" t="s">
        <v>84</v>
      </c>
      <c r="C698" s="108" t="s">
        <v>44</v>
      </c>
      <c r="D698" s="102" t="s">
        <v>207</v>
      </c>
      <c r="E698" s="112">
        <v>610</v>
      </c>
      <c r="F698" s="107">
        <v>472.8</v>
      </c>
      <c r="G698" s="107">
        <v>472.8</v>
      </c>
    </row>
    <row r="699" spans="1:7" s="98" customFormat="1" ht="15.75">
      <c r="A699" s="106" t="s">
        <v>99</v>
      </c>
      <c r="B699" s="108" t="s">
        <v>84</v>
      </c>
      <c r="C699" s="108" t="s">
        <v>44</v>
      </c>
      <c r="D699" s="102" t="s">
        <v>207</v>
      </c>
      <c r="E699" s="112">
        <v>620</v>
      </c>
      <c r="F699" s="107">
        <v>579.79999999999995</v>
      </c>
      <c r="G699" s="107">
        <v>579.79999999999995</v>
      </c>
    </row>
    <row r="700" spans="1:7" s="48" customFormat="1" ht="15.75">
      <c r="A700" s="77" t="s">
        <v>101</v>
      </c>
      <c r="B700" s="22" t="s">
        <v>84</v>
      </c>
      <c r="C700" s="22" t="s">
        <v>50</v>
      </c>
      <c r="D700" s="10"/>
      <c r="E700" s="25"/>
      <c r="F700" s="21">
        <f>SUM(F701,F711)</f>
        <v>6664.25</v>
      </c>
      <c r="G700" s="107">
        <f>SUM(G701,G711)</f>
        <v>4822.9500000000007</v>
      </c>
    </row>
    <row r="701" spans="1:7" s="48" customFormat="1" ht="15.75">
      <c r="A701" s="101" t="s">
        <v>152</v>
      </c>
      <c r="B701" s="108" t="s">
        <v>84</v>
      </c>
      <c r="C701" s="108" t="s">
        <v>50</v>
      </c>
      <c r="D701" s="102" t="s">
        <v>11</v>
      </c>
      <c r="E701" s="25"/>
      <c r="F701" s="107">
        <f t="shared" ref="F701:G703" si="67">SUM(F702)</f>
        <v>6614.25</v>
      </c>
      <c r="G701" s="107">
        <f t="shared" si="67"/>
        <v>4772.9500000000007</v>
      </c>
    </row>
    <row r="702" spans="1:7" s="48" customFormat="1" ht="15.75">
      <c r="A702" s="67" t="s">
        <v>119</v>
      </c>
      <c r="B702" s="22" t="s">
        <v>84</v>
      </c>
      <c r="C702" s="22" t="s">
        <v>50</v>
      </c>
      <c r="D702" s="102" t="s">
        <v>371</v>
      </c>
      <c r="E702" s="25"/>
      <c r="F702" s="107">
        <f t="shared" si="67"/>
        <v>6614.25</v>
      </c>
      <c r="G702" s="107">
        <f t="shared" si="67"/>
        <v>4772.9500000000007</v>
      </c>
    </row>
    <row r="703" spans="1:7" s="48" customFormat="1" ht="31.5">
      <c r="A703" s="77" t="s">
        <v>140</v>
      </c>
      <c r="B703" s="22" t="s">
        <v>84</v>
      </c>
      <c r="C703" s="22" t="s">
        <v>50</v>
      </c>
      <c r="D703" s="102" t="s">
        <v>372</v>
      </c>
      <c r="E703" s="25"/>
      <c r="F703" s="107">
        <f t="shared" si="67"/>
        <v>6614.25</v>
      </c>
      <c r="G703" s="107">
        <f t="shared" si="67"/>
        <v>4772.9500000000007</v>
      </c>
    </row>
    <row r="704" spans="1:7" s="48" customFormat="1" ht="15.75">
      <c r="A704" s="67" t="s">
        <v>6</v>
      </c>
      <c r="B704" s="22" t="s">
        <v>84</v>
      </c>
      <c r="C704" s="22" t="s">
        <v>50</v>
      </c>
      <c r="D704" s="102" t="s">
        <v>373</v>
      </c>
      <c r="E704" s="25"/>
      <c r="F704" s="21">
        <f>SUM(F705,F707,F709)</f>
        <v>6614.25</v>
      </c>
      <c r="G704" s="107">
        <f>SUM(G705,G707,G709)</f>
        <v>4772.9500000000007</v>
      </c>
    </row>
    <row r="705" spans="1:7" s="48" customFormat="1" ht="68.25" customHeight="1">
      <c r="A705" s="76" t="s">
        <v>47</v>
      </c>
      <c r="B705" s="22" t="s">
        <v>84</v>
      </c>
      <c r="C705" s="22" t="s">
        <v>50</v>
      </c>
      <c r="D705" s="102" t="s">
        <v>373</v>
      </c>
      <c r="E705" s="28">
        <v>100</v>
      </c>
      <c r="F705" s="21">
        <f>SUM(F706)</f>
        <v>6435.65</v>
      </c>
      <c r="G705" s="107">
        <f>SUM(G706)</f>
        <v>4594.3500000000004</v>
      </c>
    </row>
    <row r="706" spans="1:7" s="48" customFormat="1" ht="31.5">
      <c r="A706" s="68" t="s">
        <v>48</v>
      </c>
      <c r="B706" s="22" t="s">
        <v>84</v>
      </c>
      <c r="C706" s="22" t="s">
        <v>50</v>
      </c>
      <c r="D706" s="102" t="s">
        <v>373</v>
      </c>
      <c r="E706" s="28">
        <v>120</v>
      </c>
      <c r="F706" s="107">
        <v>6435.65</v>
      </c>
      <c r="G706" s="107">
        <v>4594.3500000000004</v>
      </c>
    </row>
    <row r="707" spans="1:7" s="48" customFormat="1" ht="31.5">
      <c r="A707" s="77" t="s">
        <v>113</v>
      </c>
      <c r="B707" s="22" t="s">
        <v>84</v>
      </c>
      <c r="C707" s="22" t="s">
        <v>50</v>
      </c>
      <c r="D707" s="102" t="s">
        <v>373</v>
      </c>
      <c r="E707" s="28">
        <v>200</v>
      </c>
      <c r="F707" s="107">
        <f>SUM(F708)</f>
        <v>172.6</v>
      </c>
      <c r="G707" s="107">
        <f>SUM(G708)</f>
        <v>172.6</v>
      </c>
    </row>
    <row r="708" spans="1:7" s="48" customFormat="1" ht="31.5">
      <c r="A708" s="68" t="s">
        <v>51</v>
      </c>
      <c r="B708" s="22" t="s">
        <v>84</v>
      </c>
      <c r="C708" s="22" t="s">
        <v>50</v>
      </c>
      <c r="D708" s="102" t="s">
        <v>373</v>
      </c>
      <c r="E708" s="28">
        <v>240</v>
      </c>
      <c r="F708" s="107">
        <v>172.6</v>
      </c>
      <c r="G708" s="107">
        <v>172.6</v>
      </c>
    </row>
    <row r="709" spans="1:7" s="48" customFormat="1" ht="15.75">
      <c r="A709" s="82" t="s">
        <v>52</v>
      </c>
      <c r="B709" s="22" t="s">
        <v>84</v>
      </c>
      <c r="C709" s="22" t="s">
        <v>50</v>
      </c>
      <c r="D709" s="102" t="s">
        <v>373</v>
      </c>
      <c r="E709" s="28">
        <v>800</v>
      </c>
      <c r="F709" s="107">
        <f>SUM(F710)</f>
        <v>6</v>
      </c>
      <c r="G709" s="107">
        <f>SUM(G710)</f>
        <v>6</v>
      </c>
    </row>
    <row r="710" spans="1:7" s="48" customFormat="1" ht="15.75">
      <c r="A710" s="82" t="s">
        <v>53</v>
      </c>
      <c r="B710" s="22" t="s">
        <v>84</v>
      </c>
      <c r="C710" s="22" t="s">
        <v>50</v>
      </c>
      <c r="D710" s="102" t="s">
        <v>373</v>
      </c>
      <c r="E710" s="28">
        <v>850</v>
      </c>
      <c r="F710" s="107">
        <v>6</v>
      </c>
      <c r="G710" s="107">
        <v>6</v>
      </c>
    </row>
    <row r="711" spans="1:7" s="98" customFormat="1" ht="31.5">
      <c r="A711" s="101" t="s">
        <v>138</v>
      </c>
      <c r="B711" s="108" t="s">
        <v>84</v>
      </c>
      <c r="C711" s="108" t="s">
        <v>50</v>
      </c>
      <c r="D711" s="102" t="s">
        <v>31</v>
      </c>
      <c r="E711" s="109"/>
      <c r="F711" s="107">
        <f t="shared" ref="F711:G715" si="68">SUM(F712)</f>
        <v>50</v>
      </c>
      <c r="G711" s="107">
        <f t="shared" si="68"/>
        <v>50</v>
      </c>
    </row>
    <row r="712" spans="1:7" s="98" customFormat="1" ht="31.5">
      <c r="A712" s="101" t="s">
        <v>144</v>
      </c>
      <c r="B712" s="108" t="s">
        <v>84</v>
      </c>
      <c r="C712" s="108" t="s">
        <v>50</v>
      </c>
      <c r="D712" s="102" t="s">
        <v>34</v>
      </c>
      <c r="E712" s="27"/>
      <c r="F712" s="107">
        <f t="shared" si="68"/>
        <v>50</v>
      </c>
      <c r="G712" s="107">
        <f t="shared" si="68"/>
        <v>50</v>
      </c>
    </row>
    <row r="713" spans="1:7" s="98" customFormat="1" ht="31.5">
      <c r="A713" s="73" t="s">
        <v>145</v>
      </c>
      <c r="B713" s="108" t="s">
        <v>84</v>
      </c>
      <c r="C713" s="108" t="s">
        <v>50</v>
      </c>
      <c r="D713" s="102" t="s">
        <v>35</v>
      </c>
      <c r="E713" s="27"/>
      <c r="F713" s="107">
        <f t="shared" si="68"/>
        <v>50</v>
      </c>
      <c r="G713" s="107">
        <f t="shared" si="68"/>
        <v>50</v>
      </c>
    </row>
    <row r="714" spans="1:7" s="98" customFormat="1" ht="110.25">
      <c r="A714" s="101" t="s">
        <v>146</v>
      </c>
      <c r="B714" s="108" t="s">
        <v>84</v>
      </c>
      <c r="C714" s="108" t="s">
        <v>50</v>
      </c>
      <c r="D714" s="102" t="s">
        <v>147</v>
      </c>
      <c r="E714" s="3"/>
      <c r="F714" s="107">
        <f t="shared" si="68"/>
        <v>50</v>
      </c>
      <c r="G714" s="107">
        <f t="shared" si="68"/>
        <v>50</v>
      </c>
    </row>
    <row r="715" spans="1:7" s="98" customFormat="1" ht="31.5">
      <c r="A715" s="104" t="s">
        <v>113</v>
      </c>
      <c r="B715" s="108" t="s">
        <v>84</v>
      </c>
      <c r="C715" s="108" t="s">
        <v>50</v>
      </c>
      <c r="D715" s="102" t="s">
        <v>147</v>
      </c>
      <c r="E715" s="111">
        <v>200</v>
      </c>
      <c r="F715" s="107">
        <f t="shared" si="68"/>
        <v>50</v>
      </c>
      <c r="G715" s="107">
        <f t="shared" si="68"/>
        <v>50</v>
      </c>
    </row>
    <row r="716" spans="1:7" s="98" customFormat="1" ht="31.5">
      <c r="A716" s="104" t="s">
        <v>51</v>
      </c>
      <c r="B716" s="108" t="s">
        <v>84</v>
      </c>
      <c r="C716" s="108" t="s">
        <v>50</v>
      </c>
      <c r="D716" s="102" t="s">
        <v>147</v>
      </c>
      <c r="E716" s="111">
        <v>240</v>
      </c>
      <c r="F716" s="107">
        <v>50</v>
      </c>
      <c r="G716" s="107">
        <v>50</v>
      </c>
    </row>
    <row r="717" spans="1:7" s="48" customFormat="1" ht="15.75">
      <c r="A717" s="77"/>
      <c r="B717" s="22"/>
      <c r="C717" s="22"/>
      <c r="D717" s="47"/>
      <c r="E717" s="25"/>
      <c r="F717" s="21"/>
      <c r="G717" s="107"/>
    </row>
    <row r="718" spans="1:7" ht="15.75">
      <c r="A718" s="85" t="s">
        <v>86</v>
      </c>
      <c r="B718" s="60">
        <v>10</v>
      </c>
      <c r="C718" s="56"/>
      <c r="D718" s="61"/>
      <c r="E718" s="63"/>
      <c r="F718" s="55">
        <f>SUM(F719,F726,F751)</f>
        <v>133815.88</v>
      </c>
      <c r="G718" s="55">
        <f>SUM(G719,G726,G751)</f>
        <v>118003.88</v>
      </c>
    </row>
    <row r="719" spans="1:7" ht="15.75">
      <c r="A719" s="67" t="s">
        <v>87</v>
      </c>
      <c r="B719" s="25">
        <v>10</v>
      </c>
      <c r="C719" s="36" t="s">
        <v>44</v>
      </c>
      <c r="D719" s="3"/>
      <c r="E719" s="27"/>
      <c r="F719" s="21">
        <f>SUM(F720,)</f>
        <v>6986.18</v>
      </c>
      <c r="G719" s="107">
        <f>SUM(G720,)</f>
        <v>6986.18</v>
      </c>
    </row>
    <row r="720" spans="1:7" ht="15.75">
      <c r="A720" s="67" t="s">
        <v>162</v>
      </c>
      <c r="B720" s="25">
        <v>10</v>
      </c>
      <c r="C720" s="36" t="s">
        <v>44</v>
      </c>
      <c r="D720" s="4" t="s">
        <v>18</v>
      </c>
      <c r="E720" s="27"/>
      <c r="F720" s="21">
        <f t="shared" ref="F720:G724" si="69">SUM(F721)</f>
        <v>6986.18</v>
      </c>
      <c r="G720" s="107">
        <f t="shared" si="69"/>
        <v>6986.18</v>
      </c>
    </row>
    <row r="721" spans="1:7" ht="15.75">
      <c r="A721" s="67" t="s">
        <v>163</v>
      </c>
      <c r="B721" s="25">
        <v>10</v>
      </c>
      <c r="C721" s="36" t="s">
        <v>44</v>
      </c>
      <c r="D721" s="102" t="s">
        <v>164</v>
      </c>
      <c r="E721" s="27"/>
      <c r="F721" s="21">
        <f t="shared" si="69"/>
        <v>6986.18</v>
      </c>
      <c r="G721" s="107">
        <f t="shared" si="69"/>
        <v>6986.18</v>
      </c>
    </row>
    <row r="722" spans="1:7" ht="31.5">
      <c r="A722" s="67" t="s">
        <v>375</v>
      </c>
      <c r="B722" s="25">
        <v>10</v>
      </c>
      <c r="C722" s="36" t="s">
        <v>44</v>
      </c>
      <c r="D722" s="102" t="s">
        <v>376</v>
      </c>
      <c r="E722" s="27"/>
      <c r="F722" s="21">
        <f t="shared" si="69"/>
        <v>6986.18</v>
      </c>
      <c r="G722" s="107">
        <f t="shared" si="69"/>
        <v>6986.18</v>
      </c>
    </row>
    <row r="723" spans="1:7" ht="31.5">
      <c r="A723" s="67" t="s">
        <v>377</v>
      </c>
      <c r="B723" s="25">
        <v>10</v>
      </c>
      <c r="C723" s="36" t="s">
        <v>44</v>
      </c>
      <c r="D723" s="102" t="s">
        <v>378</v>
      </c>
      <c r="E723" s="27"/>
      <c r="F723" s="21">
        <f t="shared" si="69"/>
        <v>6986.18</v>
      </c>
      <c r="G723" s="107">
        <f t="shared" si="69"/>
        <v>6986.18</v>
      </c>
    </row>
    <row r="724" spans="1:7" ht="15.75">
      <c r="A724" s="67" t="s">
        <v>88</v>
      </c>
      <c r="B724" s="25">
        <v>10</v>
      </c>
      <c r="C724" s="36" t="s">
        <v>44</v>
      </c>
      <c r="D724" s="102" t="s">
        <v>378</v>
      </c>
      <c r="E724" s="27" t="s">
        <v>89</v>
      </c>
      <c r="F724" s="21">
        <f t="shared" si="69"/>
        <v>6986.18</v>
      </c>
      <c r="G724" s="107">
        <f t="shared" si="69"/>
        <v>6986.18</v>
      </c>
    </row>
    <row r="725" spans="1:7" ht="31.5">
      <c r="A725" s="73" t="s">
        <v>129</v>
      </c>
      <c r="B725" s="25">
        <v>10</v>
      </c>
      <c r="C725" s="36" t="s">
        <v>44</v>
      </c>
      <c r="D725" s="102" t="s">
        <v>378</v>
      </c>
      <c r="E725" s="27" t="s">
        <v>130</v>
      </c>
      <c r="F725" s="107">
        <v>6986.18</v>
      </c>
      <c r="G725" s="107">
        <v>6986.18</v>
      </c>
    </row>
    <row r="726" spans="1:7" ht="15.75">
      <c r="A726" s="67" t="s">
        <v>90</v>
      </c>
      <c r="B726" s="25">
        <v>10</v>
      </c>
      <c r="C726" s="36" t="s">
        <v>66</v>
      </c>
      <c r="D726" s="10"/>
      <c r="E726" s="27"/>
      <c r="F726" s="21">
        <f>SUM(F727,F733,F747)</f>
        <v>34253</v>
      </c>
      <c r="G726" s="107">
        <f>SUM(G727,G733,G747)</f>
        <v>37585</v>
      </c>
    </row>
    <row r="727" spans="1:7" s="98" customFormat="1" ht="15.75">
      <c r="A727" s="101" t="s">
        <v>374</v>
      </c>
      <c r="B727" s="111">
        <v>10</v>
      </c>
      <c r="C727" s="36" t="s">
        <v>66</v>
      </c>
      <c r="D727" s="102" t="s">
        <v>10</v>
      </c>
      <c r="E727" s="112"/>
      <c r="F727" s="107">
        <f t="shared" ref="F727:G730" si="70">SUM(F728)</f>
        <v>420</v>
      </c>
      <c r="G727" s="107">
        <f t="shared" si="70"/>
        <v>420</v>
      </c>
    </row>
    <row r="728" spans="1:7" s="98" customFormat="1" ht="31.5">
      <c r="A728" s="101" t="s">
        <v>483</v>
      </c>
      <c r="B728" s="111">
        <v>10</v>
      </c>
      <c r="C728" s="36" t="s">
        <v>66</v>
      </c>
      <c r="D728" s="102" t="s">
        <v>484</v>
      </c>
      <c r="E728" s="27"/>
      <c r="F728" s="107">
        <f t="shared" si="70"/>
        <v>420</v>
      </c>
      <c r="G728" s="107">
        <f t="shared" si="70"/>
        <v>420</v>
      </c>
    </row>
    <row r="729" spans="1:7" s="98" customFormat="1" ht="31.5">
      <c r="A729" s="101" t="s">
        <v>485</v>
      </c>
      <c r="B729" s="111">
        <v>10</v>
      </c>
      <c r="C729" s="36" t="s">
        <v>66</v>
      </c>
      <c r="D729" s="102" t="s">
        <v>486</v>
      </c>
      <c r="E729" s="27"/>
      <c r="F729" s="107">
        <f t="shared" si="70"/>
        <v>420</v>
      </c>
      <c r="G729" s="107">
        <f t="shared" si="70"/>
        <v>420</v>
      </c>
    </row>
    <row r="730" spans="1:7" s="98" customFormat="1" ht="63">
      <c r="A730" s="101" t="s">
        <v>487</v>
      </c>
      <c r="B730" s="111">
        <v>10</v>
      </c>
      <c r="C730" s="36" t="s">
        <v>66</v>
      </c>
      <c r="D730" s="102" t="s">
        <v>488</v>
      </c>
      <c r="E730" s="27"/>
      <c r="F730" s="107">
        <f t="shared" si="70"/>
        <v>420</v>
      </c>
      <c r="G730" s="107">
        <f t="shared" si="70"/>
        <v>420</v>
      </c>
    </row>
    <row r="731" spans="1:7" s="98" customFormat="1" ht="15.75">
      <c r="A731" s="101" t="s">
        <v>88</v>
      </c>
      <c r="B731" s="111">
        <v>10</v>
      </c>
      <c r="C731" s="36" t="s">
        <v>66</v>
      </c>
      <c r="D731" s="102" t="s">
        <v>488</v>
      </c>
      <c r="E731" s="27" t="s">
        <v>89</v>
      </c>
      <c r="F731" s="107">
        <f>SUM(F732)</f>
        <v>420</v>
      </c>
      <c r="G731" s="107">
        <f>SUM(G732)</f>
        <v>420</v>
      </c>
    </row>
    <row r="732" spans="1:7" s="98" customFormat="1" ht="31.5">
      <c r="A732" s="73" t="s">
        <v>129</v>
      </c>
      <c r="B732" s="111">
        <v>10</v>
      </c>
      <c r="C732" s="36" t="s">
        <v>66</v>
      </c>
      <c r="D732" s="102" t="s">
        <v>488</v>
      </c>
      <c r="E732" s="27" t="s">
        <v>130</v>
      </c>
      <c r="F732" s="107">
        <v>420</v>
      </c>
      <c r="G732" s="107">
        <v>420</v>
      </c>
    </row>
    <row r="733" spans="1:7" ht="15.75">
      <c r="A733" s="101" t="s">
        <v>162</v>
      </c>
      <c r="B733" s="111">
        <v>10</v>
      </c>
      <c r="C733" s="36" t="s">
        <v>66</v>
      </c>
      <c r="D733" s="102" t="s">
        <v>18</v>
      </c>
      <c r="E733" s="25"/>
      <c r="F733" s="107">
        <f>SUM(F734)</f>
        <v>33683</v>
      </c>
      <c r="G733" s="107">
        <f>SUM(G734)</f>
        <v>37015</v>
      </c>
    </row>
    <row r="734" spans="1:7" ht="15.75">
      <c r="A734" s="101" t="s">
        <v>163</v>
      </c>
      <c r="B734" s="111">
        <v>10</v>
      </c>
      <c r="C734" s="36" t="s">
        <v>66</v>
      </c>
      <c r="D734" s="102" t="s">
        <v>164</v>
      </c>
      <c r="E734" s="25"/>
      <c r="F734" s="21">
        <f>SUM(F735,F743,)</f>
        <v>33683</v>
      </c>
      <c r="G734" s="107">
        <f>SUM(G735,G743,)</f>
        <v>37015</v>
      </c>
    </row>
    <row r="735" spans="1:7" s="98" customFormat="1" ht="63">
      <c r="A735" s="101" t="s">
        <v>165</v>
      </c>
      <c r="B735" s="111">
        <v>10</v>
      </c>
      <c r="C735" s="36" t="s">
        <v>66</v>
      </c>
      <c r="D735" s="102" t="s">
        <v>166</v>
      </c>
      <c r="E735" s="111"/>
      <c r="F735" s="107">
        <f>SUM(F736)</f>
        <v>31738</v>
      </c>
      <c r="G735" s="107">
        <f>SUM(G736)</f>
        <v>33070</v>
      </c>
    </row>
    <row r="736" spans="1:7" s="98" customFormat="1" ht="31.5">
      <c r="A736" s="92" t="s">
        <v>9</v>
      </c>
      <c r="B736" s="108">
        <v>10</v>
      </c>
      <c r="C736" s="27" t="s">
        <v>66</v>
      </c>
      <c r="D736" s="102" t="s">
        <v>379</v>
      </c>
      <c r="E736" s="111"/>
      <c r="F736" s="107">
        <f>SUM(F737,F740)</f>
        <v>31738</v>
      </c>
      <c r="G736" s="107">
        <f>SUM(G737,G740)</f>
        <v>33070</v>
      </c>
    </row>
    <row r="737" spans="1:7" s="98" customFormat="1" ht="31.5">
      <c r="A737" s="104" t="s">
        <v>113</v>
      </c>
      <c r="B737" s="108">
        <v>10</v>
      </c>
      <c r="C737" s="27" t="s">
        <v>66</v>
      </c>
      <c r="D737" s="102" t="s">
        <v>379</v>
      </c>
      <c r="E737" s="27" t="s">
        <v>91</v>
      </c>
      <c r="F737" s="107">
        <f>SUM(F738)</f>
        <v>238</v>
      </c>
      <c r="G737" s="107">
        <f>SUM(G738)</f>
        <v>248</v>
      </c>
    </row>
    <row r="738" spans="1:7" s="98" customFormat="1" ht="31.5">
      <c r="A738" s="104" t="s">
        <v>51</v>
      </c>
      <c r="B738" s="108">
        <v>10</v>
      </c>
      <c r="C738" s="27" t="s">
        <v>66</v>
      </c>
      <c r="D738" s="102" t="s">
        <v>379</v>
      </c>
      <c r="E738" s="27" t="s">
        <v>92</v>
      </c>
      <c r="F738" s="29">
        <v>238</v>
      </c>
      <c r="G738" s="29">
        <v>248</v>
      </c>
    </row>
    <row r="739" spans="1:7" s="98" customFormat="1" ht="15.75">
      <c r="A739" s="87" t="s">
        <v>54</v>
      </c>
      <c r="B739" s="108">
        <v>10</v>
      </c>
      <c r="C739" s="27" t="s">
        <v>66</v>
      </c>
      <c r="D739" s="102" t="s">
        <v>379</v>
      </c>
      <c r="E739" s="27" t="s">
        <v>92</v>
      </c>
      <c r="F739" s="29">
        <v>238</v>
      </c>
      <c r="G739" s="29">
        <v>248</v>
      </c>
    </row>
    <row r="740" spans="1:7" s="98" customFormat="1" ht="15.75">
      <c r="A740" s="73" t="s">
        <v>88</v>
      </c>
      <c r="B740" s="108">
        <v>10</v>
      </c>
      <c r="C740" s="27" t="s">
        <v>66</v>
      </c>
      <c r="D740" s="102" t="s">
        <v>379</v>
      </c>
      <c r="E740" s="27" t="s">
        <v>89</v>
      </c>
      <c r="F740" s="107">
        <f>SUM(F741)</f>
        <v>31500</v>
      </c>
      <c r="G740" s="107">
        <f>SUM(G741)</f>
        <v>32822</v>
      </c>
    </row>
    <row r="741" spans="1:7" s="98" customFormat="1" ht="15.75">
      <c r="A741" s="101" t="s">
        <v>131</v>
      </c>
      <c r="B741" s="108">
        <v>10</v>
      </c>
      <c r="C741" s="27" t="s">
        <v>66</v>
      </c>
      <c r="D741" s="102" t="s">
        <v>379</v>
      </c>
      <c r="E741" s="27" t="s">
        <v>132</v>
      </c>
      <c r="F741" s="29">
        <v>31500</v>
      </c>
      <c r="G741" s="29">
        <v>32822</v>
      </c>
    </row>
    <row r="742" spans="1:7" s="98" customFormat="1" ht="15.75">
      <c r="A742" s="101" t="s">
        <v>54</v>
      </c>
      <c r="B742" s="111">
        <v>10</v>
      </c>
      <c r="C742" s="35" t="s">
        <v>66</v>
      </c>
      <c r="D742" s="102" t="s">
        <v>379</v>
      </c>
      <c r="E742" s="27" t="s">
        <v>132</v>
      </c>
      <c r="F742" s="29">
        <v>31500</v>
      </c>
      <c r="G742" s="29">
        <v>32822</v>
      </c>
    </row>
    <row r="743" spans="1:7" ht="31.5">
      <c r="A743" s="101" t="s">
        <v>489</v>
      </c>
      <c r="B743" s="111">
        <v>10</v>
      </c>
      <c r="C743" s="36" t="s">
        <v>66</v>
      </c>
      <c r="D743" s="102" t="s">
        <v>490</v>
      </c>
      <c r="E743" s="37"/>
      <c r="F743" s="107">
        <f t="shared" ref="F743:G745" si="71">SUM(F744)</f>
        <v>1945</v>
      </c>
      <c r="G743" s="107">
        <f t="shared" si="71"/>
        <v>3945</v>
      </c>
    </row>
    <row r="744" spans="1:7" ht="31.5">
      <c r="A744" s="104" t="s">
        <v>491</v>
      </c>
      <c r="B744" s="111">
        <v>10</v>
      </c>
      <c r="C744" s="31" t="s">
        <v>66</v>
      </c>
      <c r="D744" s="102" t="s">
        <v>492</v>
      </c>
      <c r="E744" s="25"/>
      <c r="F744" s="21">
        <f t="shared" si="71"/>
        <v>1945</v>
      </c>
      <c r="G744" s="107">
        <f t="shared" si="71"/>
        <v>3945</v>
      </c>
    </row>
    <row r="745" spans="1:7" ht="15.75">
      <c r="A745" s="73" t="s">
        <v>88</v>
      </c>
      <c r="B745" s="111">
        <v>10</v>
      </c>
      <c r="C745" s="31" t="s">
        <v>66</v>
      </c>
      <c r="D745" s="102" t="s">
        <v>492</v>
      </c>
      <c r="E745" s="25">
        <v>300</v>
      </c>
      <c r="F745" s="21">
        <f t="shared" si="71"/>
        <v>1945</v>
      </c>
      <c r="G745" s="107">
        <f t="shared" si="71"/>
        <v>3945</v>
      </c>
    </row>
    <row r="746" spans="1:7" ht="31.5">
      <c r="A746" s="73" t="s">
        <v>129</v>
      </c>
      <c r="B746" s="111">
        <v>10</v>
      </c>
      <c r="C746" s="31" t="s">
        <v>66</v>
      </c>
      <c r="D746" s="102" t="s">
        <v>492</v>
      </c>
      <c r="E746" s="25">
        <v>320</v>
      </c>
      <c r="F746" s="107">
        <v>1945</v>
      </c>
      <c r="G746" s="107">
        <v>3945</v>
      </c>
    </row>
    <row r="747" spans="1:7" s="98" customFormat="1" ht="15.75">
      <c r="A747" s="73" t="s">
        <v>194</v>
      </c>
      <c r="B747" s="111">
        <v>10</v>
      </c>
      <c r="C747" s="31" t="s">
        <v>66</v>
      </c>
      <c r="D747" s="102" t="s">
        <v>63</v>
      </c>
      <c r="E747" s="111"/>
      <c r="F747" s="107">
        <f t="shared" ref="F747:G749" si="72">SUM(F748)</f>
        <v>150</v>
      </c>
      <c r="G747" s="107">
        <f t="shared" si="72"/>
        <v>150</v>
      </c>
    </row>
    <row r="748" spans="1:7" ht="15.75">
      <c r="A748" s="67" t="s">
        <v>380</v>
      </c>
      <c r="B748" s="25">
        <v>10</v>
      </c>
      <c r="C748" s="31" t="s">
        <v>66</v>
      </c>
      <c r="D748" s="102" t="s">
        <v>381</v>
      </c>
      <c r="E748" s="25"/>
      <c r="F748" s="21">
        <f t="shared" si="72"/>
        <v>150</v>
      </c>
      <c r="G748" s="107">
        <f t="shared" si="72"/>
        <v>150</v>
      </c>
    </row>
    <row r="749" spans="1:7" ht="15.75">
      <c r="A749" s="73" t="s">
        <v>88</v>
      </c>
      <c r="B749" s="25">
        <v>10</v>
      </c>
      <c r="C749" s="31" t="s">
        <v>66</v>
      </c>
      <c r="D749" s="102" t="s">
        <v>381</v>
      </c>
      <c r="E749" s="25">
        <v>300</v>
      </c>
      <c r="F749" s="21">
        <f t="shared" si="72"/>
        <v>150</v>
      </c>
      <c r="G749" s="107">
        <f t="shared" si="72"/>
        <v>150</v>
      </c>
    </row>
    <row r="750" spans="1:7" ht="31.5">
      <c r="A750" s="73" t="s">
        <v>129</v>
      </c>
      <c r="B750" s="25">
        <v>10</v>
      </c>
      <c r="C750" s="31" t="s">
        <v>66</v>
      </c>
      <c r="D750" s="102" t="s">
        <v>381</v>
      </c>
      <c r="E750" s="25">
        <v>320</v>
      </c>
      <c r="F750" s="107">
        <v>150</v>
      </c>
      <c r="G750" s="107">
        <v>150</v>
      </c>
    </row>
    <row r="751" spans="1:7" ht="15.75">
      <c r="A751" s="92" t="s">
        <v>93</v>
      </c>
      <c r="B751" s="22">
        <v>10</v>
      </c>
      <c r="C751" s="35" t="s">
        <v>50</v>
      </c>
      <c r="D751" s="3"/>
      <c r="E751" s="27"/>
      <c r="F751" s="21">
        <f>SUM(F752,F762)</f>
        <v>92576.7</v>
      </c>
      <c r="G751" s="107">
        <f>SUM(G752,G762)</f>
        <v>73432.7</v>
      </c>
    </row>
    <row r="752" spans="1:7" s="98" customFormat="1" ht="15.75">
      <c r="A752" s="101" t="s">
        <v>159</v>
      </c>
      <c r="B752" s="108">
        <v>10</v>
      </c>
      <c r="C752" s="35" t="s">
        <v>50</v>
      </c>
      <c r="D752" s="102" t="s">
        <v>15</v>
      </c>
      <c r="E752" s="111"/>
      <c r="F752" s="107">
        <f t="shared" ref="F752:G753" si="73">SUM(F753)</f>
        <v>43237</v>
      </c>
      <c r="G752" s="107">
        <f t="shared" si="73"/>
        <v>43237</v>
      </c>
    </row>
    <row r="753" spans="1:7" s="98" customFormat="1" ht="15.75">
      <c r="A753" s="101" t="s">
        <v>3</v>
      </c>
      <c r="B753" s="108">
        <v>10</v>
      </c>
      <c r="C753" s="35" t="s">
        <v>50</v>
      </c>
      <c r="D753" s="100" t="s">
        <v>16</v>
      </c>
      <c r="E753" s="111"/>
      <c r="F753" s="107">
        <f t="shared" si="73"/>
        <v>43237</v>
      </c>
      <c r="G753" s="107">
        <f t="shared" si="73"/>
        <v>43237</v>
      </c>
    </row>
    <row r="754" spans="1:7" s="98" customFormat="1" ht="47.25">
      <c r="A754" s="104" t="s">
        <v>218</v>
      </c>
      <c r="B754" s="108">
        <v>10</v>
      </c>
      <c r="C754" s="35" t="s">
        <v>50</v>
      </c>
      <c r="D754" s="129" t="s">
        <v>511</v>
      </c>
      <c r="E754" s="27"/>
      <c r="F754" s="107">
        <f>SUM(F755)</f>
        <v>43237</v>
      </c>
      <c r="G754" s="107">
        <f>SUM(G755)</f>
        <v>43237</v>
      </c>
    </row>
    <row r="755" spans="1:7" s="98" customFormat="1" ht="63">
      <c r="A755" s="101" t="s">
        <v>219</v>
      </c>
      <c r="B755" s="108">
        <v>10</v>
      </c>
      <c r="C755" s="35" t="s">
        <v>50</v>
      </c>
      <c r="D755" s="129" t="s">
        <v>512</v>
      </c>
      <c r="E755" s="27"/>
      <c r="F755" s="107">
        <f>SUM(F756,F759)</f>
        <v>43237</v>
      </c>
      <c r="G755" s="107">
        <f>SUM(G756,G759)</f>
        <v>43237</v>
      </c>
    </row>
    <row r="756" spans="1:7" s="98" customFormat="1" ht="31.5">
      <c r="A756" s="104" t="s">
        <v>113</v>
      </c>
      <c r="B756" s="108">
        <v>10</v>
      </c>
      <c r="C756" s="27" t="s">
        <v>50</v>
      </c>
      <c r="D756" s="129" t="s">
        <v>512</v>
      </c>
      <c r="E756" s="27" t="s">
        <v>91</v>
      </c>
      <c r="F756" s="107">
        <f>SUM(F757)</f>
        <v>428</v>
      </c>
      <c r="G756" s="107">
        <f>SUM(G757)</f>
        <v>428</v>
      </c>
    </row>
    <row r="757" spans="1:7" s="98" customFormat="1" ht="31.5">
      <c r="A757" s="87" t="s">
        <v>51</v>
      </c>
      <c r="B757" s="111">
        <v>10</v>
      </c>
      <c r="C757" s="35" t="s">
        <v>50</v>
      </c>
      <c r="D757" s="129" t="s">
        <v>512</v>
      </c>
      <c r="E757" s="78">
        <v>240</v>
      </c>
      <c r="F757" s="107">
        <v>428</v>
      </c>
      <c r="G757" s="107">
        <v>428</v>
      </c>
    </row>
    <row r="758" spans="1:7" s="98" customFormat="1" ht="15.75">
      <c r="A758" s="101" t="s">
        <v>54</v>
      </c>
      <c r="B758" s="78">
        <v>10</v>
      </c>
      <c r="C758" s="35" t="s">
        <v>50</v>
      </c>
      <c r="D758" s="129" t="s">
        <v>512</v>
      </c>
      <c r="E758" s="78">
        <v>240</v>
      </c>
      <c r="F758" s="107">
        <v>428</v>
      </c>
      <c r="G758" s="107">
        <v>428</v>
      </c>
    </row>
    <row r="759" spans="1:7" s="98" customFormat="1" ht="15.75">
      <c r="A759" s="76" t="s">
        <v>88</v>
      </c>
      <c r="B759" s="78">
        <v>10</v>
      </c>
      <c r="C759" s="35" t="s">
        <v>50</v>
      </c>
      <c r="D759" s="129" t="s">
        <v>512</v>
      </c>
      <c r="E759" s="108">
        <v>300</v>
      </c>
      <c r="F759" s="107">
        <f>SUM(F760)</f>
        <v>42809</v>
      </c>
      <c r="G759" s="107">
        <f>SUM(G760)</f>
        <v>42809</v>
      </c>
    </row>
    <row r="760" spans="1:7" s="98" customFormat="1" ht="15.75">
      <c r="A760" s="101" t="s">
        <v>131</v>
      </c>
      <c r="B760" s="78">
        <v>10</v>
      </c>
      <c r="C760" s="35" t="s">
        <v>50</v>
      </c>
      <c r="D760" s="129" t="s">
        <v>512</v>
      </c>
      <c r="E760" s="108">
        <v>310</v>
      </c>
      <c r="F760" s="107">
        <v>42809</v>
      </c>
      <c r="G760" s="107">
        <v>42809</v>
      </c>
    </row>
    <row r="761" spans="1:7" s="98" customFormat="1" ht="15.75">
      <c r="A761" s="101" t="s">
        <v>54</v>
      </c>
      <c r="B761" s="78">
        <v>10</v>
      </c>
      <c r="C761" s="35" t="s">
        <v>50</v>
      </c>
      <c r="D761" s="129" t="s">
        <v>512</v>
      </c>
      <c r="E761" s="111">
        <v>310</v>
      </c>
      <c r="F761" s="107">
        <v>42809</v>
      </c>
      <c r="G761" s="107">
        <v>42809</v>
      </c>
    </row>
    <row r="762" spans="1:7" ht="15.75">
      <c r="A762" s="67" t="s">
        <v>382</v>
      </c>
      <c r="B762" s="19">
        <v>10</v>
      </c>
      <c r="C762" s="35" t="s">
        <v>50</v>
      </c>
      <c r="D762" s="4" t="s">
        <v>383</v>
      </c>
      <c r="E762" s="25"/>
      <c r="F762" s="107">
        <f>SUM(F763)</f>
        <v>49339.7</v>
      </c>
      <c r="G762" s="107">
        <f>SUM(G763)</f>
        <v>30195.7</v>
      </c>
    </row>
    <row r="763" spans="1:7" ht="47.25">
      <c r="A763" s="67" t="s">
        <v>384</v>
      </c>
      <c r="B763" s="19">
        <v>10</v>
      </c>
      <c r="C763" s="35" t="s">
        <v>50</v>
      </c>
      <c r="D763" s="102" t="s">
        <v>385</v>
      </c>
      <c r="E763" s="25"/>
      <c r="F763" s="21">
        <f>SUM(F764)</f>
        <v>49339.7</v>
      </c>
      <c r="G763" s="107">
        <f>SUM(G764)</f>
        <v>30195.7</v>
      </c>
    </row>
    <row r="764" spans="1:7" s="98" customFormat="1" ht="63">
      <c r="A764" s="101" t="s">
        <v>386</v>
      </c>
      <c r="B764" s="78">
        <v>10</v>
      </c>
      <c r="C764" s="35" t="s">
        <v>50</v>
      </c>
      <c r="D764" s="102" t="s">
        <v>387</v>
      </c>
      <c r="E764" s="111"/>
      <c r="F764" s="107">
        <f>SUM(F765,F769)</f>
        <v>49339.7</v>
      </c>
      <c r="G764" s="107">
        <f>SUM(G765,G769)</f>
        <v>30195.7</v>
      </c>
    </row>
    <row r="765" spans="1:7" s="8" customFormat="1" ht="63">
      <c r="A765" s="77" t="s">
        <v>388</v>
      </c>
      <c r="B765" s="19">
        <v>10</v>
      </c>
      <c r="C765" s="35" t="s">
        <v>50</v>
      </c>
      <c r="D765" s="102" t="s">
        <v>389</v>
      </c>
      <c r="E765" s="25"/>
      <c r="F765" s="21">
        <f>SUM(F766)</f>
        <v>47861</v>
      </c>
      <c r="G765" s="107">
        <f>SUM(G766)</f>
        <v>28717</v>
      </c>
    </row>
    <row r="766" spans="1:7" s="8" customFormat="1" ht="15.75">
      <c r="A766" s="69" t="s">
        <v>88</v>
      </c>
      <c r="B766" s="19">
        <v>10</v>
      </c>
      <c r="C766" s="35" t="s">
        <v>50</v>
      </c>
      <c r="D766" s="102" t="s">
        <v>389</v>
      </c>
      <c r="E766" s="28">
        <v>300</v>
      </c>
      <c r="F766" s="107">
        <f>SUM(F767)</f>
        <v>47861</v>
      </c>
      <c r="G766" s="107">
        <f>SUM(G767)</f>
        <v>28717</v>
      </c>
    </row>
    <row r="767" spans="1:7" s="8" customFormat="1" ht="31.5">
      <c r="A767" s="73" t="s">
        <v>129</v>
      </c>
      <c r="B767" s="19">
        <v>10</v>
      </c>
      <c r="C767" s="35" t="s">
        <v>50</v>
      </c>
      <c r="D767" s="102" t="s">
        <v>389</v>
      </c>
      <c r="E767" s="25">
        <v>320</v>
      </c>
      <c r="F767" s="50">
        <v>47861</v>
      </c>
      <c r="G767" s="107">
        <v>28717</v>
      </c>
    </row>
    <row r="768" spans="1:7" s="98" customFormat="1" ht="15.75">
      <c r="A768" s="104" t="s">
        <v>54</v>
      </c>
      <c r="B768" s="78">
        <v>10</v>
      </c>
      <c r="C768" s="35" t="s">
        <v>50</v>
      </c>
      <c r="D768" s="102" t="s">
        <v>389</v>
      </c>
      <c r="E768" s="111">
        <v>320</v>
      </c>
      <c r="F768" s="50">
        <v>47861</v>
      </c>
      <c r="G768" s="50">
        <v>28717</v>
      </c>
    </row>
    <row r="769" spans="1:7" s="8" customFormat="1" ht="78.75">
      <c r="A769" s="77" t="s">
        <v>390</v>
      </c>
      <c r="B769" s="19">
        <v>10</v>
      </c>
      <c r="C769" s="35" t="s">
        <v>50</v>
      </c>
      <c r="D769" s="102" t="s">
        <v>391</v>
      </c>
      <c r="E769" s="28"/>
      <c r="F769" s="21">
        <f>SUM(F770,F772)</f>
        <v>1478.7</v>
      </c>
      <c r="G769" s="107">
        <f>SUM(G770,G772)</f>
        <v>1478.7</v>
      </c>
    </row>
    <row r="770" spans="1:7" s="98" customFormat="1" ht="31.5">
      <c r="A770" s="104" t="s">
        <v>113</v>
      </c>
      <c r="B770" s="78">
        <v>10</v>
      </c>
      <c r="C770" s="35" t="s">
        <v>50</v>
      </c>
      <c r="D770" s="102" t="s">
        <v>391</v>
      </c>
      <c r="E770" s="111">
        <v>200</v>
      </c>
      <c r="F770" s="107">
        <f>SUM(F771)</f>
        <v>520</v>
      </c>
      <c r="G770" s="107">
        <f>SUM(G771)</f>
        <v>520</v>
      </c>
    </row>
    <row r="771" spans="1:7" s="8" customFormat="1" ht="31.5">
      <c r="A771" s="104" t="s">
        <v>51</v>
      </c>
      <c r="B771" s="78">
        <v>10</v>
      </c>
      <c r="C771" s="35" t="s">
        <v>50</v>
      </c>
      <c r="D771" s="102" t="s">
        <v>391</v>
      </c>
      <c r="E771" s="111">
        <v>240</v>
      </c>
      <c r="F771" s="107">
        <v>520</v>
      </c>
      <c r="G771" s="107">
        <v>520</v>
      </c>
    </row>
    <row r="772" spans="1:7" s="48" customFormat="1" ht="15.75">
      <c r="A772" s="69" t="s">
        <v>88</v>
      </c>
      <c r="B772" s="19">
        <v>10</v>
      </c>
      <c r="C772" s="35" t="s">
        <v>50</v>
      </c>
      <c r="D772" s="102" t="s">
        <v>391</v>
      </c>
      <c r="E772" s="28">
        <v>300</v>
      </c>
      <c r="F772" s="107">
        <f>SUM(F773)</f>
        <v>958.7</v>
      </c>
      <c r="G772" s="107">
        <f>SUM(G773)</f>
        <v>958.7</v>
      </c>
    </row>
    <row r="773" spans="1:7" s="48" customFormat="1" ht="31.5">
      <c r="A773" s="73" t="s">
        <v>129</v>
      </c>
      <c r="B773" s="19">
        <v>10</v>
      </c>
      <c r="C773" s="35" t="s">
        <v>50</v>
      </c>
      <c r="D773" s="102" t="s">
        <v>391</v>
      </c>
      <c r="E773" s="25">
        <v>320</v>
      </c>
      <c r="F773" s="50">
        <v>958.7</v>
      </c>
      <c r="G773" s="50">
        <v>958.7</v>
      </c>
    </row>
    <row r="774" spans="1:7" s="48" customFormat="1" ht="15.75">
      <c r="A774" s="67"/>
      <c r="B774" s="19"/>
      <c r="C774" s="35"/>
      <c r="D774" s="47"/>
      <c r="E774" s="25"/>
      <c r="F774" s="21"/>
      <c r="G774" s="107"/>
    </row>
    <row r="775" spans="1:7" ht="15.75">
      <c r="A775" s="93" t="s">
        <v>102</v>
      </c>
      <c r="B775" s="59">
        <v>11</v>
      </c>
      <c r="C775" s="60"/>
      <c r="D775" s="62"/>
      <c r="E775" s="60"/>
      <c r="F775" s="55">
        <f>SUM(F776,F825,F832)</f>
        <v>482583.67</v>
      </c>
      <c r="G775" s="55">
        <f>SUM(G776,G825,G832)</f>
        <v>361758.79</v>
      </c>
    </row>
    <row r="776" spans="1:7" ht="15.75">
      <c r="A776" s="69" t="s">
        <v>103</v>
      </c>
      <c r="B776" s="19">
        <v>11</v>
      </c>
      <c r="C776" s="36" t="s">
        <v>44</v>
      </c>
      <c r="D776" s="10"/>
      <c r="E776" s="25"/>
      <c r="F776" s="21">
        <f>SUM(F777,F794,F819)</f>
        <v>476930.7</v>
      </c>
      <c r="G776" s="107">
        <f>SUM(G777,G794,G819)</f>
        <v>357353.29</v>
      </c>
    </row>
    <row r="777" spans="1:7" ht="15.75">
      <c r="A777" s="67" t="s">
        <v>392</v>
      </c>
      <c r="B777" s="19">
        <v>11</v>
      </c>
      <c r="C777" s="36" t="s">
        <v>44</v>
      </c>
      <c r="D777" s="4" t="s">
        <v>19</v>
      </c>
      <c r="E777" s="25"/>
      <c r="F777" s="21">
        <f>SUM(F778,F789)</f>
        <v>101960.93</v>
      </c>
      <c r="G777" s="107">
        <f>SUM(G778,G789)</f>
        <v>96692.12999999999</v>
      </c>
    </row>
    <row r="778" spans="1:7" s="98" customFormat="1" ht="15.75">
      <c r="A778" s="101" t="s">
        <v>393</v>
      </c>
      <c r="B778" s="78">
        <v>11</v>
      </c>
      <c r="C778" s="36" t="s">
        <v>44</v>
      </c>
      <c r="D778" s="102" t="s">
        <v>394</v>
      </c>
      <c r="E778" s="111"/>
      <c r="F778" s="107">
        <f>SUM(F779)</f>
        <v>55918.439999999995</v>
      </c>
      <c r="G778" s="107">
        <f>SUM(G779)</f>
        <v>52237.639999999992</v>
      </c>
    </row>
    <row r="779" spans="1:7" s="98" customFormat="1" ht="47.25">
      <c r="A779" s="99" t="s">
        <v>395</v>
      </c>
      <c r="B779" s="78">
        <v>11</v>
      </c>
      <c r="C779" s="36" t="s">
        <v>44</v>
      </c>
      <c r="D779" s="102" t="s">
        <v>396</v>
      </c>
      <c r="E779" s="111"/>
      <c r="F779" s="107">
        <f>SUM(F780)</f>
        <v>55918.439999999995</v>
      </c>
      <c r="G779" s="107">
        <f>SUM(G780)</f>
        <v>52237.639999999992</v>
      </c>
    </row>
    <row r="780" spans="1:7" s="98" customFormat="1" ht="31.5">
      <c r="A780" s="104" t="s">
        <v>397</v>
      </c>
      <c r="B780" s="78">
        <v>11</v>
      </c>
      <c r="C780" s="36" t="s">
        <v>44</v>
      </c>
      <c r="D780" s="102" t="s">
        <v>398</v>
      </c>
      <c r="E780" s="111"/>
      <c r="F780" s="107">
        <f>SUM(F781,F783,F785,F787)</f>
        <v>55918.439999999995</v>
      </c>
      <c r="G780" s="107">
        <f>SUM(G781,G783,G785,G787)</f>
        <v>52237.639999999992</v>
      </c>
    </row>
    <row r="781" spans="1:7" s="98" customFormat="1" ht="63">
      <c r="A781" s="101" t="s">
        <v>47</v>
      </c>
      <c r="B781" s="78">
        <v>11</v>
      </c>
      <c r="C781" s="36" t="s">
        <v>44</v>
      </c>
      <c r="D781" s="102" t="s">
        <v>398</v>
      </c>
      <c r="E781" s="112">
        <v>100</v>
      </c>
      <c r="F781" s="107">
        <f>SUM(F782)</f>
        <v>7252.66</v>
      </c>
      <c r="G781" s="107">
        <f>SUM(G782)</f>
        <v>7252.66</v>
      </c>
    </row>
    <row r="782" spans="1:7" s="98" customFormat="1" ht="15.75">
      <c r="A782" s="104" t="s">
        <v>62</v>
      </c>
      <c r="B782" s="78">
        <v>11</v>
      </c>
      <c r="C782" s="36" t="s">
        <v>44</v>
      </c>
      <c r="D782" s="102" t="s">
        <v>398</v>
      </c>
      <c r="E782" s="112">
        <v>110</v>
      </c>
      <c r="F782" s="50">
        <v>7252.66</v>
      </c>
      <c r="G782" s="50">
        <v>7252.66</v>
      </c>
    </row>
    <row r="783" spans="1:7" s="98" customFormat="1" ht="31.5">
      <c r="A783" s="104" t="s">
        <v>113</v>
      </c>
      <c r="B783" s="78">
        <v>11</v>
      </c>
      <c r="C783" s="36" t="s">
        <v>44</v>
      </c>
      <c r="D783" s="102" t="s">
        <v>398</v>
      </c>
      <c r="E783" s="30">
        <v>200</v>
      </c>
      <c r="F783" s="107">
        <f>SUM(F784)</f>
        <v>461.15</v>
      </c>
      <c r="G783" s="107">
        <f>SUM(G784)</f>
        <v>461.15</v>
      </c>
    </row>
    <row r="784" spans="1:7" s="98" customFormat="1" ht="31.5">
      <c r="A784" s="106" t="s">
        <v>51</v>
      </c>
      <c r="B784" s="78">
        <v>11</v>
      </c>
      <c r="C784" s="36" t="s">
        <v>44</v>
      </c>
      <c r="D784" s="102" t="s">
        <v>398</v>
      </c>
      <c r="E784" s="112">
        <v>240</v>
      </c>
      <c r="F784" s="107">
        <v>461.15</v>
      </c>
      <c r="G784" s="107">
        <v>461.15</v>
      </c>
    </row>
    <row r="785" spans="1:7" s="98" customFormat="1" ht="31.5">
      <c r="A785" s="99" t="s">
        <v>59</v>
      </c>
      <c r="B785" s="78">
        <v>11</v>
      </c>
      <c r="C785" s="36" t="s">
        <v>44</v>
      </c>
      <c r="D785" s="102" t="s">
        <v>398</v>
      </c>
      <c r="E785" s="112">
        <v>600</v>
      </c>
      <c r="F785" s="107">
        <f>SUM(F786)</f>
        <v>48189.43</v>
      </c>
      <c r="G785" s="107">
        <f>SUM(G786)</f>
        <v>44508.63</v>
      </c>
    </row>
    <row r="786" spans="1:7" s="98" customFormat="1" ht="15.75">
      <c r="A786" s="106" t="s">
        <v>99</v>
      </c>
      <c r="B786" s="78">
        <v>11</v>
      </c>
      <c r="C786" s="36" t="s">
        <v>44</v>
      </c>
      <c r="D786" s="102" t="s">
        <v>398</v>
      </c>
      <c r="E786" s="112">
        <v>620</v>
      </c>
      <c r="F786" s="107">
        <v>48189.43</v>
      </c>
      <c r="G786" s="107">
        <v>44508.63</v>
      </c>
    </row>
    <row r="787" spans="1:7" s="98" customFormat="1" ht="15.75">
      <c r="A787" s="76" t="s">
        <v>52</v>
      </c>
      <c r="B787" s="78">
        <v>11</v>
      </c>
      <c r="C787" s="36" t="s">
        <v>44</v>
      </c>
      <c r="D787" s="102" t="s">
        <v>398</v>
      </c>
      <c r="E787" s="111">
        <v>800</v>
      </c>
      <c r="F787" s="107">
        <f>SUM(F788)</f>
        <v>15.2</v>
      </c>
      <c r="G787" s="107">
        <f>SUM(G788)</f>
        <v>15.2</v>
      </c>
    </row>
    <row r="788" spans="1:7" s="98" customFormat="1" ht="15.75">
      <c r="A788" s="104" t="s">
        <v>53</v>
      </c>
      <c r="B788" s="78">
        <v>11</v>
      </c>
      <c r="C788" s="36" t="s">
        <v>44</v>
      </c>
      <c r="D788" s="102" t="s">
        <v>398</v>
      </c>
      <c r="E788" s="111">
        <v>850</v>
      </c>
      <c r="F788" s="29">
        <v>15.2</v>
      </c>
      <c r="G788" s="29">
        <v>15.2</v>
      </c>
    </row>
    <row r="789" spans="1:7" s="98" customFormat="1" ht="15.75">
      <c r="A789" s="104" t="s">
        <v>120</v>
      </c>
      <c r="B789" s="78">
        <v>11</v>
      </c>
      <c r="C789" s="36" t="s">
        <v>44</v>
      </c>
      <c r="D789" s="102" t="s">
        <v>20</v>
      </c>
      <c r="E789" s="111"/>
      <c r="F789" s="107">
        <f t="shared" ref="F789:G792" si="74">SUM(F790)</f>
        <v>46042.49</v>
      </c>
      <c r="G789" s="107">
        <f t="shared" si="74"/>
        <v>44454.49</v>
      </c>
    </row>
    <row r="790" spans="1:7" s="98" customFormat="1" ht="15.75">
      <c r="A790" s="104" t="s">
        <v>399</v>
      </c>
      <c r="B790" s="78">
        <v>11</v>
      </c>
      <c r="C790" s="36" t="s">
        <v>44</v>
      </c>
      <c r="D790" s="102" t="s">
        <v>400</v>
      </c>
      <c r="E790" s="111"/>
      <c r="F790" s="107">
        <f t="shared" si="74"/>
        <v>46042.49</v>
      </c>
      <c r="G790" s="107">
        <f t="shared" si="74"/>
        <v>44454.49</v>
      </c>
    </row>
    <row r="791" spans="1:7" s="98" customFormat="1" ht="47.25">
      <c r="A791" s="104" t="s">
        <v>401</v>
      </c>
      <c r="B791" s="78">
        <v>11</v>
      </c>
      <c r="C791" s="36" t="s">
        <v>44</v>
      </c>
      <c r="D791" s="102" t="s">
        <v>402</v>
      </c>
      <c r="E791" s="111"/>
      <c r="F791" s="107">
        <f t="shared" si="74"/>
        <v>46042.49</v>
      </c>
      <c r="G791" s="107">
        <f t="shared" si="74"/>
        <v>44454.49</v>
      </c>
    </row>
    <row r="792" spans="1:7" s="98" customFormat="1" ht="31.5">
      <c r="A792" s="99" t="s">
        <v>59</v>
      </c>
      <c r="B792" s="78">
        <v>11</v>
      </c>
      <c r="C792" s="36" t="s">
        <v>44</v>
      </c>
      <c r="D792" s="102" t="s">
        <v>402</v>
      </c>
      <c r="E792" s="111">
        <v>600</v>
      </c>
      <c r="F792" s="107">
        <f t="shared" si="74"/>
        <v>46042.49</v>
      </c>
      <c r="G792" s="107">
        <f t="shared" si="74"/>
        <v>44454.49</v>
      </c>
    </row>
    <row r="793" spans="1:7" s="98" customFormat="1" ht="15.75">
      <c r="A793" s="106" t="s">
        <v>60</v>
      </c>
      <c r="B793" s="78">
        <v>11</v>
      </c>
      <c r="C793" s="36" t="s">
        <v>44</v>
      </c>
      <c r="D793" s="102" t="s">
        <v>402</v>
      </c>
      <c r="E793" s="111">
        <v>610</v>
      </c>
      <c r="F793" s="107">
        <v>46042.49</v>
      </c>
      <c r="G793" s="107">
        <v>44454.49</v>
      </c>
    </row>
    <row r="794" spans="1:7" s="98" customFormat="1" ht="31.5">
      <c r="A794" s="101" t="s">
        <v>197</v>
      </c>
      <c r="B794" s="78">
        <v>11</v>
      </c>
      <c r="C794" s="36" t="s">
        <v>44</v>
      </c>
      <c r="D794" s="102" t="s">
        <v>23</v>
      </c>
      <c r="E794" s="108"/>
      <c r="F794" s="107">
        <f>SUM(F795,F811)</f>
        <v>1412.7</v>
      </c>
      <c r="G794" s="107">
        <f>SUM(G795,G811)</f>
        <v>1412.7</v>
      </c>
    </row>
    <row r="795" spans="1:7" s="98" customFormat="1" ht="31.5">
      <c r="A795" s="101" t="s">
        <v>198</v>
      </c>
      <c r="B795" s="78">
        <v>11</v>
      </c>
      <c r="C795" s="36" t="s">
        <v>44</v>
      </c>
      <c r="D795" s="100" t="s">
        <v>199</v>
      </c>
      <c r="E795" s="108"/>
      <c r="F795" s="107">
        <f>SUM(F796,F803,F807)</f>
        <v>1028.4000000000001</v>
      </c>
      <c r="G795" s="107">
        <f>SUM(G796,G803,G807)</f>
        <v>1028.4000000000001</v>
      </c>
    </row>
    <row r="796" spans="1:7" s="98" customFormat="1" ht="63">
      <c r="A796" s="132" t="s">
        <v>536</v>
      </c>
      <c r="B796" s="78">
        <v>11</v>
      </c>
      <c r="C796" s="36" t="s">
        <v>44</v>
      </c>
      <c r="D796" s="100" t="s">
        <v>200</v>
      </c>
      <c r="E796" s="108"/>
      <c r="F796" s="107">
        <f>SUM(F797)</f>
        <v>733.40000000000009</v>
      </c>
      <c r="G796" s="107">
        <f>SUM(G797)</f>
        <v>733.40000000000009</v>
      </c>
    </row>
    <row r="797" spans="1:7" s="98" customFormat="1" ht="78.75">
      <c r="A797" s="132" t="s">
        <v>535</v>
      </c>
      <c r="B797" s="78">
        <v>11</v>
      </c>
      <c r="C797" s="36" t="s">
        <v>44</v>
      </c>
      <c r="D797" s="102" t="s">
        <v>201</v>
      </c>
      <c r="E797" s="108"/>
      <c r="F797" s="107">
        <f>SUM(F798,F800)</f>
        <v>733.40000000000009</v>
      </c>
      <c r="G797" s="107">
        <f>SUM(G798,G800)</f>
        <v>733.40000000000009</v>
      </c>
    </row>
    <row r="798" spans="1:7" s="98" customFormat="1" ht="31.5">
      <c r="A798" s="104" t="s">
        <v>113</v>
      </c>
      <c r="B798" s="78">
        <v>11</v>
      </c>
      <c r="C798" s="36" t="s">
        <v>44</v>
      </c>
      <c r="D798" s="102" t="s">
        <v>201</v>
      </c>
      <c r="E798" s="35" t="s">
        <v>91</v>
      </c>
      <c r="F798" s="107">
        <f>SUM(F799)</f>
        <v>160.80000000000001</v>
      </c>
      <c r="G798" s="107">
        <f>SUM(G799)</f>
        <v>160.80000000000001</v>
      </c>
    </row>
    <row r="799" spans="1:7" s="98" customFormat="1" ht="31.5">
      <c r="A799" s="76" t="s">
        <v>51</v>
      </c>
      <c r="B799" s="78">
        <v>11</v>
      </c>
      <c r="C799" s="36" t="s">
        <v>44</v>
      </c>
      <c r="D799" s="102" t="s">
        <v>201</v>
      </c>
      <c r="E799" s="108">
        <v>240</v>
      </c>
      <c r="F799" s="29">
        <v>160.80000000000001</v>
      </c>
      <c r="G799" s="29">
        <v>160.80000000000001</v>
      </c>
    </row>
    <row r="800" spans="1:7" s="98" customFormat="1" ht="31.5">
      <c r="A800" s="106" t="s">
        <v>59</v>
      </c>
      <c r="B800" s="78">
        <v>11</v>
      </c>
      <c r="C800" s="36" t="s">
        <v>44</v>
      </c>
      <c r="D800" s="102" t="s">
        <v>201</v>
      </c>
      <c r="E800" s="105">
        <v>600</v>
      </c>
      <c r="F800" s="107">
        <f>SUM(F802,F801)</f>
        <v>572.6</v>
      </c>
      <c r="G800" s="107">
        <f>SUM(G802,G801)</f>
        <v>572.6</v>
      </c>
    </row>
    <row r="801" spans="1:7" s="98" customFormat="1" ht="15.75">
      <c r="A801" s="106" t="s">
        <v>60</v>
      </c>
      <c r="B801" s="78">
        <v>11</v>
      </c>
      <c r="C801" s="36" t="s">
        <v>44</v>
      </c>
      <c r="D801" s="102" t="s">
        <v>201</v>
      </c>
      <c r="E801" s="105">
        <v>610</v>
      </c>
      <c r="F801" s="107">
        <v>50.4</v>
      </c>
      <c r="G801" s="107">
        <v>50.4</v>
      </c>
    </row>
    <row r="802" spans="1:7" s="98" customFormat="1" ht="15.75">
      <c r="A802" s="106" t="s">
        <v>99</v>
      </c>
      <c r="B802" s="78">
        <v>11</v>
      </c>
      <c r="C802" s="36" t="s">
        <v>44</v>
      </c>
      <c r="D802" s="102" t="s">
        <v>201</v>
      </c>
      <c r="E802" s="112">
        <v>620</v>
      </c>
      <c r="F802" s="107">
        <v>522.20000000000005</v>
      </c>
      <c r="G802" s="107">
        <v>522.20000000000005</v>
      </c>
    </row>
    <row r="803" spans="1:7" s="98" customFormat="1" ht="31.5">
      <c r="A803" s="104" t="s">
        <v>256</v>
      </c>
      <c r="B803" s="78">
        <v>11</v>
      </c>
      <c r="C803" s="36" t="s">
        <v>44</v>
      </c>
      <c r="D803" s="102" t="s">
        <v>257</v>
      </c>
      <c r="E803" s="108"/>
      <c r="F803" s="107">
        <f t="shared" ref="F803:G805" si="75">SUM(F804)</f>
        <v>157</v>
      </c>
      <c r="G803" s="107">
        <f t="shared" si="75"/>
        <v>157</v>
      </c>
    </row>
    <row r="804" spans="1:7" s="98" customFormat="1" ht="47.25">
      <c r="A804" s="69" t="s">
        <v>258</v>
      </c>
      <c r="B804" s="78">
        <v>11</v>
      </c>
      <c r="C804" s="36" t="s">
        <v>44</v>
      </c>
      <c r="D804" s="102" t="s">
        <v>259</v>
      </c>
      <c r="E804" s="108"/>
      <c r="F804" s="107">
        <f t="shared" si="75"/>
        <v>157</v>
      </c>
      <c r="G804" s="107">
        <f t="shared" si="75"/>
        <v>157</v>
      </c>
    </row>
    <row r="805" spans="1:7" s="98" customFormat="1" ht="31.5">
      <c r="A805" s="104" t="s">
        <v>113</v>
      </c>
      <c r="B805" s="78">
        <v>11</v>
      </c>
      <c r="C805" s="36" t="s">
        <v>44</v>
      </c>
      <c r="D805" s="102" t="s">
        <v>259</v>
      </c>
      <c r="E805" s="35" t="s">
        <v>91</v>
      </c>
      <c r="F805" s="107">
        <f t="shared" si="75"/>
        <v>157</v>
      </c>
      <c r="G805" s="107">
        <f t="shared" si="75"/>
        <v>157</v>
      </c>
    </row>
    <row r="806" spans="1:7" s="98" customFormat="1" ht="36" customHeight="1">
      <c r="A806" s="76" t="s">
        <v>51</v>
      </c>
      <c r="B806" s="78">
        <v>11</v>
      </c>
      <c r="C806" s="36" t="s">
        <v>44</v>
      </c>
      <c r="D806" s="102" t="s">
        <v>259</v>
      </c>
      <c r="E806" s="108">
        <v>240</v>
      </c>
      <c r="F806" s="29">
        <v>157</v>
      </c>
      <c r="G806" s="29">
        <v>157</v>
      </c>
    </row>
    <row r="807" spans="1:7" s="98" customFormat="1" ht="110.25">
      <c r="A807" s="101" t="s">
        <v>332</v>
      </c>
      <c r="B807" s="78">
        <v>11</v>
      </c>
      <c r="C807" s="36" t="s">
        <v>44</v>
      </c>
      <c r="D807" s="102" t="s">
        <v>333</v>
      </c>
      <c r="E807" s="108"/>
      <c r="F807" s="107">
        <f t="shared" ref="F807:G809" si="76">SUM(F808)</f>
        <v>138</v>
      </c>
      <c r="G807" s="107">
        <f t="shared" si="76"/>
        <v>138</v>
      </c>
    </row>
    <row r="808" spans="1:7" s="98" customFormat="1" ht="78.75">
      <c r="A808" s="101" t="s">
        <v>334</v>
      </c>
      <c r="B808" s="78">
        <v>11</v>
      </c>
      <c r="C808" s="36" t="s">
        <v>44</v>
      </c>
      <c r="D808" s="102" t="s">
        <v>335</v>
      </c>
      <c r="E808" s="108"/>
      <c r="F808" s="107">
        <f t="shared" si="76"/>
        <v>138</v>
      </c>
      <c r="G808" s="107">
        <f t="shared" si="76"/>
        <v>138</v>
      </c>
    </row>
    <row r="809" spans="1:7" s="98" customFormat="1" ht="31.5">
      <c r="A809" s="104" t="s">
        <v>113</v>
      </c>
      <c r="B809" s="78">
        <v>11</v>
      </c>
      <c r="C809" s="36" t="s">
        <v>44</v>
      </c>
      <c r="D809" s="102" t="s">
        <v>335</v>
      </c>
      <c r="E809" s="35" t="s">
        <v>91</v>
      </c>
      <c r="F809" s="107">
        <f t="shared" si="76"/>
        <v>138</v>
      </c>
      <c r="G809" s="107">
        <f t="shared" si="76"/>
        <v>138</v>
      </c>
    </row>
    <row r="810" spans="1:7" s="98" customFormat="1" ht="31.5">
      <c r="A810" s="76" t="s">
        <v>51</v>
      </c>
      <c r="B810" s="78">
        <v>11</v>
      </c>
      <c r="C810" s="36" t="s">
        <v>44</v>
      </c>
      <c r="D810" s="102" t="s">
        <v>335</v>
      </c>
      <c r="E810" s="108">
        <v>240</v>
      </c>
      <c r="F810" s="29">
        <v>138</v>
      </c>
      <c r="G810" s="29">
        <v>138</v>
      </c>
    </row>
    <row r="811" spans="1:7" s="98" customFormat="1" ht="15.75">
      <c r="A811" s="101" t="s">
        <v>202</v>
      </c>
      <c r="B811" s="78">
        <v>11</v>
      </c>
      <c r="C811" s="36" t="s">
        <v>44</v>
      </c>
      <c r="D811" s="102" t="s">
        <v>203</v>
      </c>
      <c r="E811" s="112"/>
      <c r="F811" s="107">
        <f>SUM(F813)</f>
        <v>384.3</v>
      </c>
      <c r="G811" s="107">
        <f>SUM(G813)</f>
        <v>384.3</v>
      </c>
    </row>
    <row r="812" spans="1:7" s="98" customFormat="1" ht="31.5">
      <c r="A812" s="106" t="s">
        <v>204</v>
      </c>
      <c r="B812" s="78">
        <v>11</v>
      </c>
      <c r="C812" s="36" t="s">
        <v>44</v>
      </c>
      <c r="D812" s="102" t="s">
        <v>205</v>
      </c>
      <c r="E812" s="112"/>
      <c r="F812" s="107">
        <f>SUM(F813)</f>
        <v>384.3</v>
      </c>
      <c r="G812" s="107">
        <f>SUM(G813)</f>
        <v>384.3</v>
      </c>
    </row>
    <row r="813" spans="1:7" s="98" customFormat="1" ht="31.5">
      <c r="A813" s="106" t="s">
        <v>206</v>
      </c>
      <c r="B813" s="78">
        <v>11</v>
      </c>
      <c r="C813" s="36" t="s">
        <v>44</v>
      </c>
      <c r="D813" s="102" t="s">
        <v>207</v>
      </c>
      <c r="E813" s="112"/>
      <c r="F813" s="107">
        <f>SUM(F814,F816)</f>
        <v>384.3</v>
      </c>
      <c r="G813" s="107">
        <f>SUM(G814,G816)</f>
        <v>384.3</v>
      </c>
    </row>
    <row r="814" spans="1:7" s="98" customFormat="1" ht="31.5">
      <c r="A814" s="104" t="s">
        <v>113</v>
      </c>
      <c r="B814" s="78">
        <v>11</v>
      </c>
      <c r="C814" s="36" t="s">
        <v>44</v>
      </c>
      <c r="D814" s="102" t="s">
        <v>207</v>
      </c>
      <c r="E814" s="35" t="s">
        <v>91</v>
      </c>
      <c r="F814" s="107">
        <f>SUM(F815)</f>
        <v>58.8</v>
      </c>
      <c r="G814" s="107">
        <f>SUM(G815)</f>
        <v>58.8</v>
      </c>
    </row>
    <row r="815" spans="1:7" s="98" customFormat="1" ht="31.5">
      <c r="A815" s="76" t="s">
        <v>51</v>
      </c>
      <c r="B815" s="78">
        <v>11</v>
      </c>
      <c r="C815" s="36" t="s">
        <v>44</v>
      </c>
      <c r="D815" s="102" t="s">
        <v>207</v>
      </c>
      <c r="E815" s="108">
        <v>240</v>
      </c>
      <c r="F815" s="29">
        <v>58.8</v>
      </c>
      <c r="G815" s="29">
        <v>58.8</v>
      </c>
    </row>
    <row r="816" spans="1:7" s="98" customFormat="1" ht="31.5">
      <c r="A816" s="106" t="s">
        <v>59</v>
      </c>
      <c r="B816" s="78">
        <v>11</v>
      </c>
      <c r="C816" s="36" t="s">
        <v>44</v>
      </c>
      <c r="D816" s="102" t="s">
        <v>207</v>
      </c>
      <c r="E816" s="105">
        <v>600</v>
      </c>
      <c r="F816" s="107">
        <f>SUM(F817,F818)</f>
        <v>325.5</v>
      </c>
      <c r="G816" s="107">
        <f>SUM(G817,G818)</f>
        <v>325.5</v>
      </c>
    </row>
    <row r="817" spans="1:7" s="98" customFormat="1" ht="15.75">
      <c r="A817" s="106" t="s">
        <v>60</v>
      </c>
      <c r="B817" s="78">
        <v>11</v>
      </c>
      <c r="C817" s="36" t="s">
        <v>44</v>
      </c>
      <c r="D817" s="102" t="s">
        <v>207</v>
      </c>
      <c r="E817" s="105">
        <v>610</v>
      </c>
      <c r="F817" s="107">
        <v>152.19999999999999</v>
      </c>
      <c r="G817" s="107">
        <v>152.19999999999999</v>
      </c>
    </row>
    <row r="818" spans="1:7" s="98" customFormat="1" ht="15.75">
      <c r="A818" s="106" t="s">
        <v>99</v>
      </c>
      <c r="B818" s="78">
        <v>11</v>
      </c>
      <c r="C818" s="36" t="s">
        <v>44</v>
      </c>
      <c r="D818" s="102" t="s">
        <v>207</v>
      </c>
      <c r="E818" s="112">
        <v>620</v>
      </c>
      <c r="F818" s="107">
        <v>173.3</v>
      </c>
      <c r="G818" s="107">
        <v>173.3</v>
      </c>
    </row>
    <row r="819" spans="1:7" s="98" customFormat="1" ht="31.5">
      <c r="A819" s="106" t="s">
        <v>403</v>
      </c>
      <c r="B819" s="78">
        <v>11</v>
      </c>
      <c r="C819" s="36" t="s">
        <v>44</v>
      </c>
      <c r="D819" s="102" t="s">
        <v>404</v>
      </c>
      <c r="E819" s="112"/>
      <c r="F819" s="107">
        <f t="shared" ref="F819:G821" si="77">SUM(F820)</f>
        <v>373557.07</v>
      </c>
      <c r="G819" s="107">
        <f t="shared" si="77"/>
        <v>259248.46</v>
      </c>
    </row>
    <row r="820" spans="1:7" s="98" customFormat="1" ht="31.5">
      <c r="A820" s="101" t="s">
        <v>405</v>
      </c>
      <c r="B820" s="78">
        <v>11</v>
      </c>
      <c r="C820" s="36" t="s">
        <v>44</v>
      </c>
      <c r="D820" s="102" t="s">
        <v>406</v>
      </c>
      <c r="E820" s="111"/>
      <c r="F820" s="107">
        <f t="shared" si="77"/>
        <v>373557.07</v>
      </c>
      <c r="G820" s="107">
        <f t="shared" si="77"/>
        <v>259248.46</v>
      </c>
    </row>
    <row r="821" spans="1:7" s="98" customFormat="1" ht="15.75">
      <c r="A821" s="132" t="s">
        <v>508</v>
      </c>
      <c r="B821" s="130">
        <v>11</v>
      </c>
      <c r="C821" s="131" t="s">
        <v>44</v>
      </c>
      <c r="D821" s="129" t="s">
        <v>509</v>
      </c>
      <c r="E821" s="111"/>
      <c r="F821" s="107">
        <f t="shared" si="77"/>
        <v>373557.07</v>
      </c>
      <c r="G821" s="107">
        <f t="shared" si="77"/>
        <v>259248.46</v>
      </c>
    </row>
    <row r="822" spans="1:7" s="48" customFormat="1" ht="47.25">
      <c r="A822" s="133" t="s">
        <v>564</v>
      </c>
      <c r="B822" s="130">
        <v>11</v>
      </c>
      <c r="C822" s="131" t="s">
        <v>44</v>
      </c>
      <c r="D822" s="129" t="s">
        <v>565</v>
      </c>
      <c r="E822" s="25"/>
      <c r="F822" s="21">
        <f>SUM(F823)</f>
        <v>373557.07</v>
      </c>
      <c r="G822" s="107">
        <f>SUM(G823)</f>
        <v>259248.46</v>
      </c>
    </row>
    <row r="823" spans="1:7" s="48" customFormat="1" ht="31.5">
      <c r="A823" s="77" t="s">
        <v>118</v>
      </c>
      <c r="B823" s="19">
        <v>11</v>
      </c>
      <c r="C823" s="36" t="s">
        <v>44</v>
      </c>
      <c r="D823" s="129" t="s">
        <v>565</v>
      </c>
      <c r="E823" s="25">
        <v>400</v>
      </c>
      <c r="F823" s="21">
        <f>SUM(F824)</f>
        <v>373557.07</v>
      </c>
      <c r="G823" s="107">
        <f>SUM(G824)</f>
        <v>259248.46</v>
      </c>
    </row>
    <row r="824" spans="1:7" s="48" customFormat="1" ht="15.75">
      <c r="A824" s="76" t="s">
        <v>133</v>
      </c>
      <c r="B824" s="19">
        <v>11</v>
      </c>
      <c r="C824" s="36" t="s">
        <v>44</v>
      </c>
      <c r="D824" s="129" t="s">
        <v>565</v>
      </c>
      <c r="E824" s="25">
        <v>410</v>
      </c>
      <c r="F824" s="107">
        <v>373557.07</v>
      </c>
      <c r="G824" s="107">
        <v>259248.46</v>
      </c>
    </row>
    <row r="825" spans="1:7" ht="15.75">
      <c r="A825" s="77" t="s">
        <v>104</v>
      </c>
      <c r="B825" s="25">
        <v>11</v>
      </c>
      <c r="C825" s="36" t="s">
        <v>46</v>
      </c>
      <c r="D825" s="10"/>
      <c r="E825" s="25"/>
      <c r="F825" s="107">
        <f t="shared" ref="F825:G828" si="78">SUM(F826)</f>
        <v>252</v>
      </c>
      <c r="G825" s="107">
        <f t="shared" si="78"/>
        <v>252</v>
      </c>
    </row>
    <row r="826" spans="1:7" ht="15.75">
      <c r="A826" s="101" t="s">
        <v>392</v>
      </c>
      <c r="B826" s="78">
        <v>11</v>
      </c>
      <c r="C826" s="36" t="s">
        <v>46</v>
      </c>
      <c r="D826" s="102" t="s">
        <v>19</v>
      </c>
      <c r="E826" s="25"/>
      <c r="F826" s="107">
        <f t="shared" si="78"/>
        <v>252</v>
      </c>
      <c r="G826" s="107">
        <f t="shared" si="78"/>
        <v>252</v>
      </c>
    </row>
    <row r="827" spans="1:7" ht="15.75">
      <c r="A827" s="101" t="s">
        <v>393</v>
      </c>
      <c r="B827" s="78">
        <v>11</v>
      </c>
      <c r="C827" s="36" t="s">
        <v>46</v>
      </c>
      <c r="D827" s="102" t="s">
        <v>394</v>
      </c>
      <c r="E827" s="25"/>
      <c r="F827" s="107">
        <f t="shared" si="78"/>
        <v>252</v>
      </c>
      <c r="G827" s="107">
        <f t="shared" si="78"/>
        <v>252</v>
      </c>
    </row>
    <row r="828" spans="1:7" ht="47.25">
      <c r="A828" s="99" t="s">
        <v>395</v>
      </c>
      <c r="B828" s="78">
        <v>11</v>
      </c>
      <c r="C828" s="36" t="s">
        <v>46</v>
      </c>
      <c r="D828" s="102" t="s">
        <v>396</v>
      </c>
      <c r="E828" s="25"/>
      <c r="F828" s="107">
        <f t="shared" si="78"/>
        <v>252</v>
      </c>
      <c r="G828" s="107">
        <f t="shared" si="78"/>
        <v>252</v>
      </c>
    </row>
    <row r="829" spans="1:7" ht="31.5">
      <c r="A829" s="67" t="s">
        <v>407</v>
      </c>
      <c r="B829" s="19">
        <v>11</v>
      </c>
      <c r="C829" s="36" t="s">
        <v>46</v>
      </c>
      <c r="D829" s="102" t="s">
        <v>408</v>
      </c>
      <c r="E829" s="22"/>
      <c r="F829" s="21">
        <f>SUM(F830,)</f>
        <v>252</v>
      </c>
      <c r="G829" s="107">
        <f>SUM(G830,)</f>
        <v>252</v>
      </c>
    </row>
    <row r="830" spans="1:7" s="48" customFormat="1" ht="67.5" customHeight="1">
      <c r="A830" s="67" t="s">
        <v>47</v>
      </c>
      <c r="B830" s="25">
        <v>11</v>
      </c>
      <c r="C830" s="36" t="s">
        <v>46</v>
      </c>
      <c r="D830" s="102" t="s">
        <v>408</v>
      </c>
      <c r="E830" s="25">
        <v>100</v>
      </c>
      <c r="F830" s="21">
        <f>SUM(F831)</f>
        <v>252</v>
      </c>
      <c r="G830" s="107">
        <f>SUM(G831)</f>
        <v>252</v>
      </c>
    </row>
    <row r="831" spans="1:7" s="48" customFormat="1" ht="15.75">
      <c r="A831" s="77" t="s">
        <v>62</v>
      </c>
      <c r="B831" s="19">
        <v>11</v>
      </c>
      <c r="C831" s="36" t="s">
        <v>46</v>
      </c>
      <c r="D831" s="102" t="s">
        <v>408</v>
      </c>
      <c r="E831" s="28">
        <v>110</v>
      </c>
      <c r="F831" s="29">
        <v>252</v>
      </c>
      <c r="G831" s="29">
        <v>252</v>
      </c>
    </row>
    <row r="832" spans="1:7" ht="15.75">
      <c r="A832" s="94" t="s">
        <v>105</v>
      </c>
      <c r="B832" s="22">
        <v>11</v>
      </c>
      <c r="C832" s="27" t="s">
        <v>76</v>
      </c>
      <c r="D832" s="41"/>
      <c r="E832" s="27"/>
      <c r="F832" s="21">
        <f>SUM(F833,F843)</f>
        <v>5400.9699999999993</v>
      </c>
      <c r="G832" s="107">
        <f>SUM(G833,G843)</f>
        <v>4153.5</v>
      </c>
    </row>
    <row r="833" spans="1:7" ht="15.75">
      <c r="A833" s="101" t="s">
        <v>392</v>
      </c>
      <c r="B833" s="78">
        <v>11</v>
      </c>
      <c r="C833" s="27" t="s">
        <v>76</v>
      </c>
      <c r="D833" s="102" t="s">
        <v>19</v>
      </c>
      <c r="E833" s="25"/>
      <c r="F833" s="21">
        <f t="shared" ref="F833:G835" si="79">SUM(F834)</f>
        <v>5350.9699999999993</v>
      </c>
      <c r="G833" s="107">
        <f t="shared" si="79"/>
        <v>4103.5</v>
      </c>
    </row>
    <row r="834" spans="1:7" ht="15.75">
      <c r="A834" s="67" t="s">
        <v>1</v>
      </c>
      <c r="B834" s="19">
        <v>11</v>
      </c>
      <c r="C834" s="36" t="s">
        <v>76</v>
      </c>
      <c r="D834" s="102" t="s">
        <v>21</v>
      </c>
      <c r="E834" s="27"/>
      <c r="F834" s="21">
        <f t="shared" si="79"/>
        <v>5350.9699999999993</v>
      </c>
      <c r="G834" s="107">
        <f t="shared" si="79"/>
        <v>4103.5</v>
      </c>
    </row>
    <row r="835" spans="1:7" ht="31.5">
      <c r="A835" s="77" t="s">
        <v>140</v>
      </c>
      <c r="B835" s="19">
        <v>11</v>
      </c>
      <c r="C835" s="36" t="s">
        <v>76</v>
      </c>
      <c r="D835" s="102" t="s">
        <v>28</v>
      </c>
      <c r="E835" s="27"/>
      <c r="F835" s="21">
        <f t="shared" si="79"/>
        <v>5350.9699999999993</v>
      </c>
      <c r="G835" s="107">
        <f t="shared" si="79"/>
        <v>4103.5</v>
      </c>
    </row>
    <row r="836" spans="1:7" ht="15.75">
      <c r="A836" s="67" t="s">
        <v>6</v>
      </c>
      <c r="B836" s="19">
        <v>11</v>
      </c>
      <c r="C836" s="36" t="s">
        <v>76</v>
      </c>
      <c r="D836" s="102" t="s">
        <v>409</v>
      </c>
      <c r="E836" s="25"/>
      <c r="F836" s="21">
        <f>SUM(F837,F839,F841)</f>
        <v>5350.9699999999993</v>
      </c>
      <c r="G836" s="107">
        <f>SUM(G837,G839,G841)</f>
        <v>4103.5</v>
      </c>
    </row>
    <row r="837" spans="1:7" ht="67.5" customHeight="1">
      <c r="A837" s="67" t="s">
        <v>47</v>
      </c>
      <c r="B837" s="25">
        <v>11</v>
      </c>
      <c r="C837" s="36" t="s">
        <v>76</v>
      </c>
      <c r="D837" s="102" t="s">
        <v>409</v>
      </c>
      <c r="E837" s="25">
        <v>100</v>
      </c>
      <c r="F837" s="21">
        <f>SUM(F838)</f>
        <v>5150.37</v>
      </c>
      <c r="G837" s="107">
        <f>SUM(G838)</f>
        <v>3902.9</v>
      </c>
    </row>
    <row r="838" spans="1:7" ht="31.5">
      <c r="A838" s="87" t="s">
        <v>48</v>
      </c>
      <c r="B838" s="25">
        <v>11</v>
      </c>
      <c r="C838" s="36" t="s">
        <v>76</v>
      </c>
      <c r="D838" s="102" t="s">
        <v>409</v>
      </c>
      <c r="E838" s="25">
        <v>120</v>
      </c>
      <c r="F838" s="29">
        <v>5150.37</v>
      </c>
      <c r="G838" s="29">
        <v>3902.9</v>
      </c>
    </row>
    <row r="839" spans="1:7" ht="31.5">
      <c r="A839" s="77" t="s">
        <v>113</v>
      </c>
      <c r="B839" s="25">
        <v>11</v>
      </c>
      <c r="C839" s="36" t="s">
        <v>76</v>
      </c>
      <c r="D839" s="102" t="s">
        <v>409</v>
      </c>
      <c r="E839" s="25">
        <v>200</v>
      </c>
      <c r="F839" s="107">
        <f>SUM(F840)</f>
        <v>195.2</v>
      </c>
      <c r="G839" s="107">
        <f>SUM(G840)</f>
        <v>195.2</v>
      </c>
    </row>
    <row r="840" spans="1:7" ht="31.5">
      <c r="A840" s="67" t="s">
        <v>51</v>
      </c>
      <c r="B840" s="25">
        <v>11</v>
      </c>
      <c r="C840" s="36" t="s">
        <v>76</v>
      </c>
      <c r="D840" s="102" t="s">
        <v>409</v>
      </c>
      <c r="E840" s="23">
        <v>240</v>
      </c>
      <c r="F840" s="107">
        <v>195.2</v>
      </c>
      <c r="G840" s="107">
        <v>195.2</v>
      </c>
    </row>
    <row r="841" spans="1:7" ht="15.75">
      <c r="A841" s="95" t="s">
        <v>52</v>
      </c>
      <c r="B841" s="25">
        <v>11</v>
      </c>
      <c r="C841" s="36" t="s">
        <v>76</v>
      </c>
      <c r="D841" s="102" t="s">
        <v>409</v>
      </c>
      <c r="E841" s="8">
        <v>800</v>
      </c>
      <c r="F841" s="107">
        <f>SUM(F842)</f>
        <v>5.4</v>
      </c>
      <c r="G841" s="107">
        <f>SUM(G842)</f>
        <v>5.4</v>
      </c>
    </row>
    <row r="842" spans="1:7" ht="15.75">
      <c r="A842" s="94" t="s">
        <v>53</v>
      </c>
      <c r="B842" s="25">
        <v>11</v>
      </c>
      <c r="C842" s="36" t="s">
        <v>76</v>
      </c>
      <c r="D842" s="102" t="s">
        <v>409</v>
      </c>
      <c r="E842" s="8">
        <v>850</v>
      </c>
      <c r="F842" s="29">
        <v>5.4</v>
      </c>
      <c r="G842" s="29">
        <v>5.4</v>
      </c>
    </row>
    <row r="843" spans="1:7" s="98" customFormat="1" ht="31.5">
      <c r="A843" s="101" t="s">
        <v>138</v>
      </c>
      <c r="B843" s="111">
        <v>11</v>
      </c>
      <c r="C843" s="36" t="s">
        <v>76</v>
      </c>
      <c r="D843" s="102" t="s">
        <v>31</v>
      </c>
      <c r="E843" s="109"/>
      <c r="F843" s="107">
        <f t="shared" ref="F843:G847" si="80">SUM(F844)</f>
        <v>50</v>
      </c>
      <c r="G843" s="107">
        <f t="shared" si="80"/>
        <v>50</v>
      </c>
    </row>
    <row r="844" spans="1:7" s="98" customFormat="1" ht="31.5">
      <c r="A844" s="101" t="s">
        <v>144</v>
      </c>
      <c r="B844" s="111">
        <v>11</v>
      </c>
      <c r="C844" s="36" t="s">
        <v>76</v>
      </c>
      <c r="D844" s="102" t="s">
        <v>34</v>
      </c>
      <c r="E844" s="27"/>
      <c r="F844" s="107">
        <f t="shared" si="80"/>
        <v>50</v>
      </c>
      <c r="G844" s="107">
        <f t="shared" si="80"/>
        <v>50</v>
      </c>
    </row>
    <row r="845" spans="1:7" s="98" customFormat="1" ht="31.5">
      <c r="A845" s="73" t="s">
        <v>145</v>
      </c>
      <c r="B845" s="111">
        <v>11</v>
      </c>
      <c r="C845" s="36" t="s">
        <v>76</v>
      </c>
      <c r="D845" s="102" t="s">
        <v>35</v>
      </c>
      <c r="E845" s="27"/>
      <c r="F845" s="107">
        <f t="shared" si="80"/>
        <v>50</v>
      </c>
      <c r="G845" s="107">
        <f t="shared" si="80"/>
        <v>50</v>
      </c>
    </row>
    <row r="846" spans="1:7" s="98" customFormat="1" ht="110.25">
      <c r="A846" s="101" t="s">
        <v>146</v>
      </c>
      <c r="B846" s="111">
        <v>11</v>
      </c>
      <c r="C846" s="36" t="s">
        <v>76</v>
      </c>
      <c r="D846" s="102" t="s">
        <v>147</v>
      </c>
      <c r="E846" s="3"/>
      <c r="F846" s="107">
        <f t="shared" si="80"/>
        <v>50</v>
      </c>
      <c r="G846" s="107">
        <f t="shared" si="80"/>
        <v>50</v>
      </c>
    </row>
    <row r="847" spans="1:7" s="98" customFormat="1" ht="31.5">
      <c r="A847" s="104" t="s">
        <v>113</v>
      </c>
      <c r="B847" s="111">
        <v>11</v>
      </c>
      <c r="C847" s="36" t="s">
        <v>76</v>
      </c>
      <c r="D847" s="102" t="s">
        <v>147</v>
      </c>
      <c r="E847" s="111">
        <v>200</v>
      </c>
      <c r="F847" s="107">
        <f t="shared" si="80"/>
        <v>50</v>
      </c>
      <c r="G847" s="107">
        <f t="shared" si="80"/>
        <v>50</v>
      </c>
    </row>
    <row r="848" spans="1:7" s="98" customFormat="1" ht="31.5">
      <c r="A848" s="104" t="s">
        <v>51</v>
      </c>
      <c r="B848" s="111">
        <v>11</v>
      </c>
      <c r="C848" s="36" t="s">
        <v>76</v>
      </c>
      <c r="D848" s="102" t="s">
        <v>147</v>
      </c>
      <c r="E848" s="111">
        <v>240</v>
      </c>
      <c r="F848" s="107">
        <v>50</v>
      </c>
      <c r="G848" s="107">
        <v>50</v>
      </c>
    </row>
    <row r="849" spans="1:7" s="48" customFormat="1" ht="15.75">
      <c r="A849" s="77"/>
      <c r="B849" s="25"/>
      <c r="C849" s="36"/>
      <c r="D849" s="47"/>
      <c r="E849" s="25"/>
      <c r="F849" s="21"/>
      <c r="G849" s="107"/>
    </row>
    <row r="850" spans="1:7" s="48" customFormat="1" ht="15.75">
      <c r="A850" s="96" t="s">
        <v>124</v>
      </c>
      <c r="B850" s="59">
        <v>12</v>
      </c>
      <c r="C850" s="64"/>
      <c r="D850" s="65"/>
      <c r="E850" s="60"/>
      <c r="F850" s="55">
        <f>SUM(F851)</f>
        <v>3781.42</v>
      </c>
      <c r="G850" s="55">
        <f>SUM(G851)</f>
        <v>3581.42</v>
      </c>
    </row>
    <row r="851" spans="1:7" s="48" customFormat="1" ht="15.75">
      <c r="A851" s="77" t="s">
        <v>125</v>
      </c>
      <c r="B851" s="19">
        <v>12</v>
      </c>
      <c r="C851" s="35" t="s">
        <v>50</v>
      </c>
      <c r="D851" s="4"/>
      <c r="E851" s="25"/>
      <c r="F851" s="107">
        <f t="shared" ref="F851:G853" si="81">SUM(F852)</f>
        <v>3781.42</v>
      </c>
      <c r="G851" s="107">
        <f t="shared" si="81"/>
        <v>3581.42</v>
      </c>
    </row>
    <row r="852" spans="1:7" s="98" customFormat="1" ht="47.25">
      <c r="A852" s="101" t="s">
        <v>168</v>
      </c>
      <c r="B852" s="78">
        <v>12</v>
      </c>
      <c r="C852" s="35" t="s">
        <v>50</v>
      </c>
      <c r="D852" s="102" t="s">
        <v>37</v>
      </c>
      <c r="E852" s="111"/>
      <c r="F852" s="107">
        <f t="shared" si="81"/>
        <v>3781.42</v>
      </c>
      <c r="G852" s="107">
        <f t="shared" si="81"/>
        <v>3581.42</v>
      </c>
    </row>
    <row r="853" spans="1:7" s="98" customFormat="1" ht="47.25">
      <c r="A853" s="101" t="s">
        <v>169</v>
      </c>
      <c r="B853" s="78">
        <v>12</v>
      </c>
      <c r="C853" s="35" t="s">
        <v>50</v>
      </c>
      <c r="D853" s="102" t="s">
        <v>170</v>
      </c>
      <c r="E853" s="111"/>
      <c r="F853" s="107">
        <f t="shared" si="81"/>
        <v>3781.42</v>
      </c>
      <c r="G853" s="107">
        <f t="shared" si="81"/>
        <v>3581.42</v>
      </c>
    </row>
    <row r="854" spans="1:7" s="98" customFormat="1" ht="47.25">
      <c r="A854" s="101" t="s">
        <v>171</v>
      </c>
      <c r="B854" s="78">
        <v>12</v>
      </c>
      <c r="C854" s="35" t="s">
        <v>50</v>
      </c>
      <c r="D854" s="100" t="s">
        <v>172</v>
      </c>
      <c r="E854" s="111"/>
      <c r="F854" s="107">
        <f t="shared" ref="F854:G856" si="82">SUM(F855)</f>
        <v>3781.42</v>
      </c>
      <c r="G854" s="107">
        <f t="shared" si="82"/>
        <v>3581.42</v>
      </c>
    </row>
    <row r="855" spans="1:7" s="98" customFormat="1" ht="126">
      <c r="A855" s="71" t="s">
        <v>173</v>
      </c>
      <c r="B855" s="78">
        <v>12</v>
      </c>
      <c r="C855" s="35" t="s">
        <v>50</v>
      </c>
      <c r="D855" s="102" t="s">
        <v>174</v>
      </c>
      <c r="E855" s="112"/>
      <c r="F855" s="107">
        <f t="shared" si="82"/>
        <v>3781.42</v>
      </c>
      <c r="G855" s="107">
        <f t="shared" si="82"/>
        <v>3581.42</v>
      </c>
    </row>
    <row r="856" spans="1:7" s="48" customFormat="1" ht="31.5">
      <c r="A856" s="77" t="s">
        <v>113</v>
      </c>
      <c r="B856" s="19">
        <v>12</v>
      </c>
      <c r="C856" s="35" t="s">
        <v>50</v>
      </c>
      <c r="D856" s="102" t="s">
        <v>174</v>
      </c>
      <c r="E856" s="25">
        <v>200</v>
      </c>
      <c r="F856" s="21">
        <f t="shared" si="82"/>
        <v>3781.42</v>
      </c>
      <c r="G856" s="107">
        <f t="shared" si="82"/>
        <v>3581.42</v>
      </c>
    </row>
    <row r="857" spans="1:7" s="48" customFormat="1" ht="31.5">
      <c r="A857" s="77" t="s">
        <v>51</v>
      </c>
      <c r="B857" s="19">
        <v>12</v>
      </c>
      <c r="C857" s="35" t="s">
        <v>50</v>
      </c>
      <c r="D857" s="102" t="s">
        <v>174</v>
      </c>
      <c r="E857" s="25">
        <v>240</v>
      </c>
      <c r="F857" s="107">
        <v>3781.42</v>
      </c>
      <c r="G857" s="107">
        <v>3581.42</v>
      </c>
    </row>
    <row r="858" spans="1:7" s="48" customFormat="1" ht="15.75">
      <c r="A858" s="77"/>
      <c r="B858" s="19"/>
      <c r="C858" s="35"/>
      <c r="D858" s="47"/>
      <c r="E858" s="25"/>
      <c r="F858" s="21"/>
      <c r="G858" s="107"/>
    </row>
    <row r="859" spans="1:7" s="8" customFormat="1" ht="15.75">
      <c r="A859" s="97" t="s">
        <v>94</v>
      </c>
      <c r="B859" s="66">
        <v>13</v>
      </c>
      <c r="C859" s="66"/>
      <c r="D859" s="66"/>
      <c r="E859" s="66"/>
      <c r="F859" s="55">
        <f>SUM(F860)</f>
        <v>1700</v>
      </c>
      <c r="G859" s="55">
        <f>SUM(G860)</f>
        <v>2700</v>
      </c>
    </row>
    <row r="860" spans="1:7" s="8" customFormat="1" ht="31.5">
      <c r="A860" s="67" t="s">
        <v>95</v>
      </c>
      <c r="B860" s="8">
        <v>13</v>
      </c>
      <c r="C860" s="36" t="s">
        <v>44</v>
      </c>
      <c r="D860" s="1"/>
      <c r="F860" s="21">
        <f t="shared" ref="F860:G865" si="83">SUM(F861)</f>
        <v>1700</v>
      </c>
      <c r="G860" s="107">
        <f t="shared" si="83"/>
        <v>2700</v>
      </c>
    </row>
    <row r="861" spans="1:7" s="8" customFormat="1" ht="31.5">
      <c r="A861" s="101" t="s">
        <v>138</v>
      </c>
      <c r="B861" s="8">
        <v>13</v>
      </c>
      <c r="C861" s="36" t="s">
        <v>44</v>
      </c>
      <c r="D861" s="102" t="s">
        <v>31</v>
      </c>
      <c r="F861" s="21">
        <f t="shared" si="83"/>
        <v>1700</v>
      </c>
      <c r="G861" s="107">
        <f t="shared" si="83"/>
        <v>2700</v>
      </c>
    </row>
    <row r="862" spans="1:7" s="8" customFormat="1" ht="15.75">
      <c r="A862" s="67" t="s">
        <v>410</v>
      </c>
      <c r="B862" s="8">
        <v>13</v>
      </c>
      <c r="C862" s="36" t="s">
        <v>44</v>
      </c>
      <c r="D862" s="102" t="s">
        <v>36</v>
      </c>
      <c r="F862" s="21">
        <f t="shared" si="83"/>
        <v>1700</v>
      </c>
      <c r="G862" s="107">
        <f t="shared" si="83"/>
        <v>2700</v>
      </c>
    </row>
    <row r="863" spans="1:7" s="8" customFormat="1" ht="15.75">
      <c r="A863" s="67" t="s">
        <v>411</v>
      </c>
      <c r="B863" s="8">
        <v>13</v>
      </c>
      <c r="C863" s="36" t="s">
        <v>44</v>
      </c>
      <c r="D863" s="102" t="s">
        <v>412</v>
      </c>
      <c r="F863" s="21">
        <f t="shared" si="83"/>
        <v>1700</v>
      </c>
      <c r="G863" s="107">
        <f t="shared" si="83"/>
        <v>2700</v>
      </c>
    </row>
    <row r="864" spans="1:7" s="8" customFormat="1" ht="15.75">
      <c r="A864" s="94" t="s">
        <v>97</v>
      </c>
      <c r="B864" s="8">
        <v>13</v>
      </c>
      <c r="C864" s="36" t="s">
        <v>44</v>
      </c>
      <c r="D864" s="102" t="s">
        <v>413</v>
      </c>
      <c r="F864" s="21">
        <f t="shared" si="83"/>
        <v>1700</v>
      </c>
      <c r="G864" s="107">
        <f t="shared" si="83"/>
        <v>2700</v>
      </c>
    </row>
    <row r="865" spans="1:21" s="8" customFormat="1" ht="15.75">
      <c r="A865" s="94" t="s">
        <v>96</v>
      </c>
      <c r="B865" s="8">
        <v>13</v>
      </c>
      <c r="C865" s="36" t="s">
        <v>44</v>
      </c>
      <c r="D865" s="102" t="s">
        <v>413</v>
      </c>
      <c r="E865" s="8">
        <v>700</v>
      </c>
      <c r="F865" s="21">
        <f t="shared" si="83"/>
        <v>1700</v>
      </c>
      <c r="G865" s="107">
        <f t="shared" si="83"/>
        <v>2700</v>
      </c>
    </row>
    <row r="866" spans="1:21" s="8" customFormat="1" ht="15.75">
      <c r="A866" s="94" t="s">
        <v>97</v>
      </c>
      <c r="B866" s="8">
        <v>13</v>
      </c>
      <c r="C866" s="36" t="s">
        <v>44</v>
      </c>
      <c r="D866" s="102" t="s">
        <v>413</v>
      </c>
      <c r="E866" s="8">
        <v>730</v>
      </c>
      <c r="F866" s="29">
        <v>1700</v>
      </c>
      <c r="G866" s="29">
        <v>2700</v>
      </c>
    </row>
    <row r="867" spans="1:21" ht="15.75">
      <c r="A867" s="77"/>
      <c r="B867" s="19"/>
      <c r="C867" s="19"/>
      <c r="D867" s="3"/>
      <c r="E867" s="25"/>
      <c r="F867" s="29"/>
      <c r="G867" s="29"/>
    </row>
    <row r="868" spans="1:21" ht="15.75">
      <c r="A868" s="43" t="s">
        <v>108</v>
      </c>
      <c r="B868" s="44"/>
      <c r="C868" s="44"/>
      <c r="D868" s="44"/>
      <c r="E868" s="45"/>
      <c r="F868" s="51">
        <f>SUM(F17,F212,F222,F290,F394,F464,F477,F660,F718,F775,F850,F859)</f>
        <v>3463633.62</v>
      </c>
      <c r="G868" s="51">
        <f>SUM(G17,G212,G222,G290,G394,G464,G477,G660,G718,G775,G850,G859)</f>
        <v>4101535.81</v>
      </c>
      <c r="H868" t="s">
        <v>557</v>
      </c>
      <c r="U868" s="48"/>
    </row>
    <row r="869" spans="1:21" ht="12.75">
      <c r="A869" s="32"/>
      <c r="B869" s="32"/>
      <c r="C869" s="32"/>
      <c r="D869" s="32"/>
      <c r="E869" s="32"/>
      <c r="F869" s="32"/>
      <c r="G869" s="32"/>
    </row>
    <row r="870" spans="1:21" ht="12.75">
      <c r="B870" s="32"/>
      <c r="C870" s="32"/>
      <c r="D870" s="32"/>
      <c r="E870" s="32"/>
      <c r="F870" s="32"/>
      <c r="G870" s="32"/>
    </row>
    <row r="871" spans="1:21" ht="12.75">
      <c r="B871" s="32"/>
      <c r="C871" s="32"/>
      <c r="D871" s="32"/>
      <c r="E871" s="32"/>
      <c r="F871" s="32"/>
      <c r="G871" s="32"/>
    </row>
  </sheetData>
  <mergeCells count="10">
    <mergeCell ref="A11:G11"/>
    <mergeCell ref="F6:G6"/>
    <mergeCell ref="F7:G7"/>
    <mergeCell ref="F8:G8"/>
    <mergeCell ref="F9:G9"/>
    <mergeCell ref="F1:G1"/>
    <mergeCell ref="F2:G2"/>
    <mergeCell ref="F3:G3"/>
    <mergeCell ref="F4:G4"/>
    <mergeCell ref="C10:E10"/>
  </mergeCells>
  <pageMargins left="0.70866141732283472" right="0.51181102362204722" top="0.74803149606299213" bottom="0.74803149606299213" header="0.31496062992125984" footer="0.31496062992125984"/>
  <pageSetup paperSize="9" scale="75" fitToHeight="0" orientation="portrait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разделы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borista</dc:creator>
  <cp:lastModifiedBy>user</cp:lastModifiedBy>
  <cp:lastPrinted>2019-10-22T14:54:32Z</cp:lastPrinted>
  <dcterms:created xsi:type="dcterms:W3CDTF">2013-01-23T11:33:24Z</dcterms:created>
  <dcterms:modified xsi:type="dcterms:W3CDTF">2020-10-19T09:35:46Z</dcterms:modified>
</cp:coreProperties>
</file>