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130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E545" i="4"/>
  <c r="E544" s="1"/>
  <c r="E543" s="1"/>
  <c r="D545"/>
  <c r="D547"/>
  <c r="D544" l="1"/>
  <c r="D543" s="1"/>
  <c r="E45"/>
  <c r="D45"/>
  <c r="D560" l="1"/>
  <c r="D559" s="1"/>
  <c r="E121" l="1"/>
  <c r="D121"/>
  <c r="E537" l="1"/>
  <c r="D537"/>
  <c r="D481" l="1"/>
  <c r="D480" s="1"/>
  <c r="D554" l="1"/>
  <c r="D553" s="1"/>
  <c r="E298" l="1"/>
  <c r="E297" s="1"/>
  <c r="E296" s="1"/>
  <c r="D298"/>
  <c r="D297" s="1"/>
  <c r="D296" s="1"/>
  <c r="E374" l="1"/>
  <c r="E373" s="1"/>
  <c r="D374"/>
  <c r="D373" s="1"/>
  <c r="E392" l="1"/>
  <c r="D392"/>
  <c r="E390"/>
  <c r="D390"/>
  <c r="E388"/>
  <c r="D388"/>
  <c r="D387" l="1"/>
  <c r="D386" s="1"/>
  <c r="E387"/>
  <c r="E386" s="1"/>
  <c r="E350"/>
  <c r="E349" s="1"/>
  <c r="D350"/>
  <c r="D349" s="1"/>
  <c r="E358" l="1"/>
  <c r="E355"/>
  <c r="D358"/>
  <c r="D355"/>
  <c r="E518"/>
  <c r="E517" s="1"/>
  <c r="E366"/>
  <c r="D366"/>
  <c r="D354" l="1"/>
  <c r="D353" s="1"/>
  <c r="D352" s="1"/>
  <c r="E354"/>
  <c r="E353" s="1"/>
  <c r="E352" s="1"/>
  <c r="E275"/>
  <c r="E274" s="1"/>
  <c r="E273" s="1"/>
  <c r="D275"/>
  <c r="D274" s="1"/>
  <c r="D273" s="1"/>
  <c r="E98"/>
  <c r="E97" s="1"/>
  <c r="E96" s="1"/>
  <c r="D98"/>
  <c r="D97" s="1"/>
  <c r="D96" s="1"/>
  <c r="E93"/>
  <c r="D93"/>
  <c r="E90"/>
  <c r="D90"/>
  <c r="E87"/>
  <c r="D87"/>
  <c r="E83"/>
  <c r="E82" s="1"/>
  <c r="D83"/>
  <c r="D82" s="1"/>
  <c r="E77"/>
  <c r="E76" s="1"/>
  <c r="D77"/>
  <c r="D76" s="1"/>
  <c r="E73"/>
  <c r="E72" s="1"/>
  <c r="D73"/>
  <c r="D72" s="1"/>
  <c r="E68"/>
  <c r="E67" s="1"/>
  <c r="E66" s="1"/>
  <c r="D68"/>
  <c r="D67" s="1"/>
  <c r="D66" s="1"/>
  <c r="E163"/>
  <c r="D163"/>
  <c r="E86" l="1"/>
  <c r="E71" s="1"/>
  <c r="E65" s="1"/>
  <c r="D86"/>
  <c r="D71" s="1"/>
  <c r="D65" s="1"/>
  <c r="E186"/>
  <c r="D186"/>
  <c r="E184"/>
  <c r="D184"/>
  <c r="E588" l="1"/>
  <c r="E587" s="1"/>
  <c r="E586" s="1"/>
  <c r="E557" l="1"/>
  <c r="E556" s="1"/>
  <c r="D557"/>
  <c r="D556" s="1"/>
  <c r="D549" s="1"/>
  <c r="E551"/>
  <c r="E550" s="1"/>
  <c r="E549" s="1"/>
  <c r="E472"/>
  <c r="E471" s="1"/>
  <c r="D472"/>
  <c r="D471" s="1"/>
  <c r="E526" l="1"/>
  <c r="E525" s="1"/>
  <c r="E522"/>
  <c r="E521" s="1"/>
  <c r="D522"/>
  <c r="D521" s="1"/>
  <c r="D514"/>
  <c r="D513" s="1"/>
  <c r="D512" l="1"/>
  <c r="E512"/>
  <c r="E227"/>
  <c r="D227"/>
  <c r="E156"/>
  <c r="D156"/>
  <c r="E172" l="1"/>
  <c r="E171" s="1"/>
  <c r="E170" s="1"/>
  <c r="D172"/>
  <c r="D171" s="1"/>
  <c r="D170" s="1"/>
  <c r="E542" l="1"/>
  <c r="D534"/>
  <c r="D533" l="1"/>
  <c r="D532" s="1"/>
  <c r="D531" s="1"/>
  <c r="D530" s="1"/>
  <c r="E20"/>
  <c r="E19" s="1"/>
  <c r="E18" s="1"/>
  <c r="E17" s="1"/>
  <c r="E16" s="1"/>
  <c r="D20"/>
  <c r="D19" s="1"/>
  <c r="D18" s="1"/>
  <c r="D17" s="1"/>
  <c r="D16" s="1"/>
  <c r="E568" l="1"/>
  <c r="E285" l="1"/>
  <c r="D285"/>
  <c r="E584" l="1"/>
  <c r="E583" s="1"/>
  <c r="E582" s="1"/>
  <c r="E42" l="1"/>
  <c r="D42"/>
  <c r="E625" l="1"/>
  <c r="E624" s="1"/>
  <c r="E622"/>
  <c r="E621" s="1"/>
  <c r="E618"/>
  <c r="E616"/>
  <c r="E613"/>
  <c r="E612" s="1"/>
  <c r="E610"/>
  <c r="E608"/>
  <c r="E605"/>
  <c r="E603"/>
  <c r="E600"/>
  <c r="E599" s="1"/>
  <c r="E593"/>
  <c r="E592" s="1"/>
  <c r="E591" s="1"/>
  <c r="E590" s="1"/>
  <c r="E580"/>
  <c r="E579" s="1"/>
  <c r="E567"/>
  <c r="E565"/>
  <c r="E564" s="1"/>
  <c r="E534"/>
  <c r="E533" s="1"/>
  <c r="E510"/>
  <c r="E509" s="1"/>
  <c r="E508" s="1"/>
  <c r="E506"/>
  <c r="E505" s="1"/>
  <c r="E504" s="1"/>
  <c r="E502"/>
  <c r="E501" s="1"/>
  <c r="E500" s="1"/>
  <c r="E497"/>
  <c r="E496" s="1"/>
  <c r="E495" s="1"/>
  <c r="E494" s="1"/>
  <c r="E490"/>
  <c r="E488"/>
  <c r="E486"/>
  <c r="E481"/>
  <c r="E480" s="1"/>
  <c r="E478"/>
  <c r="E477" s="1"/>
  <c r="E475"/>
  <c r="E474" s="1"/>
  <c r="E464"/>
  <c r="E463" s="1"/>
  <c r="E462" s="1"/>
  <c r="E459"/>
  <c r="E458" s="1"/>
  <c r="E457" s="1"/>
  <c r="E454"/>
  <c r="E453" s="1"/>
  <c r="E451"/>
  <c r="E450" s="1"/>
  <c r="E446"/>
  <c r="E445" s="1"/>
  <c r="E444" s="1"/>
  <c r="E442"/>
  <c r="E441" s="1"/>
  <c r="E440" s="1"/>
  <c r="E435"/>
  <c r="E433"/>
  <c r="E431"/>
  <c r="E428"/>
  <c r="E426"/>
  <c r="E424"/>
  <c r="E420"/>
  <c r="E419" s="1"/>
  <c r="E417"/>
  <c r="E415"/>
  <c r="E411"/>
  <c r="E409"/>
  <c r="E407"/>
  <c r="E402"/>
  <c r="E401" s="1"/>
  <c r="E400" s="1"/>
  <c r="E399" s="1"/>
  <c r="E397"/>
  <c r="E396" s="1"/>
  <c r="E395" s="1"/>
  <c r="E394" s="1"/>
  <c r="E384"/>
  <c r="E383" s="1"/>
  <c r="E381"/>
  <c r="E380" s="1"/>
  <c r="E371"/>
  <c r="E370" s="1"/>
  <c r="E369" s="1"/>
  <c r="E368" s="1"/>
  <c r="E365"/>
  <c r="E364" s="1"/>
  <c r="E363" s="1"/>
  <c r="E345"/>
  <c r="E344" s="1"/>
  <c r="E343" s="1"/>
  <c r="E342" s="1"/>
  <c r="E338"/>
  <c r="E336"/>
  <c r="E332"/>
  <c r="E331" s="1"/>
  <c r="E325"/>
  <c r="E324"/>
  <c r="E323" s="1"/>
  <c r="E322" s="1"/>
  <c r="E320"/>
  <c r="E319" s="1"/>
  <c r="E318" s="1"/>
  <c r="E316"/>
  <c r="E315" s="1"/>
  <c r="E314" s="1"/>
  <c r="E310"/>
  <c r="E308"/>
  <c r="E303"/>
  <c r="E302" s="1"/>
  <c r="E301" s="1"/>
  <c r="E300" s="1"/>
  <c r="E294"/>
  <c r="E293" s="1"/>
  <c r="E292" s="1"/>
  <c r="E290"/>
  <c r="E287" s="1"/>
  <c r="E288"/>
  <c r="E283"/>
  <c r="E281"/>
  <c r="E270"/>
  <c r="E268"/>
  <c r="E264"/>
  <c r="E263" s="1"/>
  <c r="E262" s="1"/>
  <c r="E260"/>
  <c r="E259" s="1"/>
  <c r="E256"/>
  <c r="E255" s="1"/>
  <c r="E254" s="1"/>
  <c r="E251"/>
  <c r="E249"/>
  <c r="E246"/>
  <c r="E245" s="1"/>
  <c r="E239"/>
  <c r="E238" s="1"/>
  <c r="E237" s="1"/>
  <c r="E235"/>
  <c r="E234" s="1"/>
  <c r="E233" s="1"/>
  <c r="E224"/>
  <c r="E217"/>
  <c r="E215"/>
  <c r="E213"/>
  <c r="E208"/>
  <c r="E207" s="1"/>
  <c r="E206" s="1"/>
  <c r="E205" s="1"/>
  <c r="E203"/>
  <c r="E201"/>
  <c r="E199"/>
  <c r="E197"/>
  <c r="E194"/>
  <c r="E193" s="1"/>
  <c r="E182"/>
  <c r="E177"/>
  <c r="E176" s="1"/>
  <c r="E175" s="1"/>
  <c r="E168"/>
  <c r="E167" s="1"/>
  <c r="E166" s="1"/>
  <c r="E160"/>
  <c r="E153"/>
  <c r="E146"/>
  <c r="E145" s="1"/>
  <c r="E143"/>
  <c r="E141"/>
  <c r="E135"/>
  <c r="E134" s="1"/>
  <c r="E133" s="1"/>
  <c r="E132" s="1"/>
  <c r="E125"/>
  <c r="E124" s="1"/>
  <c r="E118"/>
  <c r="E113"/>
  <c r="E112" s="1"/>
  <c r="E107"/>
  <c r="E106" s="1"/>
  <c r="E103"/>
  <c r="E102" s="1"/>
  <c r="E61"/>
  <c r="E59"/>
  <c r="E57"/>
  <c r="E51"/>
  <c r="E50" s="1"/>
  <c r="E44"/>
  <c r="E40"/>
  <c r="E35"/>
  <c r="E34" s="1"/>
  <c r="E32"/>
  <c r="E31" s="1"/>
  <c r="E27"/>
  <c r="E26" s="1"/>
  <c r="E25" s="1"/>
  <c r="E24" s="1"/>
  <c r="E499" l="1"/>
  <c r="E578"/>
  <c r="E577" s="1"/>
  <c r="E576" s="1"/>
  <c r="E348"/>
  <c r="E347" s="1"/>
  <c r="E341" s="1"/>
  <c r="E470"/>
  <c r="E469" s="1"/>
  <c r="E493"/>
  <c r="E152"/>
  <c r="E49"/>
  <c r="E48" s="1"/>
  <c r="E280"/>
  <c r="E279" s="1"/>
  <c r="E278" s="1"/>
  <c r="E140"/>
  <c r="E139" s="1"/>
  <c r="E138" s="1"/>
  <c r="E615"/>
  <c r="E335"/>
  <c r="E330" s="1"/>
  <c r="E329" s="1"/>
  <c r="E328" s="1"/>
  <c r="E620"/>
  <c r="E485"/>
  <c r="E484" s="1"/>
  <c r="E483" s="1"/>
  <c r="E607"/>
  <c r="E232"/>
  <c r="E231" s="1"/>
  <c r="E248"/>
  <c r="E244" s="1"/>
  <c r="E313"/>
  <c r="E267"/>
  <c r="E266" s="1"/>
  <c r="E307"/>
  <c r="E306" s="1"/>
  <c r="E305" s="1"/>
  <c r="E423"/>
  <c r="E181"/>
  <c r="E180" s="1"/>
  <c r="E179" s="1"/>
  <c r="E406"/>
  <c r="E56"/>
  <c r="E55" s="1"/>
  <c r="E54" s="1"/>
  <c r="E196"/>
  <c r="E192" s="1"/>
  <c r="E191" s="1"/>
  <c r="E449"/>
  <c r="E448" s="1"/>
  <c r="E602"/>
  <c r="E39"/>
  <c r="E532"/>
  <c r="E531" s="1"/>
  <c r="E530" s="1"/>
  <c r="E563"/>
  <c r="E562" s="1"/>
  <c r="E430"/>
  <c r="E159"/>
  <c r="E258"/>
  <c r="E223"/>
  <c r="E222" s="1"/>
  <c r="E221" s="1"/>
  <c r="E220" s="1"/>
  <c r="E30"/>
  <c r="E29" s="1"/>
  <c r="E174"/>
  <c r="E212"/>
  <c r="E211" s="1"/>
  <c r="E210" s="1"/>
  <c r="E414"/>
  <c r="E456"/>
  <c r="E439"/>
  <c r="E117"/>
  <c r="E116" s="1"/>
  <c r="E101"/>
  <c r="E379"/>
  <c r="E378" s="1"/>
  <c r="D143"/>
  <c r="D283"/>
  <c r="D260"/>
  <c r="D259" s="1"/>
  <c r="E362" l="1"/>
  <c r="E38"/>
  <c r="E37" s="1"/>
  <c r="E23" s="1"/>
  <c r="E243"/>
  <c r="E242" s="1"/>
  <c r="E151"/>
  <c r="E150" s="1"/>
  <c r="E149" s="1"/>
  <c r="E468"/>
  <c r="E598"/>
  <c r="E628" s="1"/>
  <c r="E541"/>
  <c r="E190"/>
  <c r="E405"/>
  <c r="E404" s="1"/>
  <c r="E377" s="1"/>
  <c r="E438"/>
  <c r="E100"/>
  <c r="E64" s="1"/>
  <c r="D417"/>
  <c r="E596" l="1"/>
  <c r="E630" s="1"/>
  <c r="D610" l="1"/>
  <c r="D605"/>
  <c r="D618" l="1"/>
  <c r="D338" l="1"/>
  <c r="D246"/>
  <c r="D245" s="1"/>
  <c r="D290"/>
  <c r="D435"/>
  <c r="D433"/>
  <c r="D426"/>
  <c r="D411" l="1"/>
  <c r="D409" l="1"/>
  <c r="D217" l="1"/>
  <c r="D215"/>
  <c r="D203"/>
  <c r="D201"/>
  <c r="D199"/>
  <c r="D61"/>
  <c r="D59"/>
  <c r="D310" l="1"/>
  <c r="D251"/>
  <c r="D542" l="1"/>
  <c r="D573" l="1"/>
  <c r="D572" s="1"/>
  <c r="D571" s="1"/>
  <c r="D570" s="1"/>
  <c r="D568"/>
  <c r="D567" s="1"/>
  <c r="D565"/>
  <c r="D564" s="1"/>
  <c r="D345"/>
  <c r="D344" s="1"/>
  <c r="D343" s="1"/>
  <c r="D342" s="1"/>
  <c r="D490"/>
  <c r="D488"/>
  <c r="D486"/>
  <c r="D478"/>
  <c r="D477" s="1"/>
  <c r="D475"/>
  <c r="D474" s="1"/>
  <c r="D470" l="1"/>
  <c r="D469" s="1"/>
  <c r="D563"/>
  <c r="D562" s="1"/>
  <c r="D541" s="1"/>
  <c r="D348"/>
  <c r="D347" s="1"/>
  <c r="D341" s="1"/>
  <c r="D485"/>
  <c r="D484" s="1"/>
  <c r="D483" s="1"/>
  <c r="D194"/>
  <c r="D193" s="1"/>
  <c r="D468" l="1"/>
  <c r="D625"/>
  <c r="D624" s="1"/>
  <c r="D622"/>
  <c r="D621" s="1"/>
  <c r="D616"/>
  <c r="D615" s="1"/>
  <c r="D613"/>
  <c r="D612" s="1"/>
  <c r="D600"/>
  <c r="D599" s="1"/>
  <c r="D593"/>
  <c r="D592" s="1"/>
  <c r="D591" s="1"/>
  <c r="D590" s="1"/>
  <c r="D497"/>
  <c r="D496" s="1"/>
  <c r="D495" s="1"/>
  <c r="D494" s="1"/>
  <c r="D510"/>
  <c r="D509" s="1"/>
  <c r="D508" s="1"/>
  <c r="D502"/>
  <c r="D501" s="1"/>
  <c r="D500" s="1"/>
  <c r="D464"/>
  <c r="D463" s="1"/>
  <c r="D462" s="1"/>
  <c r="D459"/>
  <c r="D458" s="1"/>
  <c r="D457" s="1"/>
  <c r="D451"/>
  <c r="D450" s="1"/>
  <c r="D454"/>
  <c r="D453" s="1"/>
  <c r="D446"/>
  <c r="D445" s="1"/>
  <c r="D444" s="1"/>
  <c r="D442"/>
  <c r="D441" s="1"/>
  <c r="D440" s="1"/>
  <c r="D424"/>
  <c r="D420"/>
  <c r="D419" s="1"/>
  <c r="D415"/>
  <c r="D414" s="1"/>
  <c r="D407"/>
  <c r="D402"/>
  <c r="D401" s="1"/>
  <c r="D400" s="1"/>
  <c r="D399" s="1"/>
  <c r="D397"/>
  <c r="D396" s="1"/>
  <c r="D395" s="1"/>
  <c r="D394" s="1"/>
  <c r="D384"/>
  <c r="D383" s="1"/>
  <c r="D365"/>
  <c r="D364" s="1"/>
  <c r="D336"/>
  <c r="D332"/>
  <c r="D331" s="1"/>
  <c r="D324"/>
  <c r="D323" s="1"/>
  <c r="D322" s="1"/>
  <c r="D325"/>
  <c r="D320"/>
  <c r="D319" s="1"/>
  <c r="D318" s="1"/>
  <c r="D316"/>
  <c r="D315" s="1"/>
  <c r="D314" s="1"/>
  <c r="D308"/>
  <c r="D303"/>
  <c r="D302" s="1"/>
  <c r="D301" s="1"/>
  <c r="D300" s="1"/>
  <c r="D287"/>
  <c r="D288"/>
  <c r="D499" l="1"/>
  <c r="D493" s="1"/>
  <c r="D439"/>
  <c r="D620"/>
  <c r="D456"/>
  <c r="D449"/>
  <c r="D448" s="1"/>
  <c r="D423"/>
  <c r="D406"/>
  <c r="D335"/>
  <c r="D330" s="1"/>
  <c r="D329" s="1"/>
  <c r="D328" s="1"/>
  <c r="D363"/>
  <c r="D313"/>
  <c r="D307"/>
  <c r="D306" s="1"/>
  <c r="D305" s="1"/>
  <c r="D264"/>
  <c r="D371"/>
  <c r="D370" s="1"/>
  <c r="D369" s="1"/>
  <c r="D368" s="1"/>
  <c r="D239"/>
  <c r="D238" s="1"/>
  <c r="D237" s="1"/>
  <c r="D235"/>
  <c r="D234" s="1"/>
  <c r="D233" s="1"/>
  <c r="D224"/>
  <c r="D213"/>
  <c r="D212" s="1"/>
  <c r="D208"/>
  <c r="D207" s="1"/>
  <c r="D206" s="1"/>
  <c r="D205" s="1"/>
  <c r="D197"/>
  <c r="D438" l="1"/>
  <c r="D232"/>
  <c r="D231" s="1"/>
  <c r="D223"/>
  <c r="D222" s="1"/>
  <c r="D221" s="1"/>
  <c r="D220" s="1"/>
  <c r="D211"/>
  <c r="D210" s="1"/>
  <c r="D196"/>
  <c r="D177"/>
  <c r="D176" s="1"/>
  <c r="D182"/>
  <c r="D168"/>
  <c r="D167" s="1"/>
  <c r="D166" s="1"/>
  <c r="D160"/>
  <c r="D153"/>
  <c r="D362" l="1"/>
  <c r="D175"/>
  <c r="D174" s="1"/>
  <c r="D192"/>
  <c r="D191" s="1"/>
  <c r="D190" s="1"/>
  <c r="D152"/>
  <c r="D159"/>
  <c r="D135"/>
  <c r="D134" s="1"/>
  <c r="D133" s="1"/>
  <c r="D132" s="1"/>
  <c r="D118"/>
  <c r="D146"/>
  <c r="D145" s="1"/>
  <c r="D141"/>
  <c r="D125"/>
  <c r="D124" s="1"/>
  <c r="D113"/>
  <c r="D112" s="1"/>
  <c r="D107"/>
  <c r="D106" s="1"/>
  <c r="D103"/>
  <c r="D102" s="1"/>
  <c r="D40"/>
  <c r="D51"/>
  <c r="D50" s="1"/>
  <c r="D57"/>
  <c r="D44"/>
  <c r="D35"/>
  <c r="D34" s="1"/>
  <c r="D32"/>
  <c r="D31" s="1"/>
  <c r="D27"/>
  <c r="D26" s="1"/>
  <c r="D25" s="1"/>
  <c r="D24" s="1"/>
  <c r="D151" l="1"/>
  <c r="D150" s="1"/>
  <c r="D181"/>
  <c r="D180" s="1"/>
  <c r="D179" s="1"/>
  <c r="D101"/>
  <c r="D117"/>
  <c r="D116" s="1"/>
  <c r="D140"/>
  <c r="D30"/>
  <c r="D29" s="1"/>
  <c r="D49"/>
  <c r="D48" s="1"/>
  <c r="D39"/>
  <c r="D56"/>
  <c r="D38" l="1"/>
  <c r="D37" s="1"/>
  <c r="D139"/>
  <c r="D138" s="1"/>
  <c r="D149"/>
  <c r="D100"/>
  <c r="D55"/>
  <c r="D54" s="1"/>
  <c r="D23" l="1"/>
  <c r="D64"/>
  <c r="D576"/>
  <c r="D431" l="1"/>
  <c r="D430" s="1"/>
  <c r="D405" l="1"/>
  <c r="D404" s="1"/>
  <c r="D258" l="1"/>
  <c r="D381"/>
  <c r="D380" s="1"/>
  <c r="D379" s="1"/>
  <c r="D378" s="1"/>
  <c r="D377" l="1"/>
  <c r="D608" l="1"/>
  <c r="D607" s="1"/>
  <c r="D603"/>
  <c r="D602" s="1"/>
  <c r="D598" l="1"/>
  <c r="D628" s="1"/>
  <c r="D294"/>
  <c r="D293" s="1"/>
  <c r="D281"/>
  <c r="D280" s="1"/>
  <c r="D268"/>
  <c r="D270"/>
  <c r="D263"/>
  <c r="D262" s="1"/>
  <c r="D256"/>
  <c r="D255" s="1"/>
  <c r="D254" s="1"/>
  <c r="D249"/>
  <c r="D248" s="1"/>
  <c r="D279" l="1"/>
  <c r="D244"/>
  <c r="D292"/>
  <c r="D267"/>
  <c r="D266" s="1"/>
  <c r="D278" l="1"/>
  <c r="D243"/>
  <c r="D242" l="1"/>
  <c r="D596" s="1"/>
  <c r="D630" s="1"/>
</calcChain>
</file>

<file path=xl/sharedStrings.xml><?xml version="1.0" encoding="utf-8"?>
<sst xmlns="http://schemas.openxmlformats.org/spreadsheetml/2006/main" count="1215" uniqueCount="513">
  <si>
    <t>(тыс. рублей)</t>
  </si>
  <si>
    <t>Наименование</t>
  </si>
  <si>
    <t>ЦСР</t>
  </si>
  <si>
    <t>ВР</t>
  </si>
  <si>
    <t>Сумма</t>
  </si>
  <si>
    <t>01 0 00 00000</t>
  </si>
  <si>
    <t>Подпрограмма "Развитие малого и среднего предпринимательства"</t>
  </si>
  <si>
    <t>Иные бюджетные ассигнования</t>
  </si>
  <si>
    <t>Иные закупки товаров, работ и услуг для обеспечения государственных (муниципальных) нужд</t>
  </si>
  <si>
    <t>02 0 00 00000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</si>
  <si>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</si>
  <si>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</si>
  <si>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02 2 00 00000</t>
  </si>
  <si>
    <t>02 2 01 00000</t>
  </si>
  <si>
    <t>200</t>
  </si>
  <si>
    <t>02 3 00 00000</t>
  </si>
  <si>
    <t>02 3 01 00000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</si>
  <si>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</si>
  <si>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на выплаты персоналу казенных учреждений</t>
  </si>
  <si>
    <t>Уплата налогов, сборов и иных платежей</t>
  </si>
  <si>
    <t>02 4 00 00000</t>
  </si>
  <si>
    <t>Субсидии бюджетным учреждениям</t>
  </si>
  <si>
    <t>Обеспечение деятельности органов местного самоуправления</t>
  </si>
  <si>
    <t>Расходы на выплаты персоналу государственных (муниципальных) органов</t>
  </si>
  <si>
    <t>03 0 00 00000</t>
  </si>
  <si>
    <t>03 1 00 00000</t>
  </si>
  <si>
    <t>03 2 00 00000</t>
  </si>
  <si>
    <t>03 3 00 00000</t>
  </si>
  <si>
    <t>Резервные средства</t>
  </si>
  <si>
    <t>04 0 00 00000</t>
  </si>
  <si>
    <t>05 0 00 00000</t>
  </si>
  <si>
    <t>05 1 00 00000</t>
  </si>
  <si>
    <t>05 1 01 00000</t>
  </si>
  <si>
    <t>Предоставление платежей, взносов, безвозмездных перечислений субъектам международного права</t>
  </si>
  <si>
    <t xml:space="preserve">в том числе за счет субвенции   </t>
  </si>
  <si>
    <t>05 3 00 00000</t>
  </si>
  <si>
    <t>05 4 00 00000</t>
  </si>
  <si>
    <t>05 4 01 00000</t>
  </si>
  <si>
    <t>Социальное обеспечение и иные выплаты населению</t>
  </si>
  <si>
    <t>300</t>
  </si>
  <si>
    <t>Обслуживание государственного (муниципального) долга</t>
  </si>
  <si>
    <t>Обслуживание муниципального долга</t>
  </si>
  <si>
    <t>06 0 00 00000</t>
  </si>
  <si>
    <t>07 0 00 00000</t>
  </si>
  <si>
    <t>08 0 00 00000</t>
  </si>
  <si>
    <t>09 0 00 00000</t>
  </si>
  <si>
    <t>10 0 00 00000</t>
  </si>
  <si>
    <t>в том числе за счет субвенции</t>
  </si>
  <si>
    <t>11 1 00 00000</t>
  </si>
  <si>
    <t>Подпрограмма "Развитие системы отдыха и оздоровления детей"</t>
  </si>
  <si>
    <t>Подпрограмма "Доступная среда"</t>
  </si>
  <si>
    <t>11 3 00 00000</t>
  </si>
  <si>
    <t>Предоставление гражданам субсидий на оплату жилого помещения и коммунальных услуг</t>
  </si>
  <si>
    <t>240</t>
  </si>
  <si>
    <t>Обеспечение предоставления гражданам субсидий на оплату жилого помещения и коммунальных услуг</t>
  </si>
  <si>
    <t>12 0 00 00000</t>
  </si>
  <si>
    <t>Подпрограмма "Дошкольное образование"</t>
  </si>
  <si>
    <t>12 1 00 00000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</si>
  <si>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</si>
  <si>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</si>
  <si>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</si>
  <si>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</si>
  <si>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Итого по муниципальным программам</t>
  </si>
  <si>
    <t>Руководство и управление в сфере установленных функций органов местного самоуправления</t>
  </si>
  <si>
    <t>95 0 00 00000</t>
  </si>
  <si>
    <t>99 0 00 00000</t>
  </si>
  <si>
    <t>Итого непрограммных расходов</t>
  </si>
  <si>
    <t>ВСЕГО РАСХОДОВ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</si>
  <si>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</si>
  <si>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для обеспечения государственных (муниципальных) нужд</t>
  </si>
  <si>
    <t>Субсидии некоммерческим организациям (за исключением государственных (муниципальных) учреждений)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</si>
  <si>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</si>
  <si>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03 2 03 00000</t>
  </si>
  <si>
    <t>13 0 00 00000</t>
  </si>
  <si>
    <t>14 0 00 00000</t>
  </si>
  <si>
    <t>Капитальные вложения в объекты государственной (муниципальной) собственности</t>
  </si>
  <si>
    <t>Обеспечивающая  подпрограмма</t>
  </si>
  <si>
    <t>07 1 00 00000</t>
  </si>
  <si>
    <t>07 1 01 00000</t>
  </si>
  <si>
    <t>Подпрограмма "Подготовка спортивного резерва"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</si>
  <si>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</si>
  <si>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</si>
  <si>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09 3 00 00000</t>
  </si>
  <si>
    <t>09 3 01 00000</t>
  </si>
  <si>
    <t>Социальные выплаты гражданам, кроме публичных нормативных социальных выплат</t>
  </si>
  <si>
    <t>320</t>
  </si>
  <si>
    <t>Публичные нормативные социальные выплаты гражданам</t>
  </si>
  <si>
    <t xml:space="preserve">Бюджетные инвестиции </t>
  </si>
  <si>
    <t>310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</si>
  <si>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</si>
  <si>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Мероприятия по организации отдыха детей в каникулярное время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</si>
  <si>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</si>
  <si>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</si>
  <si>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Закупка товаров, работ и услуг для государственных (муниципальных) нужд</t>
  </si>
  <si>
    <t>Муниципальная программа "Здравоохранение"</t>
  </si>
  <si>
    <t>Подпрограмма "Развитие музейного дела и народных художественных промыслов"</t>
  </si>
  <si>
    <t>Основное мероприятие "Обеспечение выполнения функций муниципальных музеев"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</si>
  <si>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</si>
  <si>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</si>
  <si>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</si>
  <si>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</si>
  <si>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</si>
  <si>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</si>
  <si>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</si>
  <si>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</si>
  <si>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Мероприятия в сфере культуры</t>
  </si>
  <si>
    <t>Расходы на обеспечение деятельности (оказание услуг) муниципальных учреждений - культурно-досуговые учреждения</t>
  </si>
  <si>
    <t>Подпрограмма "Развитие архивного дела"</t>
  </si>
  <si>
    <t>02 7 00 00000</t>
  </si>
  <si>
    <t>02 7 02 00000</t>
  </si>
  <si>
    <t>02 7 02 60690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</si>
  <si>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</si>
  <si>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</si>
  <si>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02 8 00 00000</t>
  </si>
  <si>
    <t>Основное мероприятие "Создание условий для реализации полномочий органов местного самоуправления"</t>
  </si>
  <si>
    <t>02 8 01 00000</t>
  </si>
  <si>
    <t>02 8 01 00130</t>
  </si>
  <si>
    <t>Муниципальная программа "Образование"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</si>
  <si>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</si>
  <si>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Расходы на обеспечение деятельности (оказание услуг) муниципальных учреждений - дошкольные образовательные организации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</si>
  <si>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</si>
  <si>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P2 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</si>
  <si>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</si>
  <si>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 1 P2 S2330</t>
  </si>
  <si>
    <t>03 2 01 00000</t>
  </si>
  <si>
    <t>Основное мероприятие "Финансовое обеспечение деятельности образовательных организаций"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</si>
  <si>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</si>
  <si>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</si>
  <si>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03 2 01 62200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</si>
  <si>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</si>
  <si>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</si>
  <si>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</si>
  <si>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</si>
  <si>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03 2 03 60680</t>
  </si>
  <si>
    <t>03 2 03 62220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</si>
  <si>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</si>
  <si>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</si>
  <si>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Обеспечение деятельности прочих учреждений образования</t>
  </si>
  <si>
    <t>Подпрограмма "Социальная поддержка граждан"</t>
  </si>
  <si>
    <t>04 1 00 00000</t>
  </si>
  <si>
    <t>04 1 03 00000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</si>
  <si>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</si>
  <si>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04 1 03 61410</t>
  </si>
  <si>
    <t>04 1 03 61420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</si>
  <si>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</si>
  <si>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</si>
  <si>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</si>
  <si>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</si>
  <si>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04 2 00 00000</t>
  </si>
  <si>
    <t>04 2 02 00000</t>
  </si>
  <si>
    <t>04 3 00 00000</t>
  </si>
  <si>
    <t>04 3 05 00000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</si>
  <si>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</si>
  <si>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S2190</t>
  </si>
  <si>
    <t>Муниципальная программа "Спорт"</t>
  </si>
  <si>
    <t>Подпрограмма "Развитие физической культуры и спорта"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</si>
  <si>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</si>
  <si>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</si>
  <si>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</si>
  <si>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</si>
  <si>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</si>
  <si>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05 3 01 00000</t>
  </si>
  <si>
    <t>Основное мероприятие "Подготовка спортивных сборных команд"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</si>
  <si>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</si>
  <si>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</si>
  <si>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05 4 01 00130</t>
  </si>
  <si>
    <t>Муниципальная программа "Развитие сельского хозяйства"</t>
  </si>
  <si>
    <t>06 4 00 00000</t>
  </si>
  <si>
    <t>Подпрограмма "Обеспечение эпизоотического и ветеринарно-санитарного благополучия"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</si>
  <si>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</si>
  <si>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</si>
  <si>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06 4 01 60870</t>
  </si>
  <si>
    <t>Муниципальная программа "Экология и окружающая среда"</t>
  </si>
  <si>
    <t>Подпрограмма "Охрана окружающей среды"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</si>
  <si>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</si>
  <si>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Организация мероприятий по охране окружающей среды в границах городского округа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</si>
  <si>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</si>
  <si>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</si>
  <si>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</si>
  <si>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</si>
  <si>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Муниципальная программа "Безопасность и обеспечение безопасности жизнедеятельности населения"</t>
  </si>
  <si>
    <t>08 1 00 00000</t>
  </si>
  <si>
    <t>Подпрограмма "Профилактика преступлений и иных правонарушений"</t>
  </si>
  <si>
    <t>08 1 01 00000</t>
  </si>
  <si>
    <t>08 1 01 00320</t>
  </si>
  <si>
    <t>08 1 02 00000</t>
  </si>
  <si>
    <t>Основное мероприятие "Обеспечение деятельности общественных объединений правоохранительной направленности"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</si>
  <si>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</si>
  <si>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</si>
  <si>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</si>
  <si>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</si>
  <si>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08 1 03 00300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</si>
  <si>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</si>
  <si>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</si>
  <si>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08 1 04 00900</t>
  </si>
  <si>
    <t>Осуществление мероприятий в сфере профилактики правонарушений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</si>
  <si>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веществ, медицинских осмотров призывников в Военном комиссариате Московской области"</t>
  </si>
  <si>
    <t>08 1 05 00000</t>
  </si>
  <si>
    <t>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</t>
  </si>
  <si>
    <t>08 1 05 00990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</si>
  <si>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</si>
  <si>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</si>
  <si>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08 2 01 00000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</si>
  <si>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</si>
  <si>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</si>
  <si>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</si>
  <si>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</si>
  <si>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</si>
  <si>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</si>
  <si>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</si>
  <si>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</si>
  <si>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</si>
  <si>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</si>
  <si>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</si>
  <si>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</si>
  <si>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</si>
  <si>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</si>
  <si>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</si>
  <si>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</si>
  <si>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</si>
  <si>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</si>
  <si>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</si>
  <si>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</si>
  <si>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</si>
  <si>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Подпрограмма "Обеспечение мероприятий гражданской обороны"</t>
  </si>
  <si>
    <t>08 5 00 00000</t>
  </si>
  <si>
    <t>Основное мероприятие "Организация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обороны"</t>
  </si>
  <si>
    <t>08 5 01 00000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</si>
  <si>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</si>
  <si>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08 5 01 00700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</si>
  <si>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</si>
  <si>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</si>
  <si>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</si>
  <si>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</si>
  <si>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08 6 00 00000</t>
  </si>
  <si>
    <t>08 6 01 00000</t>
  </si>
  <si>
    <t>08 6 01 01020</t>
  </si>
  <si>
    <t>Муниципальная программа "Жилище"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</si>
  <si>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</si>
  <si>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</si>
  <si>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</si>
  <si>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</si>
  <si>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 за счет средств местного бюджета</t>
  </si>
  <si>
    <t>09 3 01 70820</t>
  </si>
  <si>
    <t>Муниципальная программа "Развитие инженерной инфраструктуры и энергоэффективности"</t>
  </si>
  <si>
    <t>11 0 00 00000</t>
  </si>
  <si>
    <t>Муниципальная программа "Предпринимательство"</t>
  </si>
  <si>
    <t>Подпрограмма "Инвестиции"</t>
  </si>
  <si>
    <t>Основное мероприятие "Осуществление мероприятий по реализации стратегий социально-экономического развития наукоградов Российской Федерации"</t>
  </si>
  <si>
    <t>11 1 04 00000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</si>
  <si>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</si>
  <si>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11 1 04 L5250</t>
  </si>
  <si>
    <t>11 3 02 00000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</si>
  <si>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</si>
  <si>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11 3 02 00750</t>
  </si>
  <si>
    <t>Содействие развитию малого и среднего предпринимательства</t>
  </si>
  <si>
    <t>Муниципальная программа "Управление имуществом и муниципальными финансами"</t>
  </si>
  <si>
    <t>Подпрограмма "Развитие имущественного комплекса"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</si>
  <si>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</si>
  <si>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</si>
  <si>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</si>
  <si>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</si>
  <si>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Взносы на капитальный ремонт общего имущества многоквартирных домов</t>
  </si>
  <si>
    <t>12 1 02 00180</t>
  </si>
  <si>
    <t>Подпрограмма "Совершенствование муниципальной службы Московской области"</t>
  </si>
  <si>
    <t>12 3 00 00000</t>
  </si>
  <si>
    <t>12 3 01 00000</t>
  </si>
  <si>
    <t>Основное мероприятие "Организация профессионального развития муниципальных служащих Московской области"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</si>
  <si>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</si>
  <si>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</si>
  <si>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</si>
  <si>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</si>
  <si>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</si>
  <si>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</si>
  <si>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12 4 06 00800</t>
  </si>
  <si>
    <t>12 5 00 00000</t>
  </si>
  <si>
    <t>12 5 01 00000</t>
  </si>
  <si>
    <t>12 5 01 00130</t>
  </si>
  <si>
    <t>12 5 01 00160</t>
  </si>
  <si>
    <t>Обеспечение деятельности финансового органа</t>
  </si>
  <si>
    <t>Взносы в общественные организации</t>
  </si>
  <si>
    <t>12 5 01 00870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</si>
  <si>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</si>
  <si>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</si>
  <si>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</si>
  <si>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</si>
  <si>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</si>
  <si>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</si>
  <si>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</si>
  <si>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</si>
  <si>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</si>
  <si>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</si>
  <si>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13 1 00 00000</t>
  </si>
  <si>
    <t>13 1 07 00000</t>
  </si>
  <si>
    <t>Основное мероприятие "Организация создания и эксплуатации сети объектов наружной рекламы"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</si>
  <si>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</si>
  <si>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13 1 07 00660</t>
  </si>
  <si>
    <t>13 4 00 00000</t>
  </si>
  <si>
    <t>Подпрограмма "Молодежь Подмосковья"</t>
  </si>
  <si>
    <t>13 4 01 00000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</si>
  <si>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</si>
  <si>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</si>
  <si>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</si>
  <si>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</si>
  <si>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</si>
  <si>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13 5 00 00000</t>
  </si>
  <si>
    <t>13 5 03 00000</t>
  </si>
  <si>
    <t>Основное мероприятие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</si>
  <si>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</si>
  <si>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13 5 03 51180</t>
  </si>
  <si>
    <t>13 5 04 00000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</si>
  <si>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</si>
  <si>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</si>
  <si>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</si>
  <si>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15 0 00 00000</t>
  </si>
  <si>
    <t>Муниципальная программа "Цифровое муниципальное образование"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</si>
  <si>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</si>
  <si>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</si>
  <si>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15 1 02 00000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</si>
  <si>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</si>
  <si>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</si>
  <si>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</si>
  <si>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15 2 00 00000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</si>
  <si>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</si>
  <si>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15 2 01 00000</t>
  </si>
  <si>
    <t>Основное мероприятие "Информационная инфраструктура"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</si>
  <si>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</si>
  <si>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</si>
  <si>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</si>
  <si>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</si>
  <si>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</si>
  <si>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</si>
  <si>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</si>
  <si>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</si>
  <si>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</si>
  <si>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</si>
  <si>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Муниципальная программа "Архитектура и градостроительство"</t>
  </si>
  <si>
    <t>16 0 00 00000</t>
  </si>
  <si>
    <t>16 2 00 00000</t>
  </si>
  <si>
    <t>Подпрограмма "Реализация политики пространственного развития"</t>
  </si>
  <si>
    <t>16 2 03 00000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</si>
  <si>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 местного самоуправления"</t>
  </si>
  <si>
    <t>16 2 03 60700</t>
  </si>
  <si>
    <t>17 0 00 00000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</si>
  <si>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</si>
  <si>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</si>
  <si>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18 0 00 00000</t>
  </si>
  <si>
    <t>18 3 00 00000</t>
  </si>
  <si>
    <t>Подпрограмма "Строительство (реконструкция) объектов образования"</t>
  </si>
  <si>
    <t>18 3 01 00000</t>
  </si>
  <si>
    <t>Основное мероприятие "Организация строительства (реконструкции) объектов дошкольного образования"</t>
  </si>
  <si>
    <t>Основное мероприятие "Организация строительства (реконструкции) объектов общего образования"</t>
  </si>
  <si>
    <t>18 3 02 00000</t>
  </si>
  <si>
    <t>18 5 00 00000</t>
  </si>
  <si>
    <t>Подпрограмма "Строительство (реконструкция) объектов физической культуры и спорта"</t>
  </si>
  <si>
    <t>Председатель представительного органа местного самоуправления</t>
  </si>
  <si>
    <t>95 0 00 00010</t>
  </si>
  <si>
    <t>Расходы на содержание представительного органа муниципального образования</t>
  </si>
  <si>
    <t>95 0 00 00030</t>
  </si>
  <si>
    <t>Обеспечение деятельности избирательной комиссии муниципального образования</t>
  </si>
  <si>
    <t>95 0 00 00050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</si>
  <si>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</si>
  <si>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</si>
  <si>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</si>
  <si>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</si>
  <si>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 xml:space="preserve">Непрограммные расходы 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</si>
  <si>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</si>
  <si>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</si>
  <si>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Ежемесячные денежные выплаты Почетным гражданам</t>
  </si>
  <si>
    <t>99 0 00 01120</t>
  </si>
  <si>
    <t>Муниципальная программа "Культура"</t>
  </si>
  <si>
    <t>Муниципальная программа "Социальная защита населения"</t>
  </si>
  <si>
    <t xml:space="preserve">Муниципальная программа "Развитие и функционирование дорожно-транспортного комплекса" </t>
  </si>
  <si>
    <t>Подпрограмма "Дороги Подмосковья"</t>
  </si>
  <si>
    <t>14 2 00 00000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</si>
  <si>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</si>
  <si>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</si>
  <si>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</si>
  <si>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Мероприятия по обеспечению безопасности дорожного движения</t>
  </si>
  <si>
    <t>14 2 05 00210</t>
  </si>
  <si>
    <t>Создание и обеспечение функциолнирования парковок (парковочных мест)</t>
  </si>
  <si>
    <t>14 2 05 00220</t>
  </si>
  <si>
    <t>14 5 00 00000</t>
  </si>
  <si>
    <t>14 5 01 00000</t>
  </si>
  <si>
    <t>Расходы на обеспечение деятельности (оказание услуг) муниципальных учреждений в сфере дорожного хозяйства</t>
  </si>
  <si>
    <t>14 5 01 06230</t>
  </si>
  <si>
    <t>Подпрограмма "Создание условий для обеспечения качественными жилищно-коммунальными услугами"</t>
  </si>
  <si>
    <t>10 3 00 00000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</si>
  <si>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</si>
  <si>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Подпрограмма "Энергосбережение и повышение энергетической эффективности"</t>
  </si>
  <si>
    <t>10 4 00 00000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</si>
  <si>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</si>
  <si>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</si>
  <si>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</si>
  <si>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</si>
  <si>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Основное мероприятие "Организация учета энергоресурсов в жилищном фонде"</t>
  </si>
  <si>
    <t>Подпрограмма "Комфортная городская среда"</t>
  </si>
  <si>
    <t>17 1 00 00000</t>
  </si>
  <si>
    <t>Федеральный проект "Формирование комфортной городской среды"</t>
  </si>
  <si>
    <t>17 1 F2 00000</t>
  </si>
  <si>
    <t>17 2 01 00620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</si>
  <si>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</si>
  <si>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</si>
  <si>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</si>
  <si>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</si>
  <si>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Организация благоустройства территории городского округа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</si>
  <si>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</si>
  <si>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</si>
  <si>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17 3 00 00000</t>
  </si>
  <si>
    <t>Основное мероприятие "Приведение в надлежащее состояние подъездов в многоквартирных домах"</t>
  </si>
  <si>
    <t>17 3 01 00000</t>
  </si>
  <si>
    <t>Ремонт подъездов в многоквартирных домах</t>
  </si>
  <si>
    <t>17 3 01 S0950</t>
  </si>
  <si>
    <t>Подпрограмма "Создание условий для обеспечения комфортного проживания жителей в многоквартирных домах"</t>
  </si>
  <si>
    <t>04 2 02 71560</t>
  </si>
  <si>
    <t>Исполнение судебных актов</t>
  </si>
  <si>
    <t>08 1 01 00300</t>
  </si>
  <si>
    <t xml:space="preserve">Распределение бюджетных ассигнований по целевым статьям (муниципальным программам городского округа Реутов и непрограммным направлениям деятельности), группам и подгруппам видов расходов классификации расходов бюджета городского округа Реутов Московской области на плановый период 2021 и 2022 годов </t>
  </si>
  <si>
    <t>к Решению Совета депутатов</t>
  </si>
  <si>
    <t>от _________  № _________</t>
  </si>
  <si>
    <t>Создание и развитие объектов общего образования (включая реконструкцию со строительством пристроек)(строительство пристройки к МАОУ Лицей на 300 мест)</t>
  </si>
  <si>
    <t>18 3 02 00402</t>
  </si>
  <si>
    <t>Благоустройство общественных территорий за счет средств местного бюджета</t>
  </si>
  <si>
    <t>городского округа Реутов</t>
  </si>
  <si>
    <t>Приложение № 9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</si>
  <si>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</si>
  <si>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</si>
  <si>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</si>
  <si>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</si>
  <si>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</si>
  <si>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</si>
  <si>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</si>
  <si>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Основное мероприятие "Дополнительные меры социальной поддержки и социальной помощи гражданам"</t>
  </si>
  <si>
    <t>Дополнительные меры социальной поддержки и социальной помощи гражданам</t>
  </si>
  <si>
    <t>04 1 19 00000</t>
  </si>
  <si>
    <t>04 1 19 00920</t>
  </si>
  <si>
    <t>Федеральный проект "Цифровая образовательная среда"</t>
  </si>
  <si>
    <t>15 2 Е4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</si>
  <si>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</si>
  <si>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Е4 52100</t>
  </si>
  <si>
    <t>Оснащение планшетными компьютерами общеобразовательных организаций в Московской области</t>
  </si>
  <si>
    <t>15 2 Е4 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</si>
  <si>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</si>
  <si>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 2 Е4 S2780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</si>
  <si>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</si>
  <si>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</si>
  <si>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Приобретение коммунальной техники</t>
  </si>
  <si>
    <t>17 1 F2 S1360</t>
  </si>
  <si>
    <t>Устройство и капитальный ремонт электросетевого хозяйства, систем наружного освещения в рамках реализации проекта «Светлый город»</t>
  </si>
  <si>
    <t>17 1 F2 S2630</t>
  </si>
  <si>
    <t>Федеральный проект "Современная школа"</t>
  </si>
  <si>
    <t>18 3 Е1 00000</t>
  </si>
  <si>
    <t>Федеральный проект "Спорт - норма жизни"</t>
  </si>
  <si>
    <t>18 5 P5 00000</t>
  </si>
  <si>
    <t>Основное мероприятие "Проведение капитального ремонта объектов дошкольного образования"</t>
  </si>
  <si>
    <t>03 1 01 00000</t>
  </si>
  <si>
    <t>03 1 01 S2130</t>
  </si>
  <si>
    <t>03 1 02 00000</t>
  </si>
  <si>
    <t>03 1 02 06040</t>
  </si>
  <si>
    <t>03 1 02 62110</t>
  </si>
  <si>
    <t>03 1 02 62120</t>
  </si>
  <si>
    <t>03 1 02 62140</t>
  </si>
  <si>
    <t>03 3 03 00000</t>
  </si>
  <si>
    <t>03 3 03 06060</t>
  </si>
  <si>
    <t>03 5 00 00000</t>
  </si>
  <si>
    <t>03 5 01 00000</t>
  </si>
  <si>
    <t>03 5 01 00130</t>
  </si>
  <si>
    <t>03 5 01 06080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</si>
  <si>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</si>
  <si>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08 1 06 00000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</si>
  <si>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</si>
  <si>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08 1 06 62820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</si>
  <si>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</si>
  <si>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Е4 S1690</t>
  </si>
  <si>
    <t>Основное мероприятие "Ремонт, капитальный ремонт сети автомобильных дорог, мостов и путепроводов местного значения"</t>
  </si>
  <si>
    <t>10 8 00 00000</t>
  </si>
  <si>
    <t>10 8 01 00000</t>
  </si>
  <si>
    <t>10 8 01 62670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</si>
  <si>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</si>
  <si>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</si>
  <si>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</si>
  <si>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10 3 05 00000</t>
  </si>
  <si>
    <t>10 3 05 00190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</si>
  <si>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</si>
  <si>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</si>
  <si>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Основное мероприятие "Обеспечение функций культурно-досуговых учреждений"</t>
  </si>
  <si>
    <t>02 4 05 00000</t>
  </si>
  <si>
    <t>02 4 05 00500</t>
  </si>
  <si>
    <t>02 4 05 06110</t>
  </si>
  <si>
    <t>17 1 F2 55551</t>
  </si>
  <si>
    <t>Реализация программ формирования современной городской среды в части благоустройства общественных территорий</t>
  </si>
  <si>
    <t>12 1 07 00000</t>
  </si>
  <si>
    <t>12 1 07 00130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</si>
  <si>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</si>
  <si>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за счет средств местного бюджета</t>
  </si>
  <si>
    <t>Основное мероприятие "Создание, содержание системно-аппаратного комплекса "Безопасный город" на территории Московской области"</t>
  </si>
  <si>
    <t>08 2 03 00000</t>
  </si>
  <si>
    <t>08 2 03 00340</t>
  </si>
  <si>
    <t>Реализация программ формирования современной городской среды ﻿ в части достижения основного результата по благоустройству общественных территорий</t>
  </si>
  <si>
    <t>17 1 F2 55559</t>
  </si>
  <si>
    <t>"</t>
  </si>
  <si>
    <t>от 20.11.2019  № 13/2019-НА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</si>
  <si>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</si>
  <si>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</si>
  <si>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</si>
  <si>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</si>
  <si>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17 1 01 70890</t>
  </si>
  <si>
    <t>Капитальные вложения в муниципальные объекты физической культуры и спорта (Реконструкция спортивных сооружений МАУ "Спортивный комплекс "Старт" в г.о. Реутов (в т.ч. ПИР))</t>
  </si>
  <si>
    <t>18 5 P5 S4221</t>
  </si>
  <si>
    <t>Проектирование и строительство дошкольных образовательных организаций (Городской округ Реутов. Детский сад на 250 мест в 10А мкр.)</t>
  </si>
  <si>
    <t>18 3 01 S4441</t>
  </si>
  <si>
    <t>Капитальные вложения в объекты общего образования (Городской округ Реутов. Школа на 1100 мест в 10А мкр.)</t>
  </si>
  <si>
    <t>18 3 Е1 S4261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</si>
</sst>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0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b/>
      <sz val="10"/>
      <name val="Arial Cyr"/>
      <charset val="204"/>
    </font>
    <font>
      <b/>
      <sz val="12"/>
      <name val="Times New Roman Cyr"/>
      <charset val="204"/>
    </font>
    <font>
      <sz val="9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 Cyr"/>
      <charset val="204"/>
    </font>
    <font>
      <b/>
      <sz val="10"/>
      <color rgb="FFFF0000"/>
      <name val="Arial Cyr"/>
      <charset val="204"/>
    </font>
    <font>
      <b/>
      <sz val="12"/>
      <name val="Times New Roman"/>
      <family val="1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4" fillId="0" borderId="0" applyFill="0" applyProtection="0"/>
  </cellStyleXfs>
  <cellXfs count="162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8" fillId="0" borderId="0" xfId="0" quotePrefix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9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quotePrefix="1" applyFont="1" applyBorder="1" applyAlignment="1">
      <alignment horizontal="right"/>
    </xf>
    <xf numFmtId="0" fontId="4" fillId="0" borderId="0" xfId="0" applyNumberFormat="1" applyFont="1" applyAlignment="1">
      <alignment wrapText="1"/>
    </xf>
    <xf numFmtId="0" fontId="8" fillId="0" borderId="0" xfId="0" quotePrefix="1" applyFont="1" applyAlignment="1">
      <alignment horizontal="righ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right"/>
    </xf>
    <xf numFmtId="164" fontId="4" fillId="0" borderId="0" xfId="0" applyNumberFormat="1" applyFont="1"/>
    <xf numFmtId="49" fontId="8" fillId="0" borderId="0" xfId="0" applyNumberFormat="1" applyFont="1" applyAlignment="1">
      <alignment horizontal="right"/>
    </xf>
    <xf numFmtId="0" fontId="4" fillId="0" borderId="0" xfId="0" applyFont="1" applyFill="1" applyAlignment="1">
      <alignment wrapText="1"/>
    </xf>
    <xf numFmtId="0" fontId="10" fillId="0" borderId="0" xfId="0" quotePrefix="1" applyFont="1" applyAlignment="1">
      <alignment horizontal="right"/>
    </xf>
    <xf numFmtId="0" fontId="10" fillId="0" borderId="0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49" fontId="10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164" fontId="4" fillId="0" borderId="0" xfId="0" quotePrefix="1" applyNumberFormat="1" applyFont="1" applyBorder="1" applyAlignment="1">
      <alignment horizontal="right"/>
    </xf>
    <xf numFmtId="0" fontId="4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2" fillId="0" borderId="0" xfId="0" quotePrefix="1" applyFont="1" applyBorder="1" applyAlignment="1">
      <alignment horizontal="right"/>
    </xf>
    <xf numFmtId="165" fontId="8" fillId="0" borderId="0" xfId="0" quotePrefix="1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64" fontId="3" fillId="0" borderId="0" xfId="0" applyNumberFormat="1" applyFont="1"/>
    <xf numFmtId="0" fontId="4" fillId="0" borderId="0" xfId="0" applyFont="1" applyFill="1" applyBorder="1" applyAlignment="1">
      <alignment horizontal="left" wrapText="1"/>
    </xf>
    <xf numFmtId="49" fontId="8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164" fontId="8" fillId="0" borderId="0" xfId="0" quotePrefix="1" applyNumberFormat="1" applyFont="1" applyBorder="1" applyAlignment="1">
      <alignment horizontal="right"/>
    </xf>
    <xf numFmtId="0" fontId="8" fillId="0" borderId="0" xfId="0" quotePrefix="1" applyFont="1" applyFill="1" applyAlignment="1">
      <alignment horizontal="left" wrapText="1"/>
    </xf>
    <xf numFmtId="49" fontId="3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49" fontId="8" fillId="0" borderId="0" xfId="0" applyNumberFormat="1" applyFont="1" applyFill="1" applyAlignment="1">
      <alignment horizontal="left" wrapText="1"/>
    </xf>
    <xf numFmtId="0" fontId="8" fillId="0" borderId="0" xfId="0" applyFont="1" applyFill="1" applyBorder="1" applyAlignment="1">
      <alignment horizontal="right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wrapText="1"/>
    </xf>
    <xf numFmtId="0" fontId="8" fillId="0" borderId="0" xfId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 wrapText="1"/>
    </xf>
    <xf numFmtId="0" fontId="8" fillId="0" borderId="0" xfId="0" quotePrefix="1" applyFont="1" applyBorder="1" applyAlignment="1">
      <alignment horizontal="left" wrapText="1"/>
    </xf>
    <xf numFmtId="0" fontId="5" fillId="0" borderId="0" xfId="0" applyFont="1" applyAlignment="1"/>
    <xf numFmtId="0" fontId="13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 applyBorder="1" applyAlignment="1">
      <alignment horizontal="right"/>
    </xf>
    <xf numFmtId="2" fontId="8" fillId="0" borderId="0" xfId="0" quotePrefix="1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2" fontId="4" fillId="0" borderId="0" xfId="0" applyNumberFormat="1" applyFont="1" applyAlignment="1">
      <alignment horizontal="right"/>
    </xf>
    <xf numFmtId="0" fontId="8" fillId="0" borderId="0" xfId="0" quotePrefix="1" applyFont="1" applyBorder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15" fillId="0" borderId="0" xfId="0" applyFont="1" applyAlignment="1"/>
    <xf numFmtId="0" fontId="15" fillId="0" borderId="0" xfId="0" applyFont="1"/>
    <xf numFmtId="0" fontId="0" fillId="0" borderId="0" xfId="0" applyAlignment="1">
      <alignment horizontal="right"/>
    </xf>
    <xf numFmtId="2" fontId="17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0" fontId="19" fillId="0" borderId="0" xfId="0" quotePrefix="1" applyFont="1" applyFill="1" applyAlignment="1">
      <alignment horizontal="right"/>
    </xf>
    <xf numFmtId="0" fontId="18" fillId="0" borderId="0" xfId="0" applyFont="1" applyAlignment="1">
      <alignment wrapText="1"/>
    </xf>
    <xf numFmtId="0" fontId="12" fillId="0" borderId="0" xfId="0" quotePrefix="1" applyFont="1" applyFill="1" applyAlignment="1">
      <alignment horizontal="right"/>
    </xf>
    <xf numFmtId="0" fontId="12" fillId="0" borderId="0" xfId="0" applyFont="1" applyBorder="1" applyAlignment="1">
      <alignment wrapText="1"/>
    </xf>
    <xf numFmtId="0" fontId="18" fillId="0" borderId="0" xfId="0" applyNumberFormat="1" applyFont="1" applyAlignment="1">
      <alignment wrapText="1"/>
    </xf>
    <xf numFmtId="0" fontId="11" fillId="0" borderId="0" xfId="0" applyFont="1"/>
    <xf numFmtId="164" fontId="18" fillId="0" borderId="0" xfId="0" applyNumberFormat="1" applyFont="1" applyAlignment="1">
      <alignment horizontal="right"/>
    </xf>
    <xf numFmtId="0" fontId="19" fillId="0" borderId="0" xfId="0" quotePrefix="1" applyFont="1" applyBorder="1" applyAlignment="1">
      <alignment horizontal="right"/>
    </xf>
    <xf numFmtId="0" fontId="12" fillId="0" borderId="0" xfId="0" quotePrefix="1" applyFont="1" applyAlignment="1">
      <alignment horizontal="right"/>
    </xf>
    <xf numFmtId="0" fontId="12" fillId="0" borderId="0" xfId="0" applyFont="1" applyAlignment="1">
      <alignment horizontal="right"/>
    </xf>
    <xf numFmtId="0" fontId="20" fillId="0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21" fillId="0" borderId="0" xfId="0" applyFont="1"/>
    <xf numFmtId="49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wrapText="1"/>
    </xf>
    <xf numFmtId="0" fontId="20" fillId="0" borderId="0" xfId="0" quotePrefix="1" applyFont="1" applyFill="1" applyAlignment="1">
      <alignment horizontal="right"/>
    </xf>
    <xf numFmtId="2" fontId="3" fillId="0" borderId="0" xfId="0" applyNumberFormat="1" applyFont="1" applyBorder="1" applyAlignment="1">
      <alignment horizontal="right" wrapText="1"/>
    </xf>
    <xf numFmtId="0" fontId="0" fillId="0" borderId="0" xfId="0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/>
    </xf>
    <xf numFmtId="0" fontId="8" fillId="0" borderId="0" xfId="0" quotePrefix="1" applyFont="1" applyFill="1" applyAlignment="1">
      <alignment horizontal="right"/>
    </xf>
    <xf numFmtId="0" fontId="4" fillId="0" borderId="0" xfId="0" applyFont="1" applyAlignment="1">
      <alignment wrapText="1"/>
    </xf>
    <xf numFmtId="49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quotePrefix="1" applyFont="1" applyBorder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right"/>
    </xf>
    <xf numFmtId="49" fontId="8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NumberFormat="1" applyFont="1" applyFill="1" applyAlignment="1">
      <alignment wrapText="1"/>
    </xf>
    <xf numFmtId="0" fontId="12" fillId="0" borderId="0" xfId="0" quotePrefix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justify" wrapText="1"/>
    </xf>
    <xf numFmtId="2" fontId="2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14" fillId="0" borderId="0" xfId="0" applyFont="1" applyBorder="1" applyAlignment="1">
      <alignment wrapText="1"/>
    </xf>
    <xf numFmtId="2" fontId="3" fillId="0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3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7" fillId="0" borderId="0" xfId="0" quotePrefix="1" applyFont="1" applyBorder="1" applyAlignment="1">
      <alignment horizontal="right"/>
    </xf>
    <xf numFmtId="0" fontId="16" fillId="0" borderId="0" xfId="0" applyFont="1" applyAlignment="1">
      <alignment wrapText="1"/>
    </xf>
    <xf numFmtId="0" fontId="7" fillId="0" borderId="0" xfId="0" quotePrefix="1" applyFont="1" applyFill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Border="1" applyAlignment="1">
      <alignment vertical="top" wrapText="1"/>
    </xf>
    <xf numFmtId="0" fontId="1" fillId="0" borderId="0" xfId="0" applyFont="1" applyAlignment="1"/>
    <xf numFmtId="0" fontId="15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Fill="1" applyBorder="1" applyAlignment="1">
      <alignment wrapText="1"/>
    </xf>
    <xf numFmtId="49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" fillId="0" borderId="0" xfId="0" applyFont="1" applyAlignment="1"/>
    <xf numFmtId="0" fontId="23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Alignment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4"/>
  <sheetViews>
    <sheetView tabSelected="1" workbookViewId="0">
      <selection activeCell="A11" sqref="A11:E11"/>
    </sheetView>
  </sheetViews>
  <sheetFormatPr defaultRowHeight="12"/>
  <cols>
    <col min="1" max="1" width="80.28515625" customWidth="1"/>
    <col min="2" max="2" width="15.42578125" customWidth="1"/>
    <col min="3" max="3" width="5.42578125" customWidth="1"/>
    <col min="4" max="4" width="14" style="78" customWidth="1"/>
    <col min="5" max="5" width="14.140625" style="78" customWidth="1"/>
    <col min="257" max="257" width="80.28515625" customWidth="1"/>
    <col min="258" max="258" width="14.85546875" customWidth="1"/>
    <col min="259" max="259" width="8.140625" customWidth="1"/>
    <col min="260" max="260" width="16" customWidth="1"/>
    <col min="513" max="513" width="80.28515625" customWidth="1"/>
    <col min="514" max="514" width="14.85546875" customWidth="1"/>
    <col min="515" max="515" width="8.140625" customWidth="1"/>
    <col min="516" max="516" width="16" customWidth="1"/>
    <col min="769" max="769" width="80.28515625" customWidth="1"/>
    <col min="770" max="770" width="14.85546875" customWidth="1"/>
    <col min="771" max="771" width="8.140625" customWidth="1"/>
    <col min="772" max="772" width="16" customWidth="1"/>
    <col min="1025" max="1025" width="80.28515625" customWidth="1"/>
    <col min="1026" max="1026" width="14.85546875" customWidth="1"/>
    <col min="1027" max="1027" width="8.140625" customWidth="1"/>
    <col min="1028" max="1028" width="16" customWidth="1"/>
    <col min="1281" max="1281" width="80.28515625" customWidth="1"/>
    <col min="1282" max="1282" width="14.85546875" customWidth="1"/>
    <col min="1283" max="1283" width="8.140625" customWidth="1"/>
    <col min="1284" max="1284" width="16" customWidth="1"/>
    <col min="1537" max="1537" width="80.28515625" customWidth="1"/>
    <col min="1538" max="1538" width="14.85546875" customWidth="1"/>
    <col min="1539" max="1539" width="8.140625" customWidth="1"/>
    <col min="1540" max="1540" width="16" customWidth="1"/>
    <col min="1793" max="1793" width="80.28515625" customWidth="1"/>
    <col min="1794" max="1794" width="14.85546875" customWidth="1"/>
    <col min="1795" max="1795" width="8.140625" customWidth="1"/>
    <col min="1796" max="1796" width="16" customWidth="1"/>
    <col min="2049" max="2049" width="80.28515625" customWidth="1"/>
    <col min="2050" max="2050" width="14.85546875" customWidth="1"/>
    <col min="2051" max="2051" width="8.140625" customWidth="1"/>
    <col min="2052" max="2052" width="16" customWidth="1"/>
    <col min="2305" max="2305" width="80.28515625" customWidth="1"/>
    <col min="2306" max="2306" width="14.85546875" customWidth="1"/>
    <col min="2307" max="2307" width="8.140625" customWidth="1"/>
    <col min="2308" max="2308" width="16" customWidth="1"/>
    <col min="2561" max="2561" width="80.28515625" customWidth="1"/>
    <col min="2562" max="2562" width="14.85546875" customWidth="1"/>
    <col min="2563" max="2563" width="8.140625" customWidth="1"/>
    <col min="2564" max="2564" width="16" customWidth="1"/>
    <col min="2817" max="2817" width="80.28515625" customWidth="1"/>
    <col min="2818" max="2818" width="14.85546875" customWidth="1"/>
    <col min="2819" max="2819" width="8.140625" customWidth="1"/>
    <col min="2820" max="2820" width="16" customWidth="1"/>
    <col min="3073" max="3073" width="80.28515625" customWidth="1"/>
    <col min="3074" max="3074" width="14.85546875" customWidth="1"/>
    <col min="3075" max="3075" width="8.140625" customWidth="1"/>
    <col min="3076" max="3076" width="16" customWidth="1"/>
    <col min="3329" max="3329" width="80.28515625" customWidth="1"/>
    <col min="3330" max="3330" width="14.85546875" customWidth="1"/>
    <col min="3331" max="3331" width="8.140625" customWidth="1"/>
    <col min="3332" max="3332" width="16" customWidth="1"/>
    <col min="3585" max="3585" width="80.28515625" customWidth="1"/>
    <col min="3586" max="3586" width="14.85546875" customWidth="1"/>
    <col min="3587" max="3587" width="8.140625" customWidth="1"/>
    <col min="3588" max="3588" width="16" customWidth="1"/>
    <col min="3841" max="3841" width="80.28515625" customWidth="1"/>
    <col min="3842" max="3842" width="14.85546875" customWidth="1"/>
    <col min="3843" max="3843" width="8.140625" customWidth="1"/>
    <col min="3844" max="3844" width="16" customWidth="1"/>
    <col min="4097" max="4097" width="80.28515625" customWidth="1"/>
    <col min="4098" max="4098" width="14.85546875" customWidth="1"/>
    <col min="4099" max="4099" width="8.140625" customWidth="1"/>
    <col min="4100" max="4100" width="16" customWidth="1"/>
    <col min="4353" max="4353" width="80.28515625" customWidth="1"/>
    <col min="4354" max="4354" width="14.85546875" customWidth="1"/>
    <col min="4355" max="4355" width="8.140625" customWidth="1"/>
    <col min="4356" max="4356" width="16" customWidth="1"/>
    <col min="4609" max="4609" width="80.28515625" customWidth="1"/>
    <col min="4610" max="4610" width="14.85546875" customWidth="1"/>
    <col min="4611" max="4611" width="8.140625" customWidth="1"/>
    <col min="4612" max="4612" width="16" customWidth="1"/>
    <col min="4865" max="4865" width="80.28515625" customWidth="1"/>
    <col min="4866" max="4866" width="14.85546875" customWidth="1"/>
    <col min="4867" max="4867" width="8.140625" customWidth="1"/>
    <col min="4868" max="4868" width="16" customWidth="1"/>
    <col min="5121" max="5121" width="80.28515625" customWidth="1"/>
    <col min="5122" max="5122" width="14.85546875" customWidth="1"/>
    <col min="5123" max="5123" width="8.140625" customWidth="1"/>
    <col min="5124" max="5124" width="16" customWidth="1"/>
    <col min="5377" max="5377" width="80.28515625" customWidth="1"/>
    <col min="5378" max="5378" width="14.85546875" customWidth="1"/>
    <col min="5379" max="5379" width="8.140625" customWidth="1"/>
    <col min="5380" max="5380" width="16" customWidth="1"/>
    <col min="5633" max="5633" width="80.28515625" customWidth="1"/>
    <col min="5634" max="5634" width="14.85546875" customWidth="1"/>
    <col min="5635" max="5635" width="8.140625" customWidth="1"/>
    <col min="5636" max="5636" width="16" customWidth="1"/>
    <col min="5889" max="5889" width="80.28515625" customWidth="1"/>
    <col min="5890" max="5890" width="14.85546875" customWidth="1"/>
    <col min="5891" max="5891" width="8.140625" customWidth="1"/>
    <col min="5892" max="5892" width="16" customWidth="1"/>
    <col min="6145" max="6145" width="80.28515625" customWidth="1"/>
    <col min="6146" max="6146" width="14.85546875" customWidth="1"/>
    <col min="6147" max="6147" width="8.140625" customWidth="1"/>
    <col min="6148" max="6148" width="16" customWidth="1"/>
    <col min="6401" max="6401" width="80.28515625" customWidth="1"/>
    <col min="6402" max="6402" width="14.85546875" customWidth="1"/>
    <col min="6403" max="6403" width="8.140625" customWidth="1"/>
    <col min="6404" max="6404" width="16" customWidth="1"/>
    <col min="6657" max="6657" width="80.28515625" customWidth="1"/>
    <col min="6658" max="6658" width="14.85546875" customWidth="1"/>
    <col min="6659" max="6659" width="8.140625" customWidth="1"/>
    <col min="6660" max="6660" width="16" customWidth="1"/>
    <col min="6913" max="6913" width="80.28515625" customWidth="1"/>
    <col min="6914" max="6914" width="14.85546875" customWidth="1"/>
    <col min="6915" max="6915" width="8.140625" customWidth="1"/>
    <col min="6916" max="6916" width="16" customWidth="1"/>
    <col min="7169" max="7169" width="80.28515625" customWidth="1"/>
    <col min="7170" max="7170" width="14.85546875" customWidth="1"/>
    <col min="7171" max="7171" width="8.140625" customWidth="1"/>
    <col min="7172" max="7172" width="16" customWidth="1"/>
    <col min="7425" max="7425" width="80.28515625" customWidth="1"/>
    <col min="7426" max="7426" width="14.85546875" customWidth="1"/>
    <col min="7427" max="7427" width="8.140625" customWidth="1"/>
    <col min="7428" max="7428" width="16" customWidth="1"/>
    <col min="7681" max="7681" width="80.28515625" customWidth="1"/>
    <col min="7682" max="7682" width="14.85546875" customWidth="1"/>
    <col min="7683" max="7683" width="8.140625" customWidth="1"/>
    <col min="7684" max="7684" width="16" customWidth="1"/>
    <col min="7937" max="7937" width="80.28515625" customWidth="1"/>
    <col min="7938" max="7938" width="14.85546875" customWidth="1"/>
    <col min="7939" max="7939" width="8.140625" customWidth="1"/>
    <col min="7940" max="7940" width="16" customWidth="1"/>
    <col min="8193" max="8193" width="80.28515625" customWidth="1"/>
    <col min="8194" max="8194" width="14.85546875" customWidth="1"/>
    <col min="8195" max="8195" width="8.140625" customWidth="1"/>
    <col min="8196" max="8196" width="16" customWidth="1"/>
    <col min="8449" max="8449" width="80.28515625" customWidth="1"/>
    <col min="8450" max="8450" width="14.85546875" customWidth="1"/>
    <col min="8451" max="8451" width="8.140625" customWidth="1"/>
    <col min="8452" max="8452" width="16" customWidth="1"/>
    <col min="8705" max="8705" width="80.28515625" customWidth="1"/>
    <col min="8706" max="8706" width="14.85546875" customWidth="1"/>
    <col min="8707" max="8707" width="8.140625" customWidth="1"/>
    <col min="8708" max="8708" width="16" customWidth="1"/>
    <col min="8961" max="8961" width="80.28515625" customWidth="1"/>
    <col min="8962" max="8962" width="14.85546875" customWidth="1"/>
    <col min="8963" max="8963" width="8.140625" customWidth="1"/>
    <col min="8964" max="8964" width="16" customWidth="1"/>
    <col min="9217" max="9217" width="80.28515625" customWidth="1"/>
    <col min="9218" max="9218" width="14.85546875" customWidth="1"/>
    <col min="9219" max="9219" width="8.140625" customWidth="1"/>
    <col min="9220" max="9220" width="16" customWidth="1"/>
    <col min="9473" max="9473" width="80.28515625" customWidth="1"/>
    <col min="9474" max="9474" width="14.85546875" customWidth="1"/>
    <col min="9475" max="9475" width="8.140625" customWidth="1"/>
    <col min="9476" max="9476" width="16" customWidth="1"/>
    <col min="9729" max="9729" width="80.28515625" customWidth="1"/>
    <col min="9730" max="9730" width="14.85546875" customWidth="1"/>
    <col min="9731" max="9731" width="8.140625" customWidth="1"/>
    <col min="9732" max="9732" width="16" customWidth="1"/>
    <col min="9985" max="9985" width="80.28515625" customWidth="1"/>
    <col min="9986" max="9986" width="14.85546875" customWidth="1"/>
    <col min="9987" max="9987" width="8.140625" customWidth="1"/>
    <col min="9988" max="9988" width="16" customWidth="1"/>
    <col min="10241" max="10241" width="80.28515625" customWidth="1"/>
    <col min="10242" max="10242" width="14.85546875" customWidth="1"/>
    <col min="10243" max="10243" width="8.140625" customWidth="1"/>
    <col min="10244" max="10244" width="16" customWidth="1"/>
    <col min="10497" max="10497" width="80.28515625" customWidth="1"/>
    <col min="10498" max="10498" width="14.85546875" customWidth="1"/>
    <col min="10499" max="10499" width="8.140625" customWidth="1"/>
    <col min="10500" max="10500" width="16" customWidth="1"/>
    <col min="10753" max="10753" width="80.28515625" customWidth="1"/>
    <col min="10754" max="10754" width="14.85546875" customWidth="1"/>
    <col min="10755" max="10755" width="8.140625" customWidth="1"/>
    <col min="10756" max="10756" width="16" customWidth="1"/>
    <col min="11009" max="11009" width="80.28515625" customWidth="1"/>
    <col min="11010" max="11010" width="14.85546875" customWidth="1"/>
    <col min="11011" max="11011" width="8.140625" customWidth="1"/>
    <col min="11012" max="11012" width="16" customWidth="1"/>
    <col min="11265" max="11265" width="80.28515625" customWidth="1"/>
    <col min="11266" max="11266" width="14.85546875" customWidth="1"/>
    <col min="11267" max="11267" width="8.140625" customWidth="1"/>
    <col min="11268" max="11268" width="16" customWidth="1"/>
    <col min="11521" max="11521" width="80.28515625" customWidth="1"/>
    <col min="11522" max="11522" width="14.85546875" customWidth="1"/>
    <col min="11523" max="11523" width="8.140625" customWidth="1"/>
    <col min="11524" max="11524" width="16" customWidth="1"/>
    <col min="11777" max="11777" width="80.28515625" customWidth="1"/>
    <col min="11778" max="11778" width="14.85546875" customWidth="1"/>
    <col min="11779" max="11779" width="8.140625" customWidth="1"/>
    <col min="11780" max="11780" width="16" customWidth="1"/>
    <col min="12033" max="12033" width="80.28515625" customWidth="1"/>
    <col min="12034" max="12034" width="14.85546875" customWidth="1"/>
    <col min="12035" max="12035" width="8.140625" customWidth="1"/>
    <col min="12036" max="12036" width="16" customWidth="1"/>
    <col min="12289" max="12289" width="80.28515625" customWidth="1"/>
    <col min="12290" max="12290" width="14.85546875" customWidth="1"/>
    <col min="12291" max="12291" width="8.140625" customWidth="1"/>
    <col min="12292" max="12292" width="16" customWidth="1"/>
    <col min="12545" max="12545" width="80.28515625" customWidth="1"/>
    <col min="12546" max="12546" width="14.85546875" customWidth="1"/>
    <col min="12547" max="12547" width="8.140625" customWidth="1"/>
    <col min="12548" max="12548" width="16" customWidth="1"/>
    <col min="12801" max="12801" width="80.28515625" customWidth="1"/>
    <col min="12802" max="12802" width="14.85546875" customWidth="1"/>
    <col min="12803" max="12803" width="8.140625" customWidth="1"/>
    <col min="12804" max="12804" width="16" customWidth="1"/>
    <col min="13057" max="13057" width="80.28515625" customWidth="1"/>
    <col min="13058" max="13058" width="14.85546875" customWidth="1"/>
    <col min="13059" max="13059" width="8.140625" customWidth="1"/>
    <col min="13060" max="13060" width="16" customWidth="1"/>
    <col min="13313" max="13313" width="80.28515625" customWidth="1"/>
    <col min="13314" max="13314" width="14.85546875" customWidth="1"/>
    <col min="13315" max="13315" width="8.140625" customWidth="1"/>
    <col min="13316" max="13316" width="16" customWidth="1"/>
    <col min="13569" max="13569" width="80.28515625" customWidth="1"/>
    <col min="13570" max="13570" width="14.85546875" customWidth="1"/>
    <col min="13571" max="13571" width="8.140625" customWidth="1"/>
    <col min="13572" max="13572" width="16" customWidth="1"/>
    <col min="13825" max="13825" width="80.28515625" customWidth="1"/>
    <col min="13826" max="13826" width="14.85546875" customWidth="1"/>
    <col min="13827" max="13827" width="8.140625" customWidth="1"/>
    <col min="13828" max="13828" width="16" customWidth="1"/>
    <col min="14081" max="14081" width="80.28515625" customWidth="1"/>
    <col min="14082" max="14082" width="14.85546875" customWidth="1"/>
    <col min="14083" max="14083" width="8.140625" customWidth="1"/>
    <col min="14084" max="14084" width="16" customWidth="1"/>
    <col min="14337" max="14337" width="80.28515625" customWidth="1"/>
    <col min="14338" max="14338" width="14.85546875" customWidth="1"/>
    <col min="14339" max="14339" width="8.140625" customWidth="1"/>
    <col min="14340" max="14340" width="16" customWidth="1"/>
    <col min="14593" max="14593" width="80.28515625" customWidth="1"/>
    <col min="14594" max="14594" width="14.85546875" customWidth="1"/>
    <col min="14595" max="14595" width="8.140625" customWidth="1"/>
    <col min="14596" max="14596" width="16" customWidth="1"/>
    <col min="14849" max="14849" width="80.28515625" customWidth="1"/>
    <col min="14850" max="14850" width="14.85546875" customWidth="1"/>
    <col min="14851" max="14851" width="8.140625" customWidth="1"/>
    <col min="14852" max="14852" width="16" customWidth="1"/>
    <col min="15105" max="15105" width="80.28515625" customWidth="1"/>
    <col min="15106" max="15106" width="14.85546875" customWidth="1"/>
    <col min="15107" max="15107" width="8.140625" customWidth="1"/>
    <col min="15108" max="15108" width="16" customWidth="1"/>
    <col min="15361" max="15361" width="80.28515625" customWidth="1"/>
    <col min="15362" max="15362" width="14.85546875" customWidth="1"/>
    <col min="15363" max="15363" width="8.140625" customWidth="1"/>
    <col min="15364" max="15364" width="16" customWidth="1"/>
    <col min="15617" max="15617" width="80.28515625" customWidth="1"/>
    <col min="15618" max="15618" width="14.85546875" customWidth="1"/>
    <col min="15619" max="15619" width="8.140625" customWidth="1"/>
    <col min="15620" max="15620" width="16" customWidth="1"/>
    <col min="15873" max="15873" width="80.28515625" customWidth="1"/>
    <col min="15874" max="15874" width="14.85546875" customWidth="1"/>
    <col min="15875" max="15875" width="8.140625" customWidth="1"/>
    <col min="15876" max="15876" width="16" customWidth="1"/>
    <col min="16129" max="16129" width="80.28515625" customWidth="1"/>
    <col min="16130" max="16130" width="14.85546875" customWidth="1"/>
    <col min="16131" max="16131" width="8.140625" customWidth="1"/>
    <col min="16132" max="16132" width="16" customWidth="1"/>
  </cols>
  <sheetData>
    <row r="1" spans="1:5" s="101" customFormat="1" ht="12.75">
      <c r="D1" s="158" t="s">
        <v>424</v>
      </c>
      <c r="E1" s="159"/>
    </row>
    <row r="2" spans="1:5" s="101" customFormat="1" ht="12.75">
      <c r="D2" s="158" t="s">
        <v>418</v>
      </c>
      <c r="E2" s="159"/>
    </row>
    <row r="3" spans="1:5" s="101" customFormat="1" ht="12.75">
      <c r="D3" s="158" t="s">
        <v>423</v>
      </c>
      <c r="E3" s="159"/>
    </row>
    <row r="4" spans="1:5" s="101" customFormat="1" ht="12.75">
      <c r="D4" s="158" t="s">
        <v>419</v>
      </c>
      <c r="E4" s="159"/>
    </row>
    <row r="5" spans="1:5" s="101" customFormat="1">
      <c r="D5" s="78"/>
      <c r="E5" s="78"/>
    </row>
    <row r="6" spans="1:5" ht="12.75">
      <c r="A6" s="79"/>
      <c r="B6" s="147"/>
      <c r="C6" s="156" t="s">
        <v>500</v>
      </c>
      <c r="D6" s="158" t="s">
        <v>424</v>
      </c>
      <c r="E6" s="159"/>
    </row>
    <row r="7" spans="1:5" ht="12.75">
      <c r="B7" s="149"/>
      <c r="C7" s="150"/>
      <c r="D7" s="158" t="s">
        <v>418</v>
      </c>
      <c r="E7" s="159"/>
    </row>
    <row r="8" spans="1:5" ht="12.75">
      <c r="B8" s="147"/>
      <c r="C8" s="150"/>
      <c r="D8" s="158" t="s">
        <v>423</v>
      </c>
      <c r="E8" s="159"/>
    </row>
    <row r="9" spans="1:5" ht="12.75">
      <c r="B9" s="151"/>
      <c r="C9" s="150"/>
      <c r="D9" s="158" t="s">
        <v>501</v>
      </c>
      <c r="E9" s="159"/>
    </row>
    <row r="10" spans="1:5">
      <c r="B10" s="2"/>
      <c r="C10" s="2"/>
      <c r="D10" s="77"/>
      <c r="E10" s="148"/>
    </row>
    <row r="11" spans="1:5" ht="51" customHeight="1">
      <c r="A11" s="160" t="s">
        <v>417</v>
      </c>
      <c r="B11" s="160"/>
      <c r="C11" s="160"/>
      <c r="D11" s="160"/>
      <c r="E11" s="161"/>
    </row>
    <row r="12" spans="1:5" ht="20.25" customHeight="1">
      <c r="A12" s="4"/>
      <c r="B12" s="5"/>
      <c r="C12" s="5"/>
      <c r="D12" s="6"/>
      <c r="E12" s="6" t="s">
        <v>0</v>
      </c>
    </row>
    <row r="13" spans="1:5" ht="36.75" customHeight="1">
      <c r="A13" s="7" t="s">
        <v>1</v>
      </c>
      <c r="B13" s="8" t="s">
        <v>2</v>
      </c>
      <c r="C13" s="8" t="s">
        <v>3</v>
      </c>
      <c r="D13" s="8" t="s">
        <v>4</v>
      </c>
      <c r="E13" s="8" t="s">
        <v>4</v>
      </c>
    </row>
    <row r="14" spans="1:5" ht="13.5" customHeight="1">
      <c r="A14" s="9">
        <v>1</v>
      </c>
      <c r="B14" s="10">
        <v>2</v>
      </c>
      <c r="C14" s="10">
        <v>3</v>
      </c>
      <c r="D14" s="10">
        <v>4</v>
      </c>
      <c r="E14" s="10">
        <v>5</v>
      </c>
    </row>
    <row r="15" spans="1:5" ht="15.75">
      <c r="A15" s="11"/>
      <c r="B15" s="12"/>
      <c r="C15" s="12"/>
      <c r="D15" s="12"/>
      <c r="E15" s="12"/>
    </row>
    <row r="16" spans="1:5" ht="15.75">
      <c r="A16" s="137" t="s">
        <v>94</v>
      </c>
      <c r="B16" s="13" t="s">
        <v>5</v>
      </c>
      <c r="C16" s="12"/>
      <c r="D16" s="68">
        <f>SUM(D17)</f>
        <v>420</v>
      </c>
      <c r="E16" s="122">
        <f>SUM(E17)</f>
        <v>420</v>
      </c>
    </row>
    <row r="17" spans="1:7" s="101" customFormat="1" ht="31.5">
      <c r="A17" s="105" t="s">
        <v>426</v>
      </c>
      <c r="B17" s="117" t="s">
        <v>427</v>
      </c>
      <c r="C17" s="112"/>
      <c r="D17" s="121">
        <f t="shared" ref="D17:D19" si="0">SUM(D18)</f>
        <v>420</v>
      </c>
      <c r="E17" s="121">
        <f t="shared" ref="E17:E19" si="1">SUM(E18)</f>
        <v>420</v>
      </c>
      <c r="F17" s="121"/>
      <c r="G17" s="121"/>
    </row>
    <row r="18" spans="1:7" s="101" customFormat="1" ht="31.5">
      <c r="A18" s="105" t="s">
        <v>428</v>
      </c>
      <c r="B18" s="117" t="s">
        <v>429</v>
      </c>
      <c r="C18" s="112"/>
      <c r="D18" s="121">
        <f t="shared" si="0"/>
        <v>420</v>
      </c>
      <c r="E18" s="121">
        <f t="shared" si="1"/>
        <v>420</v>
      </c>
      <c r="F18" s="121"/>
      <c r="G18" s="121"/>
    </row>
    <row r="19" spans="1:7" s="101" customFormat="1" ht="63">
      <c r="A19" s="105" t="s">
        <v>430</v>
      </c>
      <c r="B19" s="117" t="s">
        <v>431</v>
      </c>
      <c r="C19" s="112"/>
      <c r="D19" s="121">
        <f t="shared" si="0"/>
        <v>420</v>
      </c>
      <c r="E19" s="121">
        <f t="shared" si="1"/>
        <v>420</v>
      </c>
      <c r="F19" s="121"/>
      <c r="G19" s="121"/>
    </row>
    <row r="20" spans="1:7" s="101" customFormat="1" ht="15.75">
      <c r="A20" s="105" t="s">
        <v>38</v>
      </c>
      <c r="B20" s="117" t="s">
        <v>431</v>
      </c>
      <c r="C20" s="112" t="s">
        <v>39</v>
      </c>
      <c r="D20" s="121">
        <f>SUM(D21)</f>
        <v>420</v>
      </c>
      <c r="E20" s="121">
        <f>SUM(E21)</f>
        <v>420</v>
      </c>
      <c r="F20" s="121"/>
      <c r="G20" s="121"/>
    </row>
    <row r="21" spans="1:7" s="101" customFormat="1" ht="31.5">
      <c r="A21" s="44" t="s">
        <v>84</v>
      </c>
      <c r="B21" s="117" t="s">
        <v>431</v>
      </c>
      <c r="C21" s="112" t="s">
        <v>85</v>
      </c>
      <c r="D21" s="121">
        <v>420</v>
      </c>
      <c r="E21" s="121">
        <v>420</v>
      </c>
      <c r="F21" s="121"/>
      <c r="G21" s="121"/>
    </row>
    <row r="22" spans="1:7" ht="15.75">
      <c r="A22" s="138"/>
      <c r="B22" s="35"/>
      <c r="C22" s="12"/>
      <c r="D22" s="12"/>
      <c r="E22" s="12"/>
    </row>
    <row r="23" spans="1:7" ht="15.75">
      <c r="A23" s="137" t="s">
        <v>370</v>
      </c>
      <c r="B23" s="13" t="s">
        <v>9</v>
      </c>
      <c r="C23" s="12"/>
      <c r="D23" s="100">
        <f>SUM(D24,D29,D37,D48,D54)</f>
        <v>101525.33</v>
      </c>
      <c r="E23" s="100">
        <f>SUM(E24,E29,E37,E48,E54)</f>
        <v>100102.87000000001</v>
      </c>
    </row>
    <row r="24" spans="1:7" ht="31.5">
      <c r="A24" s="32" t="s">
        <v>95</v>
      </c>
      <c r="B24" s="35" t="s">
        <v>12</v>
      </c>
      <c r="C24" s="15"/>
      <c r="D24" s="74">
        <f>SUM(D25)</f>
        <v>10875.4</v>
      </c>
      <c r="E24" s="121">
        <f>SUM(E25)</f>
        <v>10875.4</v>
      </c>
      <c r="F24" s="74"/>
      <c r="G24" s="74"/>
    </row>
    <row r="25" spans="1:7" ht="31.5">
      <c r="A25" s="113" t="s">
        <v>96</v>
      </c>
      <c r="B25" s="35" t="s">
        <v>13</v>
      </c>
      <c r="C25" s="15"/>
      <c r="D25" s="74">
        <f>SUM(D26,)</f>
        <v>10875.4</v>
      </c>
      <c r="E25" s="121">
        <f>SUM(E26,)</f>
        <v>10875.4</v>
      </c>
      <c r="F25" s="74"/>
      <c r="G25" s="74"/>
    </row>
    <row r="26" spans="1:7" ht="31.5">
      <c r="A26" s="113" t="s">
        <v>97</v>
      </c>
      <c r="B26" s="35" t="s">
        <v>98</v>
      </c>
      <c r="C26" s="31"/>
      <c r="D26" s="74">
        <f>SUM(D27)</f>
        <v>10875.4</v>
      </c>
      <c r="E26" s="121">
        <f>SUM(E27)</f>
        <v>10875.4</v>
      </c>
      <c r="F26" s="74"/>
      <c r="G26" s="74"/>
    </row>
    <row r="27" spans="1:7" ht="31.5">
      <c r="A27" s="110" t="s">
        <v>10</v>
      </c>
      <c r="B27" s="35" t="s">
        <v>98</v>
      </c>
      <c r="C27" s="15">
        <v>600</v>
      </c>
      <c r="D27" s="74">
        <f>SUM(D28)</f>
        <v>10875.4</v>
      </c>
      <c r="E27" s="121">
        <f>SUM(E28)</f>
        <v>10875.4</v>
      </c>
      <c r="F27" s="74"/>
      <c r="G27" s="74"/>
    </row>
    <row r="28" spans="1:7" ht="15.75">
      <c r="A28" s="110" t="s">
        <v>21</v>
      </c>
      <c r="B28" s="35" t="s">
        <v>98</v>
      </c>
      <c r="C28" s="15">
        <v>610</v>
      </c>
      <c r="D28" s="121">
        <v>10875.4</v>
      </c>
      <c r="E28" s="121">
        <v>10875.4</v>
      </c>
      <c r="F28" s="74"/>
      <c r="G28" s="74"/>
    </row>
    <row r="29" spans="1:7" ht="15.75">
      <c r="A29" s="125" t="s">
        <v>99</v>
      </c>
      <c r="B29" s="35" t="s">
        <v>15</v>
      </c>
      <c r="C29" s="31"/>
      <c r="D29" s="74">
        <f t="shared" ref="D29:E29" si="2">SUM(D30)</f>
        <v>30645.29</v>
      </c>
      <c r="E29" s="121">
        <f t="shared" si="2"/>
        <v>30372.89</v>
      </c>
      <c r="F29" s="74"/>
      <c r="G29" s="74"/>
    </row>
    <row r="30" spans="1:7" ht="31.5">
      <c r="A30" s="105" t="s">
        <v>100</v>
      </c>
      <c r="B30" s="35" t="s">
        <v>16</v>
      </c>
      <c r="C30" s="31"/>
      <c r="D30" s="74">
        <f>SUM(D31,D34)</f>
        <v>30645.29</v>
      </c>
      <c r="E30" s="121">
        <f>SUM(E31,E34)</f>
        <v>30372.89</v>
      </c>
      <c r="F30" s="74"/>
      <c r="G30" s="74"/>
    </row>
    <row r="31" spans="1:7" ht="31.5">
      <c r="A31" s="110" t="s">
        <v>101</v>
      </c>
      <c r="B31" s="35" t="s">
        <v>102</v>
      </c>
      <c r="C31" s="22"/>
      <c r="D31" s="74">
        <f>SUM(D32)</f>
        <v>142.19999999999999</v>
      </c>
      <c r="E31" s="121">
        <f>SUM(E32)</f>
        <v>142.19999999999999</v>
      </c>
      <c r="F31" s="74"/>
      <c r="G31" s="74"/>
    </row>
    <row r="32" spans="1:7" ht="31.5">
      <c r="A32" s="110" t="s">
        <v>10</v>
      </c>
      <c r="B32" s="35" t="s">
        <v>102</v>
      </c>
      <c r="C32" s="15">
        <v>600</v>
      </c>
      <c r="D32" s="74">
        <f>SUM(D33)</f>
        <v>142.19999999999999</v>
      </c>
      <c r="E32" s="121">
        <f>SUM(E33)</f>
        <v>142.19999999999999</v>
      </c>
      <c r="F32" s="74"/>
      <c r="G32" s="74"/>
    </row>
    <row r="33" spans="1:7" ht="15.75">
      <c r="A33" s="110" t="s">
        <v>21</v>
      </c>
      <c r="B33" s="35" t="s">
        <v>102</v>
      </c>
      <c r="C33" s="15">
        <v>610</v>
      </c>
      <c r="D33" s="121">
        <v>142.19999999999999</v>
      </c>
      <c r="E33" s="121">
        <v>142.19999999999999</v>
      </c>
      <c r="F33" s="74"/>
      <c r="G33" s="74"/>
    </row>
    <row r="34" spans="1:7" ht="31.5">
      <c r="A34" s="110" t="s">
        <v>103</v>
      </c>
      <c r="B34" s="35" t="s">
        <v>104</v>
      </c>
      <c r="C34" s="31"/>
      <c r="D34" s="74">
        <f>SUM(D35)</f>
        <v>30503.09</v>
      </c>
      <c r="E34" s="121">
        <f>SUM(E35)</f>
        <v>30230.69</v>
      </c>
      <c r="F34" s="74"/>
      <c r="G34" s="74"/>
    </row>
    <row r="35" spans="1:7" ht="31.5">
      <c r="A35" s="110" t="s">
        <v>10</v>
      </c>
      <c r="B35" s="35" t="s">
        <v>104</v>
      </c>
      <c r="C35" s="15">
        <v>600</v>
      </c>
      <c r="D35" s="74">
        <f>SUM(D36)</f>
        <v>30503.09</v>
      </c>
      <c r="E35" s="121">
        <f>SUM(E36)</f>
        <v>30230.69</v>
      </c>
      <c r="F35" s="74"/>
      <c r="G35" s="74"/>
    </row>
    <row r="36" spans="1:7" ht="15.75">
      <c r="A36" s="110" t="s">
        <v>21</v>
      </c>
      <c r="B36" s="35" t="s">
        <v>104</v>
      </c>
      <c r="C36" s="15">
        <v>610</v>
      </c>
      <c r="D36" s="121">
        <v>30503.09</v>
      </c>
      <c r="E36" s="121">
        <v>30230.69</v>
      </c>
      <c r="F36" s="74"/>
      <c r="G36" s="74"/>
    </row>
    <row r="37" spans="1:7" ht="31.5">
      <c r="A37" s="153" t="s">
        <v>484</v>
      </c>
      <c r="B37" s="35" t="s">
        <v>20</v>
      </c>
      <c r="C37" s="15"/>
      <c r="D37" s="74">
        <f t="shared" ref="D37:E37" si="3">SUM(D38)</f>
        <v>50930.39</v>
      </c>
      <c r="E37" s="121">
        <f t="shared" si="3"/>
        <v>51616.630000000005</v>
      </c>
      <c r="F37" s="74"/>
      <c r="G37" s="74"/>
    </row>
    <row r="38" spans="1:7" ht="31.5">
      <c r="A38" s="153" t="s">
        <v>485</v>
      </c>
      <c r="B38" s="154" t="s">
        <v>486</v>
      </c>
      <c r="C38" s="15"/>
      <c r="D38" s="74">
        <f>SUM(D39,D44)</f>
        <v>50930.39</v>
      </c>
      <c r="E38" s="121">
        <f>SUM(E39,E44)</f>
        <v>51616.630000000005</v>
      </c>
      <c r="F38" s="74"/>
      <c r="G38" s="74"/>
    </row>
    <row r="39" spans="1:7" ht="15.75">
      <c r="A39" s="21" t="s">
        <v>105</v>
      </c>
      <c r="B39" s="154" t="s">
        <v>487</v>
      </c>
      <c r="C39" s="22"/>
      <c r="D39" s="74">
        <f>SUM(D40,D42)</f>
        <v>1075.42</v>
      </c>
      <c r="E39" s="121">
        <f>SUM(E40,E42)</f>
        <v>2421.66</v>
      </c>
      <c r="F39" s="74"/>
      <c r="G39" s="74"/>
    </row>
    <row r="40" spans="1:7" ht="31.5">
      <c r="A40" s="107" t="s">
        <v>69</v>
      </c>
      <c r="B40" s="154" t="s">
        <v>487</v>
      </c>
      <c r="C40" s="75">
        <v>200</v>
      </c>
      <c r="D40" s="74">
        <f>SUM(D41)</f>
        <v>353.7</v>
      </c>
      <c r="E40" s="121">
        <f>SUM(E41)</f>
        <v>2215.6999999999998</v>
      </c>
      <c r="F40" s="74"/>
      <c r="G40" s="74"/>
    </row>
    <row r="41" spans="1:7" ht="31.5">
      <c r="A41" s="107" t="s">
        <v>8</v>
      </c>
      <c r="B41" s="154" t="s">
        <v>487</v>
      </c>
      <c r="C41" s="75">
        <v>240</v>
      </c>
      <c r="D41" s="121">
        <v>353.7</v>
      </c>
      <c r="E41" s="121">
        <v>2215.6999999999998</v>
      </c>
      <c r="F41" s="74"/>
      <c r="G41" s="74"/>
    </row>
    <row r="42" spans="1:7" ht="31.5">
      <c r="A42" s="110" t="s">
        <v>10</v>
      </c>
      <c r="B42" s="154" t="s">
        <v>487</v>
      </c>
      <c r="C42" s="31">
        <v>600</v>
      </c>
      <c r="D42" s="74">
        <f>SUM(D43)</f>
        <v>721.72</v>
      </c>
      <c r="E42" s="121">
        <f>SUM(E43)</f>
        <v>205.96</v>
      </c>
      <c r="F42" s="74"/>
      <c r="G42" s="74"/>
    </row>
    <row r="43" spans="1:7" ht="15.75">
      <c r="A43" s="110" t="s">
        <v>11</v>
      </c>
      <c r="B43" s="154" t="s">
        <v>487</v>
      </c>
      <c r="C43" s="31">
        <v>620</v>
      </c>
      <c r="D43" s="123">
        <v>721.72</v>
      </c>
      <c r="E43" s="123">
        <v>205.96</v>
      </c>
      <c r="F43" s="74"/>
      <c r="G43" s="74"/>
    </row>
    <row r="44" spans="1:7" ht="31.5">
      <c r="A44" s="110" t="s">
        <v>106</v>
      </c>
      <c r="B44" s="35" t="s">
        <v>488</v>
      </c>
      <c r="C44" s="31"/>
      <c r="D44" s="74">
        <f>SUM(D45)</f>
        <v>49854.97</v>
      </c>
      <c r="E44" s="121">
        <f>SUM(E45)</f>
        <v>49194.97</v>
      </c>
      <c r="F44" s="74"/>
      <c r="G44" s="74"/>
    </row>
    <row r="45" spans="1:7" ht="31.5">
      <c r="A45" s="113" t="s">
        <v>10</v>
      </c>
      <c r="B45" s="154" t="s">
        <v>488</v>
      </c>
      <c r="C45" s="75">
        <v>600</v>
      </c>
      <c r="D45" s="74">
        <f>SUM(D46,D47)</f>
        <v>49854.97</v>
      </c>
      <c r="E45" s="121">
        <f>SUM(E46,E47)</f>
        <v>49194.97</v>
      </c>
      <c r="F45" s="74"/>
      <c r="G45" s="74"/>
    </row>
    <row r="46" spans="1:7" s="101" customFormat="1" ht="15.75">
      <c r="A46" s="153" t="s">
        <v>21</v>
      </c>
      <c r="B46" s="154" t="s">
        <v>488</v>
      </c>
      <c r="C46" s="104">
        <v>610</v>
      </c>
      <c r="D46" s="121">
        <v>7253</v>
      </c>
      <c r="E46" s="121">
        <v>7253</v>
      </c>
      <c r="F46" s="121"/>
      <c r="G46" s="121"/>
    </row>
    <row r="47" spans="1:7" ht="15.75">
      <c r="A47" s="113" t="s">
        <v>11</v>
      </c>
      <c r="B47" s="154" t="s">
        <v>488</v>
      </c>
      <c r="C47" s="75">
        <v>620</v>
      </c>
      <c r="D47" s="121">
        <v>42601.97</v>
      </c>
      <c r="E47" s="121">
        <v>41941.97</v>
      </c>
      <c r="F47" s="74"/>
      <c r="G47" s="74"/>
    </row>
    <row r="48" spans="1:7" ht="15.75">
      <c r="A48" s="110" t="s">
        <v>107</v>
      </c>
      <c r="B48" s="35" t="s">
        <v>108</v>
      </c>
      <c r="C48" s="15"/>
      <c r="D48" s="121">
        <f>SUM(D49)</f>
        <v>2460</v>
      </c>
      <c r="E48" s="121">
        <f>SUM(E49)</f>
        <v>2465</v>
      </c>
      <c r="F48" s="15"/>
      <c r="G48" s="74"/>
    </row>
    <row r="49" spans="1:7" ht="47.25">
      <c r="A49" s="105" t="s">
        <v>111</v>
      </c>
      <c r="B49" s="35" t="s">
        <v>109</v>
      </c>
      <c r="C49" s="31"/>
      <c r="D49" s="121">
        <f>SUM(D50)</f>
        <v>2460</v>
      </c>
      <c r="E49" s="121">
        <f>SUM(E50)</f>
        <v>2465</v>
      </c>
      <c r="F49" s="74"/>
      <c r="G49" s="74"/>
    </row>
    <row r="50" spans="1:7" ht="63">
      <c r="A50" s="39" t="s">
        <v>112</v>
      </c>
      <c r="B50" s="35" t="s">
        <v>110</v>
      </c>
      <c r="C50" s="75"/>
      <c r="D50" s="121">
        <f>SUM(D51,)</f>
        <v>2460</v>
      </c>
      <c r="E50" s="121">
        <f>SUM(E51,)</f>
        <v>2465</v>
      </c>
      <c r="F50" s="74"/>
      <c r="G50" s="74"/>
    </row>
    <row r="51" spans="1:7" ht="47.25">
      <c r="A51" s="107" t="s">
        <v>17</v>
      </c>
      <c r="B51" s="35" t="s">
        <v>110</v>
      </c>
      <c r="C51" s="75">
        <v>100</v>
      </c>
      <c r="D51" s="121">
        <f>SUM(D52)</f>
        <v>2460</v>
      </c>
      <c r="E51" s="121">
        <f>SUM(E52)</f>
        <v>2465</v>
      </c>
      <c r="F51" s="74"/>
      <c r="G51" s="74"/>
    </row>
    <row r="52" spans="1:7" ht="15.75">
      <c r="A52" s="107" t="s">
        <v>23</v>
      </c>
      <c r="B52" s="35" t="s">
        <v>110</v>
      </c>
      <c r="C52" s="75">
        <v>120</v>
      </c>
      <c r="D52" s="121">
        <v>2460</v>
      </c>
      <c r="E52" s="121">
        <v>2465</v>
      </c>
      <c r="F52" s="75"/>
      <c r="G52" s="74"/>
    </row>
    <row r="53" spans="1:7" ht="15.75">
      <c r="A53" s="105" t="s">
        <v>34</v>
      </c>
      <c r="B53" s="35" t="s">
        <v>110</v>
      </c>
      <c r="C53" s="75">
        <v>120</v>
      </c>
      <c r="D53" s="121">
        <v>2460</v>
      </c>
      <c r="E53" s="121">
        <v>2465</v>
      </c>
      <c r="F53" s="75"/>
      <c r="G53" s="74"/>
    </row>
    <row r="54" spans="1:7" ht="15.75">
      <c r="A54" s="105" t="s">
        <v>76</v>
      </c>
      <c r="B54" s="35" t="s">
        <v>113</v>
      </c>
      <c r="C54" s="75"/>
      <c r="D54" s="74">
        <f>SUM(D55,)</f>
        <v>6614.25</v>
      </c>
      <c r="E54" s="121">
        <f>SUM(E55,)</f>
        <v>4772.9500000000007</v>
      </c>
      <c r="F54" s="74"/>
      <c r="G54" s="74"/>
    </row>
    <row r="55" spans="1:7" ht="31.5">
      <c r="A55" s="107" t="s">
        <v>114</v>
      </c>
      <c r="B55" s="35" t="s">
        <v>115</v>
      </c>
      <c r="C55" s="75"/>
      <c r="D55" s="74">
        <f>SUM(D56,)</f>
        <v>6614.25</v>
      </c>
      <c r="E55" s="121">
        <f>SUM(E56,)</f>
        <v>4772.9500000000007</v>
      </c>
      <c r="F55" s="74"/>
      <c r="G55" s="74"/>
    </row>
    <row r="56" spans="1:7" ht="15.75">
      <c r="A56" s="105" t="s">
        <v>22</v>
      </c>
      <c r="B56" s="35" t="s">
        <v>116</v>
      </c>
      <c r="C56" s="75"/>
      <c r="D56" s="74">
        <f>SUM(D57,D59,D61)</f>
        <v>6614.25</v>
      </c>
      <c r="E56" s="121">
        <f>SUM(E57,E59,E61)</f>
        <v>4772.9500000000007</v>
      </c>
      <c r="F56" s="74"/>
      <c r="G56" s="74"/>
    </row>
    <row r="57" spans="1:7" ht="47.25">
      <c r="A57" s="21" t="s">
        <v>17</v>
      </c>
      <c r="B57" s="35" t="s">
        <v>116</v>
      </c>
      <c r="C57" s="15">
        <v>100</v>
      </c>
      <c r="D57" s="74">
        <f>SUM(D58)</f>
        <v>6435.65</v>
      </c>
      <c r="E57" s="121">
        <f>SUM(E58)</f>
        <v>4594.3500000000004</v>
      </c>
      <c r="F57" s="74"/>
      <c r="G57" s="74"/>
    </row>
    <row r="58" spans="1:7" ht="15.75">
      <c r="A58" s="110" t="s">
        <v>23</v>
      </c>
      <c r="B58" s="35" t="s">
        <v>116</v>
      </c>
      <c r="C58" s="15">
        <v>120</v>
      </c>
      <c r="D58" s="121">
        <v>6435.65</v>
      </c>
      <c r="E58" s="121">
        <v>4594.3500000000004</v>
      </c>
      <c r="F58" s="74"/>
      <c r="G58" s="74"/>
    </row>
    <row r="59" spans="1:7" ht="31.5">
      <c r="A59" s="107" t="s">
        <v>69</v>
      </c>
      <c r="B59" s="35" t="s">
        <v>116</v>
      </c>
      <c r="C59" s="15">
        <v>200</v>
      </c>
      <c r="D59" s="121">
        <f>SUM(D60)</f>
        <v>172.6</v>
      </c>
      <c r="E59" s="121">
        <f>SUM(E60)</f>
        <v>172.6</v>
      </c>
      <c r="F59" s="74"/>
      <c r="G59" s="74"/>
    </row>
    <row r="60" spans="1:7" ht="31.5">
      <c r="A60" s="110" t="s">
        <v>8</v>
      </c>
      <c r="B60" s="35" t="s">
        <v>116</v>
      </c>
      <c r="C60" s="15">
        <v>240</v>
      </c>
      <c r="D60" s="121">
        <v>172.6</v>
      </c>
      <c r="E60" s="121">
        <v>172.6</v>
      </c>
      <c r="F60" s="74"/>
      <c r="G60" s="74"/>
    </row>
    <row r="61" spans="1:7" ht="15.75">
      <c r="A61" s="73" t="s">
        <v>7</v>
      </c>
      <c r="B61" s="35" t="s">
        <v>116</v>
      </c>
      <c r="C61" s="15">
        <v>800</v>
      </c>
      <c r="D61" s="121">
        <f>SUM(D62)</f>
        <v>6</v>
      </c>
      <c r="E61" s="121">
        <f>SUM(E62)</f>
        <v>6</v>
      </c>
      <c r="F61" s="74"/>
      <c r="G61" s="74"/>
    </row>
    <row r="62" spans="1:7" ht="15.75">
      <c r="A62" s="73" t="s">
        <v>19</v>
      </c>
      <c r="B62" s="35" t="s">
        <v>116</v>
      </c>
      <c r="C62" s="15">
        <v>850</v>
      </c>
      <c r="D62" s="121">
        <v>6</v>
      </c>
      <c r="E62" s="121">
        <v>6</v>
      </c>
      <c r="F62" s="74"/>
      <c r="G62" s="74"/>
    </row>
    <row r="63" spans="1:7" ht="15.75">
      <c r="A63" s="73"/>
      <c r="B63" s="35"/>
      <c r="C63" s="15"/>
      <c r="D63" s="74"/>
      <c r="E63" s="121"/>
      <c r="F63" s="74"/>
      <c r="G63" s="74"/>
    </row>
    <row r="64" spans="1:7" ht="15.75">
      <c r="A64" s="102" t="s">
        <v>117</v>
      </c>
      <c r="B64" s="13" t="s">
        <v>24</v>
      </c>
      <c r="C64" s="90"/>
      <c r="D64" s="122">
        <f>SUM(D65,D100,D132,D138)</f>
        <v>1813012.0699999998</v>
      </c>
      <c r="E64" s="122">
        <f>SUM(E65,E100,E132,E138)</f>
        <v>1808815.9999999998</v>
      </c>
      <c r="F64" s="74"/>
      <c r="G64" s="74"/>
    </row>
    <row r="65" spans="1:7" ht="15.75">
      <c r="A65" s="105" t="s">
        <v>56</v>
      </c>
      <c r="B65" s="35" t="s">
        <v>25</v>
      </c>
      <c r="C65" s="40"/>
      <c r="D65" s="74">
        <f>SUM(D66,D71,D96)</f>
        <v>890756.02</v>
      </c>
      <c r="E65" s="121">
        <f>SUM(E66,E71,E96)</f>
        <v>890756.02</v>
      </c>
      <c r="F65" s="74"/>
      <c r="G65" s="74"/>
    </row>
    <row r="66" spans="1:7" s="101" customFormat="1" ht="31.5">
      <c r="A66" s="152" t="s">
        <v>454</v>
      </c>
      <c r="B66" s="154" t="s">
        <v>455</v>
      </c>
      <c r="C66" s="119"/>
      <c r="D66" s="121">
        <f>SUM(D67)</f>
        <v>200</v>
      </c>
      <c r="E66" s="121">
        <f>SUM(E67)</f>
        <v>200</v>
      </c>
      <c r="F66" s="121"/>
      <c r="G66" s="121"/>
    </row>
    <row r="67" spans="1:7" s="101" customFormat="1" ht="63">
      <c r="A67" s="152" t="s">
        <v>91</v>
      </c>
      <c r="B67" s="154" t="s">
        <v>456</v>
      </c>
      <c r="C67" s="104"/>
      <c r="D67" s="121">
        <f>SUM(D68)</f>
        <v>200</v>
      </c>
      <c r="E67" s="121">
        <f>SUM(E68)</f>
        <v>200</v>
      </c>
      <c r="F67" s="121"/>
    </row>
    <row r="68" spans="1:7" s="101" customFormat="1" ht="31.5">
      <c r="A68" s="153" t="s">
        <v>10</v>
      </c>
      <c r="B68" s="154" t="s">
        <v>456</v>
      </c>
      <c r="C68" s="114">
        <v>600</v>
      </c>
      <c r="D68" s="121">
        <f>SUM(D69,D70)</f>
        <v>200</v>
      </c>
      <c r="E68" s="121">
        <f>SUM(E69,E70)</f>
        <v>200</v>
      </c>
      <c r="F68" s="121"/>
    </row>
    <row r="69" spans="1:7" s="101" customFormat="1" ht="15.75">
      <c r="A69" s="153" t="s">
        <v>21</v>
      </c>
      <c r="B69" s="154" t="s">
        <v>456</v>
      </c>
      <c r="C69" s="104">
        <v>610</v>
      </c>
      <c r="D69" s="121">
        <v>150</v>
      </c>
      <c r="E69" s="121">
        <v>150</v>
      </c>
      <c r="F69" s="121"/>
    </row>
    <row r="70" spans="1:7" s="101" customFormat="1" ht="15.75">
      <c r="A70" s="153" t="s">
        <v>11</v>
      </c>
      <c r="B70" s="154" t="s">
        <v>456</v>
      </c>
      <c r="C70" s="104">
        <v>620</v>
      </c>
      <c r="D70" s="121">
        <v>50</v>
      </c>
      <c r="E70" s="121">
        <v>50</v>
      </c>
      <c r="F70" s="121"/>
    </row>
    <row r="71" spans="1:7" s="101" customFormat="1" ht="31.5">
      <c r="A71" s="152" t="s">
        <v>118</v>
      </c>
      <c r="B71" s="154" t="s">
        <v>457</v>
      </c>
      <c r="C71" s="119"/>
      <c r="D71" s="121">
        <f>SUM(D72,D76,D82,D86,)</f>
        <v>870710.02</v>
      </c>
      <c r="E71" s="121">
        <f>SUM(E72,E76,E82,E86,)</f>
        <v>870710.02</v>
      </c>
      <c r="F71" s="121"/>
      <c r="G71" s="121"/>
    </row>
    <row r="72" spans="1:7" s="101" customFormat="1" ht="31.5">
      <c r="A72" s="118" t="s">
        <v>119</v>
      </c>
      <c r="B72" s="154" t="s">
        <v>458</v>
      </c>
      <c r="C72" s="104"/>
      <c r="D72" s="121">
        <f>SUM(D73)</f>
        <v>205535.02000000002</v>
      </c>
      <c r="E72" s="121">
        <f>SUM(E73)</f>
        <v>205535.02000000002</v>
      </c>
      <c r="F72" s="121"/>
      <c r="G72" s="121"/>
    </row>
    <row r="73" spans="1:7" s="101" customFormat="1" ht="31.5">
      <c r="A73" s="153" t="s">
        <v>10</v>
      </c>
      <c r="B73" s="154" t="s">
        <v>458</v>
      </c>
      <c r="C73" s="114">
        <v>600</v>
      </c>
      <c r="D73" s="121">
        <f>SUM(D74,D75,)</f>
        <v>205535.02000000002</v>
      </c>
      <c r="E73" s="121">
        <f>SUM(E74,E75,)</f>
        <v>205535.02000000002</v>
      </c>
      <c r="F73" s="121"/>
      <c r="G73" s="121"/>
    </row>
    <row r="74" spans="1:7" s="101" customFormat="1" ht="15.75">
      <c r="A74" s="153" t="s">
        <v>21</v>
      </c>
      <c r="B74" s="154" t="s">
        <v>458</v>
      </c>
      <c r="C74" s="104">
        <v>610</v>
      </c>
      <c r="D74" s="121">
        <v>55900.57</v>
      </c>
      <c r="E74" s="121">
        <v>55900.57</v>
      </c>
      <c r="F74" s="121"/>
    </row>
    <row r="75" spans="1:7" s="101" customFormat="1" ht="15.75">
      <c r="A75" s="153" t="s">
        <v>11</v>
      </c>
      <c r="B75" s="154" t="s">
        <v>458</v>
      </c>
      <c r="C75" s="104">
        <v>620</v>
      </c>
      <c r="D75" s="121">
        <v>149634.45000000001</v>
      </c>
      <c r="E75" s="121">
        <v>149634.45000000001</v>
      </c>
      <c r="F75" s="121"/>
    </row>
    <row r="76" spans="1:7" s="101" customFormat="1" ht="94.5">
      <c r="A76" s="153" t="s">
        <v>71</v>
      </c>
      <c r="B76" s="154" t="s">
        <v>459</v>
      </c>
      <c r="C76" s="5"/>
      <c r="D76" s="121">
        <f>SUM(D77)</f>
        <v>598431</v>
      </c>
      <c r="E76" s="121">
        <f>SUM(E77)</f>
        <v>598431</v>
      </c>
      <c r="F76" s="121"/>
      <c r="G76" s="121"/>
    </row>
    <row r="77" spans="1:7" s="101" customFormat="1" ht="31.5">
      <c r="A77" s="153" t="s">
        <v>10</v>
      </c>
      <c r="B77" s="154" t="s">
        <v>459</v>
      </c>
      <c r="C77" s="114">
        <v>600</v>
      </c>
      <c r="D77" s="121">
        <f>SUM(D78,D80)</f>
        <v>598431</v>
      </c>
      <c r="E77" s="121">
        <f>SUM(E78,E80)</f>
        <v>598431</v>
      </c>
      <c r="F77" s="121"/>
      <c r="G77" s="121"/>
    </row>
    <row r="78" spans="1:7" s="101" customFormat="1" ht="15.75">
      <c r="A78" s="113" t="s">
        <v>21</v>
      </c>
      <c r="B78" s="154" t="s">
        <v>459</v>
      </c>
      <c r="C78" s="104">
        <v>610</v>
      </c>
      <c r="D78" s="121">
        <v>176333.95</v>
      </c>
      <c r="E78" s="121">
        <v>176333.95</v>
      </c>
      <c r="F78" s="121"/>
      <c r="G78" s="121"/>
    </row>
    <row r="79" spans="1:7" s="101" customFormat="1" ht="15.75">
      <c r="A79" s="152" t="s">
        <v>47</v>
      </c>
      <c r="B79" s="154" t="s">
        <v>459</v>
      </c>
      <c r="C79" s="104">
        <v>610</v>
      </c>
      <c r="D79" s="121">
        <v>176333.95</v>
      </c>
      <c r="E79" s="121">
        <v>176333.95</v>
      </c>
      <c r="F79" s="121"/>
      <c r="G79" s="121"/>
    </row>
    <row r="80" spans="1:7" s="101" customFormat="1" ht="15.75">
      <c r="A80" s="153" t="s">
        <v>11</v>
      </c>
      <c r="B80" s="154" t="s">
        <v>459</v>
      </c>
      <c r="C80" s="104">
        <v>620</v>
      </c>
      <c r="D80" s="121">
        <v>422097.05</v>
      </c>
      <c r="E80" s="121">
        <v>422097.05</v>
      </c>
      <c r="F80" s="121"/>
      <c r="G80" s="121"/>
    </row>
    <row r="81" spans="1:7" s="101" customFormat="1" ht="15.75">
      <c r="A81" s="152" t="s">
        <v>47</v>
      </c>
      <c r="B81" s="154" t="s">
        <v>459</v>
      </c>
      <c r="C81" s="104">
        <v>620</v>
      </c>
      <c r="D81" s="121">
        <v>422097.05</v>
      </c>
      <c r="E81" s="121">
        <v>422097.05</v>
      </c>
      <c r="F81" s="121"/>
      <c r="G81" s="121"/>
    </row>
    <row r="82" spans="1:7" s="101" customFormat="1" ht="78.75">
      <c r="A82" s="47" t="s">
        <v>58</v>
      </c>
      <c r="B82" s="154" t="s">
        <v>460</v>
      </c>
      <c r="C82" s="109"/>
      <c r="D82" s="121">
        <f>SUM(D83)</f>
        <v>21720</v>
      </c>
      <c r="E82" s="121">
        <f>SUM(E83)</f>
        <v>21720</v>
      </c>
      <c r="F82" s="121"/>
      <c r="G82" s="121"/>
    </row>
    <row r="83" spans="1:7" s="101" customFormat="1" ht="31.5">
      <c r="A83" s="153" t="s">
        <v>10</v>
      </c>
      <c r="B83" s="154" t="s">
        <v>460</v>
      </c>
      <c r="C83" s="114">
        <v>600</v>
      </c>
      <c r="D83" s="121">
        <f>SUM(D84)</f>
        <v>21720</v>
      </c>
      <c r="E83" s="121">
        <f>SUM(E84)</f>
        <v>21720</v>
      </c>
      <c r="F83" s="121"/>
      <c r="G83" s="121"/>
    </row>
    <row r="84" spans="1:7" s="101" customFormat="1" ht="31.5">
      <c r="A84" s="152" t="s">
        <v>70</v>
      </c>
      <c r="B84" s="154" t="s">
        <v>460</v>
      </c>
      <c r="C84" s="104">
        <v>630</v>
      </c>
      <c r="D84" s="121">
        <v>21720</v>
      </c>
      <c r="E84" s="121">
        <v>21720</v>
      </c>
      <c r="F84" s="121"/>
      <c r="G84" s="121"/>
    </row>
    <row r="85" spans="1:7" s="101" customFormat="1" ht="15.75">
      <c r="A85" s="152" t="s">
        <v>47</v>
      </c>
      <c r="B85" s="154" t="s">
        <v>460</v>
      </c>
      <c r="C85" s="104">
        <v>630</v>
      </c>
      <c r="D85" s="121">
        <v>21720</v>
      </c>
      <c r="E85" s="121">
        <v>21720</v>
      </c>
      <c r="F85" s="121"/>
      <c r="G85" s="121"/>
    </row>
    <row r="86" spans="1:7" s="101" customFormat="1" ht="63">
      <c r="A86" s="107" t="s">
        <v>120</v>
      </c>
      <c r="B86" s="154" t="s">
        <v>461</v>
      </c>
      <c r="C86" s="108"/>
      <c r="D86" s="121">
        <f>SUM(D87,D90,D93)</f>
        <v>45024</v>
      </c>
      <c r="E86" s="121">
        <f>SUM(E87,E90,E93)</f>
        <v>45024</v>
      </c>
      <c r="F86" s="121"/>
      <c r="G86" s="121"/>
    </row>
    <row r="87" spans="1:7" s="101" customFormat="1" ht="47.25">
      <c r="A87" s="152" t="s">
        <v>17</v>
      </c>
      <c r="B87" s="154" t="s">
        <v>461</v>
      </c>
      <c r="C87" s="109">
        <v>100</v>
      </c>
      <c r="D87" s="121">
        <f t="shared" ref="D87:E87" si="4">SUM(D88)</f>
        <v>1787</v>
      </c>
      <c r="E87" s="121">
        <f t="shared" si="4"/>
        <v>1787</v>
      </c>
      <c r="F87" s="121"/>
      <c r="G87" s="121"/>
    </row>
    <row r="88" spans="1:7" s="101" customFormat="1" ht="15.75">
      <c r="A88" s="107" t="s">
        <v>18</v>
      </c>
      <c r="B88" s="154" t="s">
        <v>461</v>
      </c>
      <c r="C88" s="109">
        <v>110</v>
      </c>
      <c r="D88" s="121">
        <v>1787</v>
      </c>
      <c r="E88" s="121">
        <v>1787</v>
      </c>
      <c r="F88" s="121"/>
      <c r="G88" s="121"/>
    </row>
    <row r="89" spans="1:7" s="101" customFormat="1" ht="15.75">
      <c r="A89" s="107" t="s">
        <v>47</v>
      </c>
      <c r="B89" s="154" t="s">
        <v>461</v>
      </c>
      <c r="C89" s="109">
        <v>110</v>
      </c>
      <c r="D89" s="121">
        <v>1787</v>
      </c>
      <c r="E89" s="121">
        <v>1787</v>
      </c>
      <c r="F89" s="121"/>
      <c r="G89" s="121"/>
    </row>
    <row r="90" spans="1:7" s="101" customFormat="1" ht="31.5">
      <c r="A90" s="107" t="s">
        <v>69</v>
      </c>
      <c r="B90" s="154" t="s">
        <v>461</v>
      </c>
      <c r="C90" s="112" t="s">
        <v>14</v>
      </c>
      <c r="D90" s="121">
        <f>SUM(D91)</f>
        <v>428</v>
      </c>
      <c r="E90" s="121">
        <f>SUM(E91)</f>
        <v>428</v>
      </c>
      <c r="F90" s="121"/>
      <c r="G90" s="121"/>
    </row>
    <row r="91" spans="1:7" s="101" customFormat="1" ht="31.5">
      <c r="A91" s="27" t="s">
        <v>8</v>
      </c>
      <c r="B91" s="154" t="s">
        <v>461</v>
      </c>
      <c r="C91" s="28">
        <v>240</v>
      </c>
      <c r="D91" s="121">
        <v>428</v>
      </c>
      <c r="E91" s="121">
        <v>428</v>
      </c>
      <c r="F91" s="121"/>
      <c r="G91" s="121"/>
    </row>
    <row r="92" spans="1:7" s="101" customFormat="1" ht="15.75">
      <c r="A92" s="152" t="s">
        <v>47</v>
      </c>
      <c r="B92" s="154" t="s">
        <v>461</v>
      </c>
      <c r="C92" s="28">
        <v>240</v>
      </c>
      <c r="D92" s="121">
        <v>428</v>
      </c>
      <c r="E92" s="121">
        <v>428</v>
      </c>
      <c r="F92" s="121"/>
      <c r="G92" s="121"/>
    </row>
    <row r="93" spans="1:7" s="101" customFormat="1" ht="15.75">
      <c r="A93" s="21" t="s">
        <v>38</v>
      </c>
      <c r="B93" s="154" t="s">
        <v>461</v>
      </c>
      <c r="C93" s="109">
        <v>300</v>
      </c>
      <c r="D93" s="121">
        <f>SUM(D94)</f>
        <v>42809</v>
      </c>
      <c r="E93" s="121">
        <f>SUM(E94)</f>
        <v>42809</v>
      </c>
      <c r="F93" s="121"/>
      <c r="G93" s="121"/>
    </row>
    <row r="94" spans="1:7" s="101" customFormat="1" ht="15.75">
      <c r="A94" s="152" t="s">
        <v>86</v>
      </c>
      <c r="B94" s="154" t="s">
        <v>461</v>
      </c>
      <c r="C94" s="109">
        <v>310</v>
      </c>
      <c r="D94" s="121">
        <v>42809</v>
      </c>
      <c r="E94" s="121">
        <v>42809</v>
      </c>
      <c r="F94" s="121"/>
      <c r="G94" s="121"/>
    </row>
    <row r="95" spans="1:7" s="101" customFormat="1" ht="15.75">
      <c r="A95" s="152" t="s">
        <v>47</v>
      </c>
      <c r="B95" s="154" t="s">
        <v>461</v>
      </c>
      <c r="C95" s="108">
        <v>310</v>
      </c>
      <c r="D95" s="121">
        <v>42809</v>
      </c>
      <c r="E95" s="121">
        <v>42809</v>
      </c>
      <c r="F95" s="121"/>
      <c r="G95" s="121"/>
    </row>
    <row r="96" spans="1:7" s="101" customFormat="1" ht="31.5">
      <c r="A96" s="152" t="s">
        <v>92</v>
      </c>
      <c r="B96" s="154" t="s">
        <v>121</v>
      </c>
      <c r="C96" s="104"/>
      <c r="D96" s="121">
        <f>SUM(D97)</f>
        <v>19846</v>
      </c>
      <c r="E96" s="121">
        <f>SUM(E97)</f>
        <v>19846</v>
      </c>
      <c r="F96" s="121"/>
    </row>
    <row r="97" spans="1:7" s="101" customFormat="1" ht="63">
      <c r="A97" s="107" t="s">
        <v>122</v>
      </c>
      <c r="B97" s="154" t="s">
        <v>123</v>
      </c>
      <c r="C97" s="109"/>
      <c r="D97" s="121">
        <f>SUM(D98)</f>
        <v>19846</v>
      </c>
      <c r="E97" s="121">
        <f>SUM(E98)</f>
        <v>19846</v>
      </c>
      <c r="F97" s="121"/>
      <c r="G97" s="121"/>
    </row>
    <row r="98" spans="1:7" s="101" customFormat="1" ht="31.5">
      <c r="A98" s="153" t="s">
        <v>10</v>
      </c>
      <c r="B98" s="154" t="s">
        <v>123</v>
      </c>
      <c r="C98" s="114">
        <v>600</v>
      </c>
      <c r="D98" s="121">
        <f>SUM(D99,)</f>
        <v>19846</v>
      </c>
      <c r="E98" s="121">
        <f>SUM(E99,)</f>
        <v>19846</v>
      </c>
      <c r="F98" s="121"/>
      <c r="G98" s="121"/>
    </row>
    <row r="99" spans="1:7" s="101" customFormat="1" ht="31.5">
      <c r="A99" s="152" t="s">
        <v>70</v>
      </c>
      <c r="B99" s="154" t="s">
        <v>123</v>
      </c>
      <c r="C99" s="104">
        <v>630</v>
      </c>
      <c r="D99" s="121">
        <v>19846</v>
      </c>
      <c r="E99" s="121">
        <v>19846</v>
      </c>
      <c r="F99" s="121"/>
      <c r="G99" s="121"/>
    </row>
    <row r="100" spans="1:7" ht="15.75">
      <c r="A100" s="105" t="s">
        <v>59</v>
      </c>
      <c r="B100" s="35" t="s">
        <v>26</v>
      </c>
      <c r="C100" s="40"/>
      <c r="D100" s="74">
        <f>SUM(D101,D116)</f>
        <v>748347.88</v>
      </c>
      <c r="E100" s="121">
        <f>SUM(E101,E116)</f>
        <v>748347.88</v>
      </c>
      <c r="F100" s="74"/>
      <c r="G100" s="74"/>
    </row>
    <row r="101" spans="1:7" ht="31.5">
      <c r="A101" s="105" t="s">
        <v>125</v>
      </c>
      <c r="B101" s="35" t="s">
        <v>124</v>
      </c>
      <c r="C101" s="40"/>
      <c r="D101" s="74">
        <f>SUM(D102,D106,D112,)</f>
        <v>700040.88</v>
      </c>
      <c r="E101" s="121">
        <f>SUM(E102,E106,E112,)</f>
        <v>700040.88</v>
      </c>
      <c r="F101" s="74"/>
      <c r="G101" s="74"/>
    </row>
    <row r="102" spans="1:7" ht="31.5">
      <c r="A102" s="118" t="s">
        <v>126</v>
      </c>
      <c r="B102" s="35" t="s">
        <v>127</v>
      </c>
      <c r="C102" s="75"/>
      <c r="D102" s="74">
        <f>SUM(D103)</f>
        <v>97838.88</v>
      </c>
      <c r="E102" s="121">
        <f>SUM(E103)</f>
        <v>97838.88</v>
      </c>
      <c r="F102" s="74"/>
      <c r="G102" s="74"/>
    </row>
    <row r="103" spans="1:7" ht="31.5">
      <c r="A103" s="110" t="s">
        <v>10</v>
      </c>
      <c r="B103" s="35" t="s">
        <v>127</v>
      </c>
      <c r="C103" s="24">
        <v>600</v>
      </c>
      <c r="D103" s="74">
        <f>SUM(D104,D105)</f>
        <v>97838.88</v>
      </c>
      <c r="E103" s="121">
        <f>SUM(E104,E105)</f>
        <v>97838.88</v>
      </c>
      <c r="F103" s="74"/>
      <c r="G103" s="74"/>
    </row>
    <row r="104" spans="1:7" ht="15.75">
      <c r="A104" s="110" t="s">
        <v>21</v>
      </c>
      <c r="B104" s="35" t="s">
        <v>127</v>
      </c>
      <c r="C104" s="15">
        <v>610</v>
      </c>
      <c r="D104" s="121">
        <v>59226.51</v>
      </c>
      <c r="E104" s="121">
        <v>59226.51</v>
      </c>
      <c r="F104" s="74"/>
      <c r="G104" s="74"/>
    </row>
    <row r="105" spans="1:7" ht="15.75">
      <c r="A105" s="110" t="s">
        <v>11</v>
      </c>
      <c r="B105" s="35" t="s">
        <v>127</v>
      </c>
      <c r="C105" s="15">
        <v>620</v>
      </c>
      <c r="D105" s="121">
        <v>38612.370000000003</v>
      </c>
      <c r="E105" s="121">
        <v>38612.370000000003</v>
      </c>
      <c r="F105" s="74"/>
      <c r="G105" s="74"/>
    </row>
    <row r="106" spans="1:7" ht="141.75">
      <c r="A106" s="110" t="s">
        <v>129</v>
      </c>
      <c r="B106" s="35" t="s">
        <v>128</v>
      </c>
      <c r="C106" s="15"/>
      <c r="D106" s="74">
        <f>SUM(D107)</f>
        <v>591396</v>
      </c>
      <c r="E106" s="121">
        <f>SUM(E107)</f>
        <v>591396</v>
      </c>
      <c r="F106" s="74"/>
      <c r="G106" s="74"/>
    </row>
    <row r="107" spans="1:7" ht="31.5">
      <c r="A107" s="110" t="s">
        <v>10</v>
      </c>
      <c r="B107" s="35" t="s">
        <v>128</v>
      </c>
      <c r="C107" s="31">
        <v>600</v>
      </c>
      <c r="D107" s="121">
        <f>SUM(D108,D110)</f>
        <v>591396</v>
      </c>
      <c r="E107" s="121">
        <f>SUM(E108,E110)</f>
        <v>591396</v>
      </c>
      <c r="F107" s="74"/>
    </row>
    <row r="108" spans="1:7" ht="15.75">
      <c r="A108" s="113" t="s">
        <v>21</v>
      </c>
      <c r="B108" s="35" t="s">
        <v>128</v>
      </c>
      <c r="C108" s="15">
        <v>610</v>
      </c>
      <c r="D108" s="121">
        <v>409512.9</v>
      </c>
      <c r="E108" s="121">
        <v>409512.9</v>
      </c>
      <c r="F108" s="74"/>
    </row>
    <row r="109" spans="1:7" ht="15.75">
      <c r="A109" s="105" t="s">
        <v>47</v>
      </c>
      <c r="B109" s="35" t="s">
        <v>128</v>
      </c>
      <c r="C109" s="15">
        <v>610</v>
      </c>
      <c r="D109" s="121">
        <v>409512.9</v>
      </c>
      <c r="E109" s="121">
        <v>409512.9</v>
      </c>
      <c r="F109" s="74"/>
    </row>
    <row r="110" spans="1:7" ht="15.75">
      <c r="A110" s="110" t="s">
        <v>11</v>
      </c>
      <c r="B110" s="35" t="s">
        <v>128</v>
      </c>
      <c r="C110" s="15">
        <v>620</v>
      </c>
      <c r="D110" s="121">
        <v>181883.1</v>
      </c>
      <c r="E110" s="121">
        <v>181883.1</v>
      </c>
      <c r="F110" s="74"/>
    </row>
    <row r="111" spans="1:7" ht="15.75">
      <c r="A111" s="105" t="s">
        <v>47</v>
      </c>
      <c r="B111" s="35" t="s">
        <v>128</v>
      </c>
      <c r="C111" s="15">
        <v>620</v>
      </c>
      <c r="D111" s="121">
        <v>181883.1</v>
      </c>
      <c r="E111" s="121">
        <v>181883.1</v>
      </c>
      <c r="F111" s="74"/>
    </row>
    <row r="112" spans="1:7" ht="126">
      <c r="A112" s="105" t="s">
        <v>130</v>
      </c>
      <c r="B112" s="35" t="s">
        <v>131</v>
      </c>
      <c r="C112" s="15"/>
      <c r="D112" s="74">
        <f>SUM(D113)</f>
        <v>10806</v>
      </c>
      <c r="E112" s="121">
        <f>SUM(E113)</f>
        <v>10806</v>
      </c>
      <c r="F112" s="74"/>
    </row>
    <row r="113" spans="1:8" ht="31.5">
      <c r="A113" s="110" t="s">
        <v>10</v>
      </c>
      <c r="B113" s="35" t="s">
        <v>131</v>
      </c>
      <c r="C113" s="15">
        <v>600</v>
      </c>
      <c r="D113" s="121">
        <f>SUM(D114)</f>
        <v>10806</v>
      </c>
      <c r="E113" s="121">
        <f>SUM(E114)</f>
        <v>10806</v>
      </c>
      <c r="F113" s="74"/>
      <c r="G113" s="74"/>
    </row>
    <row r="114" spans="1:8" ht="31.5">
      <c r="A114" s="105" t="s">
        <v>70</v>
      </c>
      <c r="B114" s="35" t="s">
        <v>131</v>
      </c>
      <c r="C114" s="15">
        <v>630</v>
      </c>
      <c r="D114" s="121">
        <v>10806</v>
      </c>
      <c r="E114" s="121">
        <v>10806</v>
      </c>
      <c r="F114" s="74"/>
      <c r="G114" s="74"/>
    </row>
    <row r="115" spans="1:8" ht="15.75">
      <c r="A115" s="105" t="s">
        <v>47</v>
      </c>
      <c r="B115" s="35" t="s">
        <v>131</v>
      </c>
      <c r="C115" s="15">
        <v>630</v>
      </c>
      <c r="D115" s="121">
        <v>10806</v>
      </c>
      <c r="E115" s="121">
        <v>10806</v>
      </c>
      <c r="F115" s="74"/>
      <c r="G115" s="74"/>
    </row>
    <row r="116" spans="1:8" ht="63">
      <c r="A116" s="118" t="s">
        <v>132</v>
      </c>
      <c r="B116" s="35" t="s">
        <v>72</v>
      </c>
      <c r="C116" s="75"/>
      <c r="D116" s="74">
        <f>SUM(D117,D124)</f>
        <v>48307</v>
      </c>
      <c r="E116" s="121">
        <f>SUM(E117,E124)</f>
        <v>48307</v>
      </c>
      <c r="F116" s="74"/>
      <c r="G116" s="74"/>
    </row>
    <row r="117" spans="1:8" ht="47.25">
      <c r="A117" s="39" t="s">
        <v>81</v>
      </c>
      <c r="B117" s="35" t="s">
        <v>133</v>
      </c>
      <c r="C117" s="75"/>
      <c r="D117" s="74">
        <f>SUM(D118,D121)</f>
        <v>4334</v>
      </c>
      <c r="E117" s="121">
        <f>SUM(E118,E121)</f>
        <v>4334</v>
      </c>
      <c r="F117" s="74"/>
      <c r="G117" s="74"/>
    </row>
    <row r="118" spans="1:8" ht="47.25">
      <c r="A118" s="107" t="s">
        <v>17</v>
      </c>
      <c r="B118" s="35" t="s">
        <v>133</v>
      </c>
      <c r="C118" s="75">
        <v>100</v>
      </c>
      <c r="D118" s="121">
        <f>SUM(D119)</f>
        <v>3754</v>
      </c>
      <c r="E118" s="121">
        <f>SUM(E119)</f>
        <v>3754</v>
      </c>
      <c r="F118" s="74"/>
      <c r="G118" s="74"/>
    </row>
    <row r="119" spans="1:8" ht="15.75">
      <c r="A119" s="107" t="s">
        <v>23</v>
      </c>
      <c r="B119" s="35" t="s">
        <v>133</v>
      </c>
      <c r="C119" s="75">
        <v>120</v>
      </c>
      <c r="D119" s="121">
        <v>3754</v>
      </c>
      <c r="E119" s="121">
        <v>3754</v>
      </c>
      <c r="F119" s="74"/>
      <c r="G119" s="74"/>
    </row>
    <row r="120" spans="1:8" ht="15.75">
      <c r="A120" s="105" t="s">
        <v>34</v>
      </c>
      <c r="B120" s="35" t="s">
        <v>133</v>
      </c>
      <c r="C120" s="75">
        <v>120</v>
      </c>
      <c r="D120" s="121">
        <v>3754</v>
      </c>
      <c r="E120" s="121">
        <v>3754</v>
      </c>
      <c r="F120" s="74"/>
      <c r="G120" s="74"/>
    </row>
    <row r="121" spans="1:8" ht="31.5">
      <c r="A121" s="107" t="s">
        <v>69</v>
      </c>
      <c r="B121" s="35" t="s">
        <v>133</v>
      </c>
      <c r="C121" s="75">
        <v>200</v>
      </c>
      <c r="D121" s="121">
        <f>SUM(D122)</f>
        <v>580</v>
      </c>
      <c r="E121" s="121">
        <f>SUM(E122)</f>
        <v>580</v>
      </c>
      <c r="F121" s="69"/>
      <c r="G121" s="69"/>
    </row>
    <row r="122" spans="1:8" ht="31.5">
      <c r="A122" s="107" t="s">
        <v>8</v>
      </c>
      <c r="B122" s="35" t="s">
        <v>133</v>
      </c>
      <c r="C122" s="75">
        <v>240</v>
      </c>
      <c r="D122" s="123">
        <v>580</v>
      </c>
      <c r="E122" s="123">
        <v>580</v>
      </c>
      <c r="F122" s="69"/>
      <c r="G122" s="69"/>
    </row>
    <row r="123" spans="1:8" ht="15.75">
      <c r="A123" s="105" t="s">
        <v>34</v>
      </c>
      <c r="B123" s="35" t="s">
        <v>133</v>
      </c>
      <c r="C123" s="75">
        <v>240</v>
      </c>
      <c r="D123" s="123">
        <v>580</v>
      </c>
      <c r="E123" s="123">
        <v>580</v>
      </c>
      <c r="F123" s="69"/>
      <c r="G123" s="69"/>
    </row>
    <row r="124" spans="1:8" ht="94.5">
      <c r="A124" s="105" t="s">
        <v>89</v>
      </c>
      <c r="B124" s="35" t="s">
        <v>134</v>
      </c>
      <c r="C124" s="75"/>
      <c r="D124" s="69">
        <f>SUM(D125)</f>
        <v>43973</v>
      </c>
      <c r="E124" s="123">
        <f>SUM(E125)</f>
        <v>43973</v>
      </c>
      <c r="F124" s="69"/>
      <c r="G124" s="69"/>
    </row>
    <row r="125" spans="1:8" ht="31.5">
      <c r="A125" s="110" t="s">
        <v>10</v>
      </c>
      <c r="B125" s="35" t="s">
        <v>134</v>
      </c>
      <c r="C125" s="31">
        <v>600</v>
      </c>
      <c r="D125" s="121">
        <f>SUM(D126,D128,D130)</f>
        <v>43973</v>
      </c>
      <c r="E125" s="121">
        <f>SUM(E126,E128,E130)</f>
        <v>43973</v>
      </c>
      <c r="F125" s="74"/>
      <c r="G125" s="74"/>
    </row>
    <row r="126" spans="1:8" ht="15.75">
      <c r="A126" s="113" t="s">
        <v>21</v>
      </c>
      <c r="B126" s="35" t="s">
        <v>134</v>
      </c>
      <c r="C126" s="15">
        <v>610</v>
      </c>
      <c r="D126" s="121">
        <v>28875.3</v>
      </c>
      <c r="E126" s="121">
        <v>28875.3</v>
      </c>
      <c r="F126" s="74"/>
      <c r="G126" s="74"/>
      <c r="H126" s="3"/>
    </row>
    <row r="127" spans="1:8" ht="15.75">
      <c r="A127" s="105" t="s">
        <v>47</v>
      </c>
      <c r="B127" s="35" t="s">
        <v>134</v>
      </c>
      <c r="C127" s="15">
        <v>610</v>
      </c>
      <c r="D127" s="121">
        <v>28875.3</v>
      </c>
      <c r="E127" s="121">
        <v>28875.3</v>
      </c>
      <c r="F127" s="74"/>
      <c r="G127" s="74"/>
    </row>
    <row r="128" spans="1:8" ht="15.75">
      <c r="A128" s="110" t="s">
        <v>11</v>
      </c>
      <c r="B128" s="35" t="s">
        <v>134</v>
      </c>
      <c r="C128" s="15">
        <v>620</v>
      </c>
      <c r="D128" s="121">
        <v>14794.2</v>
      </c>
      <c r="E128" s="121">
        <v>14794.2</v>
      </c>
      <c r="F128" s="74"/>
      <c r="G128" s="74"/>
    </row>
    <row r="129" spans="1:7" ht="15.75">
      <c r="A129" s="105" t="s">
        <v>47</v>
      </c>
      <c r="B129" s="35" t="s">
        <v>134</v>
      </c>
      <c r="C129" s="15">
        <v>620</v>
      </c>
      <c r="D129" s="121">
        <v>14794.2</v>
      </c>
      <c r="E129" s="121">
        <v>14794.2</v>
      </c>
      <c r="F129" s="74"/>
      <c r="G129" s="74"/>
    </row>
    <row r="130" spans="1:7" ht="31.5">
      <c r="A130" s="105" t="s">
        <v>70</v>
      </c>
      <c r="B130" s="35" t="s">
        <v>134</v>
      </c>
      <c r="C130" s="15">
        <v>630</v>
      </c>
      <c r="D130" s="121">
        <v>303.5</v>
      </c>
      <c r="E130" s="121">
        <v>303.5</v>
      </c>
      <c r="F130" s="74"/>
      <c r="G130" s="74"/>
    </row>
    <row r="131" spans="1:7" ht="15.75">
      <c r="A131" s="105" t="s">
        <v>47</v>
      </c>
      <c r="B131" s="35" t="s">
        <v>134</v>
      </c>
      <c r="C131" s="15">
        <v>630</v>
      </c>
      <c r="D131" s="121">
        <v>303.5</v>
      </c>
      <c r="E131" s="121">
        <v>303.5</v>
      </c>
      <c r="F131" s="74"/>
      <c r="G131" s="74"/>
    </row>
    <row r="132" spans="1:7" ht="31.5">
      <c r="A132" s="105" t="s">
        <v>60</v>
      </c>
      <c r="B132" s="35" t="s">
        <v>27</v>
      </c>
      <c r="C132" s="85"/>
      <c r="D132" s="74">
        <f>SUM(D133,)</f>
        <v>141541.47</v>
      </c>
      <c r="E132" s="121">
        <f>SUM(E133,)</f>
        <v>141541.47</v>
      </c>
      <c r="F132" s="74"/>
      <c r="G132" s="74"/>
    </row>
    <row r="133" spans="1:7" ht="31.5">
      <c r="A133" s="105" t="s">
        <v>135</v>
      </c>
      <c r="B133" s="154" t="s">
        <v>462</v>
      </c>
      <c r="C133" s="85"/>
      <c r="D133" s="74">
        <f>SUM(D134)</f>
        <v>141541.47</v>
      </c>
      <c r="E133" s="121">
        <f>SUM(E134)</f>
        <v>141541.47</v>
      </c>
      <c r="F133" s="74"/>
      <c r="G133" s="74"/>
    </row>
    <row r="134" spans="1:7" ht="31.5">
      <c r="A134" s="118" t="s">
        <v>136</v>
      </c>
      <c r="B134" s="154" t="s">
        <v>463</v>
      </c>
      <c r="C134" s="22"/>
      <c r="D134" s="74">
        <f>SUM(D135)</f>
        <v>141541.47</v>
      </c>
      <c r="E134" s="121">
        <f>SUM(E135)</f>
        <v>141541.47</v>
      </c>
      <c r="F134" s="74"/>
      <c r="G134" s="74"/>
    </row>
    <row r="135" spans="1:7" ht="31.5">
      <c r="A135" s="110" t="s">
        <v>10</v>
      </c>
      <c r="B135" s="154" t="s">
        <v>463</v>
      </c>
      <c r="C135" s="24">
        <v>600</v>
      </c>
      <c r="D135" s="74">
        <f>SUM(D136,D137)</f>
        <v>141541.47</v>
      </c>
      <c r="E135" s="121">
        <f>SUM(E136,E137)</f>
        <v>141541.47</v>
      </c>
      <c r="F135" s="74"/>
      <c r="G135" s="74"/>
    </row>
    <row r="136" spans="1:7" ht="15.75">
      <c r="A136" s="110" t="s">
        <v>21</v>
      </c>
      <c r="B136" s="154" t="s">
        <v>463</v>
      </c>
      <c r="C136" s="15">
        <v>610</v>
      </c>
      <c r="D136" s="121">
        <v>65253.55</v>
      </c>
      <c r="E136" s="121">
        <v>65253.55</v>
      </c>
      <c r="F136" s="74"/>
      <c r="G136" s="74"/>
    </row>
    <row r="137" spans="1:7" ht="15.75">
      <c r="A137" s="110" t="s">
        <v>11</v>
      </c>
      <c r="B137" s="154" t="s">
        <v>463</v>
      </c>
      <c r="C137" s="15">
        <v>620</v>
      </c>
      <c r="D137" s="121">
        <v>76287.92</v>
      </c>
      <c r="E137" s="121">
        <v>76287.92</v>
      </c>
      <c r="F137" s="15"/>
      <c r="G137" s="74"/>
    </row>
    <row r="138" spans="1:7" ht="15.75">
      <c r="A138" s="105" t="s">
        <v>61</v>
      </c>
      <c r="B138" s="154" t="s">
        <v>464</v>
      </c>
      <c r="C138" s="92"/>
      <c r="D138" s="123">
        <f>SUM(D139)</f>
        <v>32366.699999999997</v>
      </c>
      <c r="E138" s="123">
        <f>SUM(E139)</f>
        <v>28170.629999999997</v>
      </c>
      <c r="F138" s="69"/>
      <c r="G138" s="69"/>
    </row>
    <row r="139" spans="1:7" ht="31.5">
      <c r="A139" s="110" t="s">
        <v>114</v>
      </c>
      <c r="B139" s="154" t="s">
        <v>465</v>
      </c>
      <c r="C139" s="114"/>
      <c r="D139" s="121">
        <f>SUM(D140,D145)</f>
        <v>32366.699999999997</v>
      </c>
      <c r="E139" s="121">
        <f>SUM(E140,E145)</f>
        <v>28170.629999999997</v>
      </c>
      <c r="F139" s="74"/>
      <c r="G139" s="74"/>
    </row>
    <row r="140" spans="1:7" ht="15.75">
      <c r="A140" s="105" t="s">
        <v>22</v>
      </c>
      <c r="B140" s="154" t="s">
        <v>466</v>
      </c>
      <c r="C140" s="120"/>
      <c r="D140" s="121">
        <f>SUM(D141,D143,)</f>
        <v>15403.109999999999</v>
      </c>
      <c r="E140" s="121">
        <f>SUM(E141,E143,)</f>
        <v>11207.039999999999</v>
      </c>
      <c r="F140" s="74"/>
      <c r="G140" s="74"/>
    </row>
    <row r="141" spans="1:7" ht="47.25">
      <c r="A141" s="110" t="s">
        <v>17</v>
      </c>
      <c r="B141" s="154" t="s">
        <v>466</v>
      </c>
      <c r="C141" s="115">
        <v>100</v>
      </c>
      <c r="D141" s="121">
        <f>SUM(D142)</f>
        <v>15076.31</v>
      </c>
      <c r="E141" s="121">
        <f>SUM(E142)</f>
        <v>10880.24</v>
      </c>
      <c r="F141" s="74"/>
      <c r="G141" s="74"/>
    </row>
    <row r="142" spans="1:7" ht="15.75">
      <c r="A142" s="113" t="s">
        <v>23</v>
      </c>
      <c r="B142" s="154" t="s">
        <v>466</v>
      </c>
      <c r="C142" s="115">
        <v>120</v>
      </c>
      <c r="D142" s="121">
        <v>15076.31</v>
      </c>
      <c r="E142" s="121">
        <v>10880.24</v>
      </c>
      <c r="F142" s="74"/>
      <c r="G142" s="74"/>
    </row>
    <row r="143" spans="1:7" ht="31.5">
      <c r="A143" s="107" t="s">
        <v>69</v>
      </c>
      <c r="B143" s="154" t="s">
        <v>466</v>
      </c>
      <c r="C143" s="115">
        <v>200</v>
      </c>
      <c r="D143" s="121">
        <f>SUM(D144)</f>
        <v>326.8</v>
      </c>
      <c r="E143" s="121">
        <f>SUM(E144)</f>
        <v>326.8</v>
      </c>
      <c r="F143" s="74"/>
      <c r="G143" s="74"/>
    </row>
    <row r="144" spans="1:7" ht="31.5">
      <c r="A144" s="118" t="s">
        <v>8</v>
      </c>
      <c r="B144" s="154" t="s">
        <v>466</v>
      </c>
      <c r="C144" s="109">
        <v>240</v>
      </c>
      <c r="D144" s="121">
        <v>326.8</v>
      </c>
      <c r="E144" s="121">
        <v>326.8</v>
      </c>
      <c r="F144" s="74"/>
      <c r="G144" s="74"/>
    </row>
    <row r="145" spans="1:7" ht="15.75">
      <c r="A145" s="110" t="s">
        <v>137</v>
      </c>
      <c r="B145" s="154" t="s">
        <v>467</v>
      </c>
      <c r="C145" s="104"/>
      <c r="D145" s="121">
        <f>SUM(D146)</f>
        <v>16963.59</v>
      </c>
      <c r="E145" s="121">
        <f>SUM(E146)</f>
        <v>16963.59</v>
      </c>
      <c r="F145" s="74"/>
      <c r="G145" s="74"/>
    </row>
    <row r="146" spans="1:7" ht="31.5">
      <c r="A146" s="113" t="s">
        <v>10</v>
      </c>
      <c r="B146" s="154" t="s">
        <v>467</v>
      </c>
      <c r="C146" s="104">
        <v>600</v>
      </c>
      <c r="D146" s="121">
        <f>SUM(D147)</f>
        <v>16963.59</v>
      </c>
      <c r="E146" s="121">
        <f>SUM(E147)</f>
        <v>16963.59</v>
      </c>
      <c r="F146" s="74"/>
      <c r="G146" s="74"/>
    </row>
    <row r="147" spans="1:7" ht="15.75">
      <c r="A147" s="113" t="s">
        <v>21</v>
      </c>
      <c r="B147" s="154" t="s">
        <v>467</v>
      </c>
      <c r="C147" s="109">
        <v>610</v>
      </c>
      <c r="D147" s="121">
        <v>16963.59</v>
      </c>
      <c r="E147" s="121">
        <v>16963.59</v>
      </c>
      <c r="F147" s="74"/>
      <c r="G147" s="74"/>
    </row>
    <row r="148" spans="1:7" s="101" customFormat="1" ht="15.75">
      <c r="A148" s="113"/>
      <c r="B148" s="117"/>
      <c r="C148" s="109"/>
      <c r="D148" s="121"/>
      <c r="E148" s="121"/>
      <c r="F148" s="121"/>
      <c r="G148" s="121"/>
    </row>
    <row r="149" spans="1:7" s="101" customFormat="1" ht="15.75">
      <c r="A149" s="102" t="s">
        <v>371</v>
      </c>
      <c r="B149" s="103" t="s">
        <v>29</v>
      </c>
      <c r="C149" s="90"/>
      <c r="D149" s="122">
        <f>SUM(D150,D174,D179)</f>
        <v>65802.239999999991</v>
      </c>
      <c r="E149" s="122">
        <f>SUM(E150,E174,E179)</f>
        <v>69134.239999999991</v>
      </c>
      <c r="F149" s="121"/>
      <c r="G149" s="121"/>
    </row>
    <row r="150" spans="1:7" s="101" customFormat="1" ht="15.75">
      <c r="A150" s="105" t="s">
        <v>138</v>
      </c>
      <c r="B150" s="117" t="s">
        <v>139</v>
      </c>
      <c r="C150" s="119"/>
      <c r="D150" s="121">
        <f>SUM(D151,D166,D170)</f>
        <v>43866.18</v>
      </c>
      <c r="E150" s="121">
        <f>SUM(E151,E166,E170)</f>
        <v>47198.18</v>
      </c>
      <c r="F150" s="121"/>
      <c r="G150" s="121"/>
    </row>
    <row r="151" spans="1:7" s="101" customFormat="1" ht="47.25">
      <c r="A151" s="105" t="s">
        <v>141</v>
      </c>
      <c r="B151" s="117" t="s">
        <v>140</v>
      </c>
      <c r="C151" s="119"/>
      <c r="D151" s="121">
        <f>SUM(D152,D159)</f>
        <v>34935</v>
      </c>
      <c r="E151" s="121">
        <f>SUM(E152,E159)</f>
        <v>36267</v>
      </c>
      <c r="F151" s="121"/>
      <c r="G151" s="121"/>
    </row>
    <row r="152" spans="1:7" s="101" customFormat="1" ht="31.5">
      <c r="A152" s="47" t="s">
        <v>52</v>
      </c>
      <c r="B152" s="117" t="s">
        <v>142</v>
      </c>
      <c r="C152" s="119"/>
      <c r="D152" s="121">
        <f>SUM(D153,D156)</f>
        <v>31738</v>
      </c>
      <c r="E152" s="121">
        <f>SUM(E153,E156)</f>
        <v>33070</v>
      </c>
      <c r="F152" s="121"/>
      <c r="G152" s="121"/>
    </row>
    <row r="153" spans="1:7" s="101" customFormat="1" ht="31.5">
      <c r="A153" s="107" t="s">
        <v>69</v>
      </c>
      <c r="B153" s="117" t="s">
        <v>142</v>
      </c>
      <c r="C153" s="112" t="s">
        <v>14</v>
      </c>
      <c r="D153" s="121">
        <f>SUM(D154)</f>
        <v>238</v>
      </c>
      <c r="E153" s="121">
        <f>SUM(E154)</f>
        <v>248</v>
      </c>
      <c r="F153" s="121"/>
      <c r="G153" s="121"/>
    </row>
    <row r="154" spans="1:7" s="101" customFormat="1" ht="31.5">
      <c r="A154" s="107" t="s">
        <v>8</v>
      </c>
      <c r="B154" s="117" t="s">
        <v>142</v>
      </c>
      <c r="C154" s="112" t="s">
        <v>53</v>
      </c>
      <c r="D154" s="123">
        <v>238</v>
      </c>
      <c r="E154" s="123">
        <v>248</v>
      </c>
      <c r="F154" s="123"/>
      <c r="G154" s="123"/>
    </row>
    <row r="155" spans="1:7" s="101" customFormat="1" ht="15.75">
      <c r="A155" s="27" t="s">
        <v>47</v>
      </c>
      <c r="B155" s="117" t="s">
        <v>142</v>
      </c>
      <c r="C155" s="112" t="s">
        <v>53</v>
      </c>
      <c r="D155" s="123">
        <v>238</v>
      </c>
      <c r="E155" s="123">
        <v>248</v>
      </c>
      <c r="F155" s="123"/>
      <c r="G155" s="123"/>
    </row>
    <row r="156" spans="1:7" s="101" customFormat="1" ht="15.75">
      <c r="A156" s="44" t="s">
        <v>38</v>
      </c>
      <c r="B156" s="117" t="s">
        <v>142</v>
      </c>
      <c r="C156" s="112" t="s">
        <v>39</v>
      </c>
      <c r="D156" s="121">
        <f>SUM(D157)</f>
        <v>31500</v>
      </c>
      <c r="E156" s="121">
        <f>SUM(E157)</f>
        <v>32822</v>
      </c>
      <c r="F156" s="121"/>
      <c r="G156" s="121"/>
    </row>
    <row r="157" spans="1:7" s="101" customFormat="1" ht="15.75">
      <c r="A157" s="105" t="s">
        <v>86</v>
      </c>
      <c r="B157" s="117" t="s">
        <v>142</v>
      </c>
      <c r="C157" s="112" t="s">
        <v>88</v>
      </c>
      <c r="D157" s="123">
        <v>31500</v>
      </c>
      <c r="E157" s="123">
        <v>32822</v>
      </c>
      <c r="F157" s="123"/>
      <c r="G157" s="123"/>
    </row>
    <row r="158" spans="1:7" s="101" customFormat="1" ht="15.75">
      <c r="A158" s="105" t="s">
        <v>47</v>
      </c>
      <c r="B158" s="117" t="s">
        <v>142</v>
      </c>
      <c r="C158" s="112" t="s">
        <v>88</v>
      </c>
      <c r="D158" s="123">
        <v>31500</v>
      </c>
      <c r="E158" s="123">
        <v>32822</v>
      </c>
      <c r="F158" s="123"/>
      <c r="G158" s="123"/>
    </row>
    <row r="159" spans="1:7" s="101" customFormat="1" ht="31.5">
      <c r="A159" s="44" t="s">
        <v>54</v>
      </c>
      <c r="B159" s="117" t="s">
        <v>143</v>
      </c>
      <c r="C159" s="108"/>
      <c r="D159" s="121">
        <f>SUM(D160,D163)</f>
        <v>3197</v>
      </c>
      <c r="E159" s="121">
        <f>SUM(E160,E163)</f>
        <v>3197</v>
      </c>
      <c r="F159" s="121"/>
      <c r="G159" s="121"/>
    </row>
    <row r="160" spans="1:7" s="101" customFormat="1" ht="47.25">
      <c r="A160" s="107" t="s">
        <v>17</v>
      </c>
      <c r="B160" s="117" t="s">
        <v>143</v>
      </c>
      <c r="C160" s="108">
        <v>100</v>
      </c>
      <c r="D160" s="123">
        <f>SUM(D161)</f>
        <v>2560.1999999999998</v>
      </c>
      <c r="E160" s="123">
        <f>SUM(E161)</f>
        <v>2560.1999999999998</v>
      </c>
      <c r="F160" s="123"/>
      <c r="G160" s="123"/>
    </row>
    <row r="161" spans="1:7" s="101" customFormat="1" ht="15.75">
      <c r="A161" s="107" t="s">
        <v>23</v>
      </c>
      <c r="B161" s="117" t="s">
        <v>143</v>
      </c>
      <c r="C161" s="108">
        <v>120</v>
      </c>
      <c r="D161" s="123">
        <v>2560.1999999999998</v>
      </c>
      <c r="E161" s="123">
        <v>2560.1999999999998</v>
      </c>
      <c r="F161" s="123"/>
      <c r="G161" s="123"/>
    </row>
    <row r="162" spans="1:7" s="101" customFormat="1" ht="15.75">
      <c r="A162" s="105" t="s">
        <v>34</v>
      </c>
      <c r="B162" s="117" t="s">
        <v>143</v>
      </c>
      <c r="C162" s="108">
        <v>120</v>
      </c>
      <c r="D162" s="123">
        <v>2560.1999999999998</v>
      </c>
      <c r="E162" s="123">
        <v>2560.1999999999998</v>
      </c>
      <c r="F162" s="123"/>
      <c r="G162" s="123"/>
    </row>
    <row r="163" spans="1:7" s="101" customFormat="1" ht="31.5">
      <c r="A163" s="107" t="s">
        <v>69</v>
      </c>
      <c r="B163" s="117" t="s">
        <v>143</v>
      </c>
      <c r="C163" s="108">
        <v>200</v>
      </c>
      <c r="D163" s="123">
        <f>SUM(D164)</f>
        <v>636.79999999999995</v>
      </c>
      <c r="E163" s="123">
        <f>SUM(E164)</f>
        <v>636.79999999999995</v>
      </c>
      <c r="F163" s="123"/>
      <c r="G163" s="123"/>
    </row>
    <row r="164" spans="1:7" s="101" customFormat="1" ht="31.5">
      <c r="A164" s="107" t="s">
        <v>8</v>
      </c>
      <c r="B164" s="117" t="s">
        <v>143</v>
      </c>
      <c r="C164" s="108">
        <v>240</v>
      </c>
      <c r="D164" s="123">
        <v>636.79999999999995</v>
      </c>
      <c r="E164" s="123">
        <v>636.79999999999995</v>
      </c>
      <c r="F164" s="123"/>
      <c r="G164" s="123"/>
    </row>
    <row r="165" spans="1:7" s="101" customFormat="1" ht="15.75">
      <c r="A165" s="105" t="s">
        <v>34</v>
      </c>
      <c r="B165" s="117" t="s">
        <v>143</v>
      </c>
      <c r="C165" s="108">
        <v>240</v>
      </c>
      <c r="D165" s="123">
        <v>636.79999999999995</v>
      </c>
      <c r="E165" s="123">
        <v>636.79999999999995</v>
      </c>
      <c r="F165" s="123"/>
      <c r="G165" s="123"/>
    </row>
    <row r="166" spans="1:7" s="101" customFormat="1" ht="31.5">
      <c r="A166" s="105" t="s">
        <v>144</v>
      </c>
      <c r="B166" s="117" t="s">
        <v>145</v>
      </c>
      <c r="C166" s="112"/>
      <c r="D166" s="121">
        <f t="shared" ref="D166:E168" si="5">SUM(D167)</f>
        <v>6986.18</v>
      </c>
      <c r="E166" s="121">
        <f t="shared" si="5"/>
        <v>6986.18</v>
      </c>
      <c r="F166" s="121"/>
      <c r="G166" s="121"/>
    </row>
    <row r="167" spans="1:7" s="101" customFormat="1" ht="31.5">
      <c r="A167" s="105" t="s">
        <v>146</v>
      </c>
      <c r="B167" s="117" t="s">
        <v>147</v>
      </c>
      <c r="C167" s="112"/>
      <c r="D167" s="121">
        <f t="shared" si="5"/>
        <v>6986.18</v>
      </c>
      <c r="E167" s="121">
        <f t="shared" si="5"/>
        <v>6986.18</v>
      </c>
      <c r="F167" s="121"/>
      <c r="G167" s="121"/>
    </row>
    <row r="168" spans="1:7" s="101" customFormat="1" ht="15.75">
      <c r="A168" s="105" t="s">
        <v>38</v>
      </c>
      <c r="B168" s="117" t="s">
        <v>147</v>
      </c>
      <c r="C168" s="112" t="s">
        <v>39</v>
      </c>
      <c r="D168" s="121">
        <f t="shared" si="5"/>
        <v>6986.18</v>
      </c>
      <c r="E168" s="121">
        <f t="shared" si="5"/>
        <v>6986.18</v>
      </c>
      <c r="F168" s="121"/>
      <c r="G168" s="121"/>
    </row>
    <row r="169" spans="1:7" s="101" customFormat="1" ht="31.5">
      <c r="A169" s="44" t="s">
        <v>84</v>
      </c>
      <c r="B169" s="117" t="s">
        <v>147</v>
      </c>
      <c r="C169" s="112" t="s">
        <v>85</v>
      </c>
      <c r="D169" s="121">
        <v>6986.18</v>
      </c>
      <c r="E169" s="121">
        <v>6986.18</v>
      </c>
      <c r="F169" s="121"/>
      <c r="G169" s="121"/>
    </row>
    <row r="170" spans="1:7" s="101" customFormat="1" ht="31.5">
      <c r="A170" s="105" t="s">
        <v>432</v>
      </c>
      <c r="B170" s="117" t="s">
        <v>434</v>
      </c>
      <c r="C170" s="81"/>
      <c r="D170" s="121">
        <f t="shared" ref="D170:E172" si="6">SUM(D171)</f>
        <v>1945</v>
      </c>
      <c r="E170" s="121">
        <f t="shared" si="6"/>
        <v>3945</v>
      </c>
      <c r="F170" s="121"/>
      <c r="G170" s="121"/>
    </row>
    <row r="171" spans="1:7" s="101" customFormat="1" ht="31.5">
      <c r="A171" s="107" t="s">
        <v>433</v>
      </c>
      <c r="B171" s="117" t="s">
        <v>435</v>
      </c>
      <c r="C171" s="108"/>
      <c r="D171" s="121">
        <f t="shared" si="6"/>
        <v>1945</v>
      </c>
      <c r="E171" s="121">
        <f t="shared" si="6"/>
        <v>3945</v>
      </c>
      <c r="F171" s="121"/>
      <c r="G171" s="121"/>
    </row>
    <row r="172" spans="1:7" s="101" customFormat="1" ht="15.75">
      <c r="A172" s="44" t="s">
        <v>38</v>
      </c>
      <c r="B172" s="117" t="s">
        <v>435</v>
      </c>
      <c r="C172" s="108">
        <v>300</v>
      </c>
      <c r="D172" s="121">
        <f t="shared" si="6"/>
        <v>1945</v>
      </c>
      <c r="E172" s="121">
        <f t="shared" si="6"/>
        <v>3945</v>
      </c>
      <c r="F172" s="121"/>
      <c r="G172" s="121"/>
    </row>
    <row r="173" spans="1:7" s="101" customFormat="1" ht="31.5">
      <c r="A173" s="44" t="s">
        <v>84</v>
      </c>
      <c r="B173" s="117" t="s">
        <v>435</v>
      </c>
      <c r="C173" s="108">
        <v>320</v>
      </c>
      <c r="D173" s="121">
        <v>1945</v>
      </c>
      <c r="E173" s="121">
        <v>3945</v>
      </c>
      <c r="F173" s="121"/>
      <c r="G173" s="121"/>
    </row>
    <row r="174" spans="1:7" s="101" customFormat="1" ht="15.75">
      <c r="A174" s="105" t="s">
        <v>50</v>
      </c>
      <c r="B174" s="117" t="s">
        <v>148</v>
      </c>
      <c r="C174" s="85"/>
      <c r="D174" s="121">
        <f>SUM(D175)</f>
        <v>500</v>
      </c>
      <c r="E174" s="121">
        <f>SUM(E175)</f>
        <v>500</v>
      </c>
      <c r="F174" s="121"/>
      <c r="G174" s="121"/>
    </row>
    <row r="175" spans="1:7" s="101" customFormat="1" ht="47.25">
      <c r="A175" s="113" t="s">
        <v>493</v>
      </c>
      <c r="B175" s="117" t="s">
        <v>149</v>
      </c>
      <c r="C175" s="104"/>
      <c r="D175" s="121">
        <f>SUM(D176,)</f>
        <v>500</v>
      </c>
      <c r="E175" s="121">
        <f>SUM(E176,)</f>
        <v>500</v>
      </c>
      <c r="F175" s="121"/>
      <c r="G175" s="121"/>
    </row>
    <row r="176" spans="1:7" s="101" customFormat="1" ht="63">
      <c r="A176" s="21" t="s">
        <v>494</v>
      </c>
      <c r="B176" s="117" t="s">
        <v>414</v>
      </c>
      <c r="C176" s="104"/>
      <c r="D176" s="121">
        <f>SUM(D177)</f>
        <v>500</v>
      </c>
      <c r="E176" s="121">
        <f>SUM(E177)</f>
        <v>500</v>
      </c>
      <c r="F176" s="121"/>
      <c r="G176" s="121"/>
    </row>
    <row r="177" spans="1:7" s="101" customFormat="1" ht="31.5">
      <c r="A177" s="107" t="s">
        <v>69</v>
      </c>
      <c r="B177" s="117" t="s">
        <v>414</v>
      </c>
      <c r="C177" s="108">
        <v>200</v>
      </c>
      <c r="D177" s="121">
        <f>SUM(D178)</f>
        <v>500</v>
      </c>
      <c r="E177" s="121">
        <f>SUM(E178)</f>
        <v>500</v>
      </c>
      <c r="F177" s="121"/>
      <c r="G177" s="121"/>
    </row>
    <row r="178" spans="1:7" s="101" customFormat="1" ht="31.5">
      <c r="A178" s="107" t="s">
        <v>8</v>
      </c>
      <c r="B178" s="117" t="s">
        <v>414</v>
      </c>
      <c r="C178" s="108">
        <v>240</v>
      </c>
      <c r="D178" s="121">
        <v>500</v>
      </c>
      <c r="E178" s="121">
        <v>500</v>
      </c>
      <c r="F178" s="121"/>
      <c r="G178" s="121"/>
    </row>
    <row r="179" spans="1:7" s="101" customFormat="1" ht="15.75">
      <c r="A179" s="105" t="s">
        <v>49</v>
      </c>
      <c r="B179" s="117" t="s">
        <v>150</v>
      </c>
      <c r="C179" s="85"/>
      <c r="D179" s="121">
        <f>SUM(D180,)</f>
        <v>21436.059999999998</v>
      </c>
      <c r="E179" s="121">
        <f>SUM(E180,)</f>
        <v>21436.059999999998</v>
      </c>
      <c r="F179" s="121"/>
      <c r="G179" s="121"/>
    </row>
    <row r="180" spans="1:7" s="101" customFormat="1" ht="47.25">
      <c r="A180" s="105" t="s">
        <v>152</v>
      </c>
      <c r="B180" s="117" t="s">
        <v>151</v>
      </c>
      <c r="C180" s="85"/>
      <c r="D180" s="121">
        <f>SUM(D181)</f>
        <v>21436.059999999998</v>
      </c>
      <c r="E180" s="121">
        <f>SUM(E181)</f>
        <v>21436.059999999998</v>
      </c>
      <c r="F180" s="121"/>
      <c r="G180" s="121"/>
    </row>
    <row r="181" spans="1:7" s="101" customFormat="1" ht="15.75">
      <c r="A181" s="105" t="s">
        <v>90</v>
      </c>
      <c r="B181" s="117" t="s">
        <v>153</v>
      </c>
      <c r="C181" s="93"/>
      <c r="D181" s="121">
        <f>SUM(D182,D184,D186)</f>
        <v>21436.059999999998</v>
      </c>
      <c r="E181" s="121">
        <f>SUM(E182,E184,E186)</f>
        <v>21436.059999999998</v>
      </c>
      <c r="F181" s="121"/>
    </row>
    <row r="182" spans="1:7" s="78" customFormat="1" ht="31.5">
      <c r="A182" s="107" t="s">
        <v>69</v>
      </c>
      <c r="B182" s="117" t="s">
        <v>153</v>
      </c>
      <c r="C182" s="116">
        <v>200</v>
      </c>
      <c r="D182" s="121">
        <f t="shared" ref="D182:E182" si="7">SUM(D183,)</f>
        <v>3282</v>
      </c>
      <c r="E182" s="121">
        <f t="shared" si="7"/>
        <v>3282</v>
      </c>
      <c r="F182" s="121"/>
    </row>
    <row r="183" spans="1:7" s="78" customFormat="1" ht="31.5">
      <c r="A183" s="21" t="s">
        <v>8</v>
      </c>
      <c r="B183" s="117" t="s">
        <v>153</v>
      </c>
      <c r="C183" s="116">
        <v>240</v>
      </c>
      <c r="D183" s="121">
        <v>3282</v>
      </c>
      <c r="E183" s="121">
        <v>3282</v>
      </c>
      <c r="F183" s="121"/>
    </row>
    <row r="184" spans="1:7" s="78" customFormat="1" ht="15.75">
      <c r="A184" s="44" t="s">
        <v>38</v>
      </c>
      <c r="B184" s="117" t="s">
        <v>153</v>
      </c>
      <c r="C184" s="108">
        <v>300</v>
      </c>
      <c r="D184" s="123">
        <f>SUM(D185)</f>
        <v>2690.9</v>
      </c>
      <c r="E184" s="123">
        <f>SUM(E185)</f>
        <v>2690.9</v>
      </c>
      <c r="F184" s="123"/>
      <c r="G184" s="121"/>
    </row>
    <row r="185" spans="1:7" s="78" customFormat="1" ht="31.5">
      <c r="A185" s="44" t="s">
        <v>84</v>
      </c>
      <c r="B185" s="117" t="s">
        <v>153</v>
      </c>
      <c r="C185" s="108">
        <v>320</v>
      </c>
      <c r="D185" s="121">
        <v>2690.9</v>
      </c>
      <c r="E185" s="121">
        <v>2690.9</v>
      </c>
      <c r="F185" s="121"/>
      <c r="G185" s="121"/>
    </row>
    <row r="186" spans="1:7" s="78" customFormat="1" ht="31.5">
      <c r="A186" s="21" t="s">
        <v>10</v>
      </c>
      <c r="B186" s="117" t="s">
        <v>153</v>
      </c>
      <c r="C186" s="108">
        <v>600</v>
      </c>
      <c r="D186" s="121">
        <f>SUM(D187,D188)</f>
        <v>15463.16</v>
      </c>
      <c r="E186" s="121">
        <f>SUM(E187,E188)</f>
        <v>15463.16</v>
      </c>
      <c r="F186" s="121"/>
    </row>
    <row r="187" spans="1:7" s="78" customFormat="1" ht="15.75">
      <c r="A187" s="21" t="s">
        <v>21</v>
      </c>
      <c r="B187" s="117" t="s">
        <v>153</v>
      </c>
      <c r="C187" s="108">
        <v>610</v>
      </c>
      <c r="D187" s="121">
        <v>14103.51</v>
      </c>
      <c r="E187" s="121">
        <v>14103.51</v>
      </c>
      <c r="F187" s="121"/>
    </row>
    <row r="188" spans="1:7" s="78" customFormat="1" ht="15.75">
      <c r="A188" s="110" t="s">
        <v>11</v>
      </c>
      <c r="B188" s="117" t="s">
        <v>153</v>
      </c>
      <c r="C188" s="108">
        <v>620</v>
      </c>
      <c r="D188" s="121">
        <v>1359.65</v>
      </c>
      <c r="E188" s="121">
        <v>1359.65</v>
      </c>
      <c r="F188" s="121"/>
    </row>
    <row r="189" spans="1:7" s="78" customFormat="1" ht="15.75">
      <c r="A189" s="110"/>
      <c r="B189" s="117"/>
      <c r="C189" s="108"/>
      <c r="D189" s="121"/>
      <c r="E189" s="121"/>
      <c r="F189" s="121"/>
    </row>
    <row r="190" spans="1:7" s="101" customFormat="1" ht="15.75">
      <c r="A190" s="102" t="s">
        <v>154</v>
      </c>
      <c r="B190" s="103" t="s">
        <v>30</v>
      </c>
      <c r="C190" s="90"/>
      <c r="D190" s="122">
        <f>SUM(D191,D205,D210)</f>
        <v>107563.9</v>
      </c>
      <c r="E190" s="122">
        <f>SUM(E191,E205,E210)</f>
        <v>101047.62999999999</v>
      </c>
      <c r="F190" s="121"/>
      <c r="G190" s="121"/>
    </row>
    <row r="191" spans="1:7" s="101" customFormat="1" ht="15.75">
      <c r="A191" s="105" t="s">
        <v>155</v>
      </c>
      <c r="B191" s="117" t="s">
        <v>31</v>
      </c>
      <c r="C191" s="119"/>
      <c r="D191" s="121">
        <f>SUM(D192,)</f>
        <v>56170.439999999995</v>
      </c>
      <c r="E191" s="121">
        <f>SUM(E192,)</f>
        <v>52489.639999999992</v>
      </c>
      <c r="F191" s="108"/>
      <c r="G191" s="121"/>
    </row>
    <row r="192" spans="1:7" s="101" customFormat="1" ht="47.25">
      <c r="A192" s="105" t="s">
        <v>156</v>
      </c>
      <c r="B192" s="117" t="s">
        <v>32</v>
      </c>
      <c r="C192" s="119"/>
      <c r="D192" s="121">
        <f>SUM(D193,D196)</f>
        <v>56170.439999999995</v>
      </c>
      <c r="E192" s="121">
        <f>SUM(E193,E196)</f>
        <v>52489.639999999992</v>
      </c>
      <c r="F192" s="108"/>
      <c r="G192" s="121"/>
    </row>
    <row r="193" spans="1:7" s="101" customFormat="1" ht="31.5">
      <c r="A193" s="105" t="s">
        <v>157</v>
      </c>
      <c r="B193" s="117" t="s">
        <v>158</v>
      </c>
      <c r="C193" s="91"/>
      <c r="D193" s="121">
        <f>SUM(D194,)</f>
        <v>252</v>
      </c>
      <c r="E193" s="121">
        <f>SUM(E194,)</f>
        <v>252</v>
      </c>
      <c r="F193" s="121"/>
    </row>
    <row r="194" spans="1:7" s="101" customFormat="1" ht="47.25">
      <c r="A194" s="105" t="s">
        <v>17</v>
      </c>
      <c r="B194" s="117" t="s">
        <v>158</v>
      </c>
      <c r="C194" s="108">
        <v>100</v>
      </c>
      <c r="D194" s="121">
        <f>SUM(D195)</f>
        <v>252</v>
      </c>
      <c r="E194" s="121">
        <f>SUM(E195)</f>
        <v>252</v>
      </c>
      <c r="F194" s="121"/>
    </row>
    <row r="195" spans="1:7" s="78" customFormat="1" ht="15.75">
      <c r="A195" s="107" t="s">
        <v>18</v>
      </c>
      <c r="B195" s="117" t="s">
        <v>158</v>
      </c>
      <c r="C195" s="104">
        <v>110</v>
      </c>
      <c r="D195" s="123">
        <v>252</v>
      </c>
      <c r="E195" s="123">
        <v>252</v>
      </c>
      <c r="F195" s="123"/>
    </row>
    <row r="196" spans="1:7" s="101" customFormat="1" ht="31.5">
      <c r="A196" s="107" t="s">
        <v>159</v>
      </c>
      <c r="B196" s="117" t="s">
        <v>160</v>
      </c>
      <c r="C196" s="108"/>
      <c r="D196" s="121">
        <f>SUM(D197,D199,D201,D203)</f>
        <v>55918.439999999995</v>
      </c>
      <c r="E196" s="121">
        <f>SUM(E197,E199,E201,E203)</f>
        <v>52237.639999999992</v>
      </c>
      <c r="F196" s="108"/>
      <c r="G196" s="121"/>
    </row>
    <row r="197" spans="1:7" s="101" customFormat="1" ht="47.25">
      <c r="A197" s="105" t="s">
        <v>17</v>
      </c>
      <c r="B197" s="117" t="s">
        <v>160</v>
      </c>
      <c r="C197" s="104">
        <v>100</v>
      </c>
      <c r="D197" s="121">
        <f>SUM(D198)</f>
        <v>7252.66</v>
      </c>
      <c r="E197" s="121">
        <f>SUM(E198)</f>
        <v>7252.66</v>
      </c>
      <c r="F197" s="104"/>
      <c r="G197" s="121"/>
    </row>
    <row r="198" spans="1:7" s="101" customFormat="1" ht="15.75">
      <c r="A198" s="107" t="s">
        <v>18</v>
      </c>
      <c r="B198" s="117" t="s">
        <v>160</v>
      </c>
      <c r="C198" s="104">
        <v>110</v>
      </c>
      <c r="D198" s="76">
        <v>7252.66</v>
      </c>
      <c r="E198" s="76">
        <v>7252.66</v>
      </c>
      <c r="F198" s="104"/>
      <c r="G198" s="76"/>
    </row>
    <row r="199" spans="1:7" s="101" customFormat="1" ht="31.5">
      <c r="A199" s="107" t="s">
        <v>69</v>
      </c>
      <c r="B199" s="117" t="s">
        <v>160</v>
      </c>
      <c r="C199" s="114">
        <v>200</v>
      </c>
      <c r="D199" s="121">
        <f>SUM(D200)</f>
        <v>461.15</v>
      </c>
      <c r="E199" s="121">
        <f>SUM(E200)</f>
        <v>461.15</v>
      </c>
      <c r="F199" s="114"/>
      <c r="G199" s="121"/>
    </row>
    <row r="200" spans="1:7" s="101" customFormat="1" ht="31.5">
      <c r="A200" s="110" t="s">
        <v>8</v>
      </c>
      <c r="B200" s="117" t="s">
        <v>160</v>
      </c>
      <c r="C200" s="104">
        <v>240</v>
      </c>
      <c r="D200" s="121">
        <v>461.15</v>
      </c>
      <c r="E200" s="121">
        <v>461.15</v>
      </c>
      <c r="F200" s="104"/>
      <c r="G200" s="121"/>
    </row>
    <row r="201" spans="1:7" s="101" customFormat="1" ht="31.5">
      <c r="A201" s="113" t="s">
        <v>10</v>
      </c>
      <c r="B201" s="117" t="s">
        <v>160</v>
      </c>
      <c r="C201" s="104">
        <v>600</v>
      </c>
      <c r="D201" s="121">
        <f>SUM(D202)</f>
        <v>48189.43</v>
      </c>
      <c r="E201" s="121">
        <f>SUM(E202)</f>
        <v>44508.63</v>
      </c>
      <c r="F201" s="104"/>
      <c r="G201" s="121"/>
    </row>
    <row r="202" spans="1:7" s="101" customFormat="1" ht="15.75">
      <c r="A202" s="110" t="s">
        <v>11</v>
      </c>
      <c r="B202" s="117" t="s">
        <v>160</v>
      </c>
      <c r="C202" s="104">
        <v>620</v>
      </c>
      <c r="D202" s="121">
        <v>48189.43</v>
      </c>
      <c r="E202" s="121">
        <v>44508.63</v>
      </c>
      <c r="F202" s="104"/>
      <c r="G202" s="121"/>
    </row>
    <row r="203" spans="1:7" s="101" customFormat="1" ht="15.75">
      <c r="A203" s="21" t="s">
        <v>7</v>
      </c>
      <c r="B203" s="117" t="s">
        <v>160</v>
      </c>
      <c r="C203" s="108">
        <v>800</v>
      </c>
      <c r="D203" s="121">
        <f>SUM(D204)</f>
        <v>15.2</v>
      </c>
      <c r="E203" s="121">
        <f>SUM(E204)</f>
        <v>15.2</v>
      </c>
      <c r="F203" s="108"/>
      <c r="G203" s="121"/>
    </row>
    <row r="204" spans="1:7" s="101" customFormat="1" ht="15.75">
      <c r="A204" s="107" t="s">
        <v>19</v>
      </c>
      <c r="B204" s="117" t="s">
        <v>160</v>
      </c>
      <c r="C204" s="108">
        <v>850</v>
      </c>
      <c r="D204" s="123">
        <v>15.2</v>
      </c>
      <c r="E204" s="123">
        <v>15.2</v>
      </c>
      <c r="F204" s="108"/>
      <c r="G204" s="123"/>
    </row>
    <row r="205" spans="1:7" s="101" customFormat="1" ht="15.75">
      <c r="A205" s="107" t="s">
        <v>79</v>
      </c>
      <c r="B205" s="117" t="s">
        <v>35</v>
      </c>
      <c r="C205" s="108"/>
      <c r="D205" s="121">
        <f t="shared" ref="D205:E208" si="8">SUM(D206)</f>
        <v>46042.49</v>
      </c>
      <c r="E205" s="121">
        <f t="shared" si="8"/>
        <v>44454.49</v>
      </c>
      <c r="F205" s="108"/>
      <c r="G205" s="121"/>
    </row>
    <row r="206" spans="1:7" s="101" customFormat="1" ht="15.75">
      <c r="A206" s="107" t="s">
        <v>162</v>
      </c>
      <c r="B206" s="117" t="s">
        <v>161</v>
      </c>
      <c r="C206" s="108"/>
      <c r="D206" s="121">
        <f t="shared" si="8"/>
        <v>46042.49</v>
      </c>
      <c r="E206" s="121">
        <f t="shared" si="8"/>
        <v>44454.49</v>
      </c>
      <c r="F206" s="108"/>
      <c r="G206" s="121"/>
    </row>
    <row r="207" spans="1:7" s="101" customFormat="1" ht="31.5">
      <c r="A207" s="107" t="s">
        <v>163</v>
      </c>
      <c r="B207" s="117" t="s">
        <v>164</v>
      </c>
      <c r="C207" s="108"/>
      <c r="D207" s="121">
        <f t="shared" si="8"/>
        <v>46042.49</v>
      </c>
      <c r="E207" s="121">
        <f t="shared" si="8"/>
        <v>44454.49</v>
      </c>
      <c r="F207" s="108"/>
      <c r="G207" s="121"/>
    </row>
    <row r="208" spans="1:7" s="101" customFormat="1" ht="31.5">
      <c r="A208" s="113" t="s">
        <v>10</v>
      </c>
      <c r="B208" s="117" t="s">
        <v>164</v>
      </c>
      <c r="C208" s="108">
        <v>600</v>
      </c>
      <c r="D208" s="121">
        <f t="shared" si="8"/>
        <v>46042.49</v>
      </c>
      <c r="E208" s="121">
        <f t="shared" si="8"/>
        <v>44454.49</v>
      </c>
      <c r="F208" s="108"/>
      <c r="G208" s="121"/>
    </row>
    <row r="209" spans="1:7" s="101" customFormat="1" ht="15.75">
      <c r="A209" s="110" t="s">
        <v>21</v>
      </c>
      <c r="B209" s="117" t="s">
        <v>164</v>
      </c>
      <c r="C209" s="108">
        <v>610</v>
      </c>
      <c r="D209" s="121">
        <v>46042.49</v>
      </c>
      <c r="E209" s="121">
        <v>44454.49</v>
      </c>
      <c r="F209" s="108"/>
      <c r="G209" s="121"/>
    </row>
    <row r="210" spans="1:7" s="101" customFormat="1" ht="15.75">
      <c r="A210" s="105" t="s">
        <v>61</v>
      </c>
      <c r="B210" s="117" t="s">
        <v>36</v>
      </c>
      <c r="C210" s="112"/>
      <c r="D210" s="121">
        <f>SUM(D211)</f>
        <v>5350.9699999999993</v>
      </c>
      <c r="E210" s="121">
        <f>SUM(E211)</f>
        <v>4103.5</v>
      </c>
      <c r="F210" s="112"/>
      <c r="G210" s="121"/>
    </row>
    <row r="211" spans="1:7" s="101" customFormat="1" ht="31.5">
      <c r="A211" s="107" t="s">
        <v>114</v>
      </c>
      <c r="B211" s="117" t="s">
        <v>37</v>
      </c>
      <c r="C211" s="112"/>
      <c r="D211" s="121">
        <f>SUM(D212)</f>
        <v>5350.9699999999993</v>
      </c>
      <c r="E211" s="121">
        <f>SUM(E212)</f>
        <v>4103.5</v>
      </c>
      <c r="F211" s="112"/>
      <c r="G211" s="121"/>
    </row>
    <row r="212" spans="1:7" s="101" customFormat="1" ht="15.75">
      <c r="A212" s="105" t="s">
        <v>22</v>
      </c>
      <c r="B212" s="117" t="s">
        <v>165</v>
      </c>
      <c r="C212" s="108"/>
      <c r="D212" s="121">
        <f>SUM(D213,D215,D217)</f>
        <v>5350.9699999999993</v>
      </c>
      <c r="E212" s="121">
        <f>SUM(E213,E215,E217)</f>
        <v>4103.5</v>
      </c>
      <c r="F212" s="108"/>
      <c r="G212" s="121"/>
    </row>
    <row r="213" spans="1:7" s="101" customFormat="1" ht="47.25">
      <c r="A213" s="105" t="s">
        <v>17</v>
      </c>
      <c r="B213" s="117" t="s">
        <v>165</v>
      </c>
      <c r="C213" s="108">
        <v>100</v>
      </c>
      <c r="D213" s="121">
        <f>SUM(D214)</f>
        <v>5150.37</v>
      </c>
      <c r="E213" s="121">
        <f>SUM(E214)</f>
        <v>3902.9</v>
      </c>
      <c r="F213" s="108"/>
      <c r="G213" s="121"/>
    </row>
    <row r="214" spans="1:7" s="101" customFormat="1" ht="15.75">
      <c r="A214" s="27" t="s">
        <v>23</v>
      </c>
      <c r="B214" s="117" t="s">
        <v>165</v>
      </c>
      <c r="C214" s="108">
        <v>120</v>
      </c>
      <c r="D214" s="123">
        <v>5150.37</v>
      </c>
      <c r="E214" s="123">
        <v>3902.9</v>
      </c>
      <c r="F214" s="108"/>
      <c r="G214" s="123"/>
    </row>
    <row r="215" spans="1:7" s="101" customFormat="1" ht="31.5">
      <c r="A215" s="107" t="s">
        <v>69</v>
      </c>
      <c r="B215" s="117" t="s">
        <v>165</v>
      </c>
      <c r="C215" s="108">
        <v>200</v>
      </c>
      <c r="D215" s="121">
        <f>SUM(D216)</f>
        <v>195.2</v>
      </c>
      <c r="E215" s="121">
        <f>SUM(E216)</f>
        <v>195.2</v>
      </c>
      <c r="F215" s="108"/>
      <c r="G215" s="121"/>
    </row>
    <row r="216" spans="1:7" s="101" customFormat="1" ht="31.5">
      <c r="A216" s="105" t="s">
        <v>8</v>
      </c>
      <c r="B216" s="117" t="s">
        <v>165</v>
      </c>
      <c r="C216" s="115">
        <v>240</v>
      </c>
      <c r="D216" s="121">
        <v>195.2</v>
      </c>
      <c r="E216" s="121">
        <v>195.2</v>
      </c>
      <c r="F216" s="115"/>
      <c r="G216" s="121"/>
    </row>
    <row r="217" spans="1:7" s="101" customFormat="1" ht="15.75">
      <c r="A217" s="124" t="s">
        <v>7</v>
      </c>
      <c r="B217" s="117" t="s">
        <v>165</v>
      </c>
      <c r="C217" s="4">
        <v>800</v>
      </c>
      <c r="D217" s="121">
        <f>SUM(D218)</f>
        <v>5.4</v>
      </c>
      <c r="E217" s="121">
        <f>SUM(E218)</f>
        <v>5.4</v>
      </c>
      <c r="F217" s="4"/>
      <c r="G217" s="121"/>
    </row>
    <row r="218" spans="1:7" s="101" customFormat="1" ht="15.75">
      <c r="A218" s="125" t="s">
        <v>19</v>
      </c>
      <c r="B218" s="117" t="s">
        <v>165</v>
      </c>
      <c r="C218" s="4">
        <v>850</v>
      </c>
      <c r="D218" s="123">
        <v>5.4</v>
      </c>
      <c r="E218" s="123">
        <v>5.4</v>
      </c>
      <c r="F218" s="4"/>
      <c r="G218" s="123"/>
    </row>
    <row r="219" spans="1:7" ht="15.75">
      <c r="A219" s="139"/>
      <c r="B219" s="12"/>
      <c r="C219" s="12"/>
      <c r="D219" s="12"/>
      <c r="E219" s="12"/>
    </row>
    <row r="220" spans="1:7" s="101" customFormat="1" ht="15.75">
      <c r="A220" s="137" t="s">
        <v>166</v>
      </c>
      <c r="B220" s="103" t="s">
        <v>42</v>
      </c>
      <c r="C220" s="12"/>
      <c r="D220" s="122">
        <f t="shared" ref="D220:E221" si="9">SUM(D221)</f>
        <v>1480</v>
      </c>
      <c r="E220" s="122">
        <f t="shared" si="9"/>
        <v>1480</v>
      </c>
    </row>
    <row r="221" spans="1:7" s="101" customFormat="1" ht="31.5">
      <c r="A221" s="138" t="s">
        <v>168</v>
      </c>
      <c r="B221" s="117" t="s">
        <v>167</v>
      </c>
      <c r="C221" s="126"/>
      <c r="D221" s="121">
        <f t="shared" si="9"/>
        <v>1480</v>
      </c>
      <c r="E221" s="121">
        <f t="shared" si="9"/>
        <v>1480</v>
      </c>
    </row>
    <row r="222" spans="1:7" s="101" customFormat="1" ht="47.25">
      <c r="A222" s="138" t="s">
        <v>169</v>
      </c>
      <c r="B222" s="117" t="s">
        <v>170</v>
      </c>
      <c r="C222" s="12"/>
      <c r="D222" s="121">
        <f>SUM(D223)</f>
        <v>1480</v>
      </c>
      <c r="E222" s="121">
        <f>SUM(E223)</f>
        <v>1480</v>
      </c>
    </row>
    <row r="223" spans="1:7" s="101" customFormat="1" ht="47.25">
      <c r="A223" s="105" t="s">
        <v>80</v>
      </c>
      <c r="B223" s="117" t="s">
        <v>171</v>
      </c>
      <c r="C223" s="127"/>
      <c r="D223" s="121">
        <f>SUM(D224,D227)</f>
        <v>1480</v>
      </c>
      <c r="E223" s="121">
        <f>SUM(E224,E227)</f>
        <v>1480</v>
      </c>
      <c r="F223" s="121"/>
      <c r="G223" s="121"/>
    </row>
    <row r="224" spans="1:7" s="101" customFormat="1" ht="47.25">
      <c r="A224" s="107" t="s">
        <v>17</v>
      </c>
      <c r="B224" s="117" t="s">
        <v>171</v>
      </c>
      <c r="C224" s="108">
        <v>100</v>
      </c>
      <c r="D224" s="121">
        <f>SUM(D225)</f>
        <v>461</v>
      </c>
      <c r="E224" s="121">
        <f>SUM(E225)</f>
        <v>461</v>
      </c>
      <c r="F224" s="121"/>
      <c r="G224" s="121"/>
    </row>
    <row r="225" spans="1:7" s="101" customFormat="1" ht="15.75">
      <c r="A225" s="107" t="s">
        <v>23</v>
      </c>
      <c r="B225" s="117" t="s">
        <v>171</v>
      </c>
      <c r="C225" s="108">
        <v>120</v>
      </c>
      <c r="D225" s="121">
        <v>461</v>
      </c>
      <c r="E225" s="121">
        <v>461</v>
      </c>
      <c r="F225" s="121"/>
      <c r="G225" s="121"/>
    </row>
    <row r="226" spans="1:7" s="101" customFormat="1" ht="15.75">
      <c r="A226" s="21" t="s">
        <v>47</v>
      </c>
      <c r="B226" s="117" t="s">
        <v>171</v>
      </c>
      <c r="C226" s="108">
        <v>120</v>
      </c>
      <c r="D226" s="121">
        <v>461</v>
      </c>
      <c r="E226" s="121">
        <v>461</v>
      </c>
      <c r="F226" s="121"/>
      <c r="G226" s="121"/>
    </row>
    <row r="227" spans="1:7" s="101" customFormat="1" ht="31.5">
      <c r="A227" s="107" t="s">
        <v>69</v>
      </c>
      <c r="B227" s="117" t="s">
        <v>171</v>
      </c>
      <c r="C227" s="108">
        <v>200</v>
      </c>
      <c r="D227" s="121">
        <f>SUM(D228)</f>
        <v>1019</v>
      </c>
      <c r="E227" s="121">
        <f>SUM(E228)</f>
        <v>1019</v>
      </c>
      <c r="F227" s="121"/>
      <c r="G227" s="121"/>
    </row>
    <row r="228" spans="1:7" s="101" customFormat="1" ht="31.5">
      <c r="A228" s="107" t="s">
        <v>8</v>
      </c>
      <c r="B228" s="117" t="s">
        <v>171</v>
      </c>
      <c r="C228" s="108">
        <v>240</v>
      </c>
      <c r="D228" s="121">
        <v>1019</v>
      </c>
      <c r="E228" s="121">
        <v>1019</v>
      </c>
      <c r="F228" s="121"/>
      <c r="G228" s="121"/>
    </row>
    <row r="229" spans="1:7" s="101" customFormat="1" ht="15.75">
      <c r="A229" s="21" t="s">
        <v>47</v>
      </c>
      <c r="B229" s="117" t="s">
        <v>171</v>
      </c>
      <c r="C229" s="108">
        <v>240</v>
      </c>
      <c r="D229" s="121">
        <v>1019</v>
      </c>
      <c r="E229" s="121">
        <v>1019</v>
      </c>
      <c r="F229" s="121"/>
      <c r="G229" s="121"/>
    </row>
    <row r="230" spans="1:7" s="101" customFormat="1" ht="15.75">
      <c r="A230" s="21"/>
      <c r="B230" s="117"/>
      <c r="C230" s="108"/>
      <c r="D230" s="121"/>
      <c r="E230" s="121"/>
      <c r="F230" s="121"/>
      <c r="G230" s="121"/>
    </row>
    <row r="231" spans="1:7" s="101" customFormat="1" ht="15.75">
      <c r="A231" s="102" t="s">
        <v>172</v>
      </c>
      <c r="B231" s="103" t="s">
        <v>43</v>
      </c>
      <c r="C231" s="96"/>
      <c r="D231" s="122">
        <f>SUM(D232)</f>
        <v>300</v>
      </c>
      <c r="E231" s="122">
        <f>SUM(E232)</f>
        <v>300</v>
      </c>
      <c r="F231" s="121"/>
      <c r="G231" s="121"/>
    </row>
    <row r="232" spans="1:7" s="101" customFormat="1" ht="15.75">
      <c r="A232" s="105" t="s">
        <v>173</v>
      </c>
      <c r="B232" s="117" t="s">
        <v>77</v>
      </c>
      <c r="C232" s="96"/>
      <c r="D232" s="121">
        <f>SUM(D233,D237)</f>
        <v>300</v>
      </c>
      <c r="E232" s="121">
        <f>SUM(E233,E237)</f>
        <v>300</v>
      </c>
      <c r="F232" s="121"/>
      <c r="G232" s="121"/>
    </row>
    <row r="233" spans="1:7" s="101" customFormat="1" ht="31.5">
      <c r="A233" s="105" t="s">
        <v>174</v>
      </c>
      <c r="B233" s="117" t="s">
        <v>78</v>
      </c>
      <c r="C233" s="88"/>
      <c r="D233" s="121">
        <f>SUM(D234)</f>
        <v>250</v>
      </c>
      <c r="E233" s="121">
        <f>SUM(E234)</f>
        <v>250</v>
      </c>
      <c r="F233" s="121"/>
      <c r="G233" s="121"/>
    </row>
    <row r="234" spans="1:7" s="101" customFormat="1" ht="31.5">
      <c r="A234" s="105" t="s">
        <v>175</v>
      </c>
      <c r="B234" s="117" t="s">
        <v>176</v>
      </c>
      <c r="C234" s="88"/>
      <c r="D234" s="121">
        <f t="shared" ref="D234:E235" si="10">SUM(D235)</f>
        <v>250</v>
      </c>
      <c r="E234" s="121">
        <f t="shared" si="10"/>
        <v>250</v>
      </c>
      <c r="F234" s="121"/>
      <c r="G234" s="121"/>
    </row>
    <row r="235" spans="1:7" s="101" customFormat="1" ht="31.5">
      <c r="A235" s="107" t="s">
        <v>69</v>
      </c>
      <c r="B235" s="117" t="s">
        <v>176</v>
      </c>
      <c r="C235" s="108">
        <v>200</v>
      </c>
      <c r="D235" s="121">
        <f t="shared" si="10"/>
        <v>250</v>
      </c>
      <c r="E235" s="121">
        <f t="shared" si="10"/>
        <v>250</v>
      </c>
      <c r="F235" s="121"/>
      <c r="G235" s="121"/>
    </row>
    <row r="236" spans="1:7" s="101" customFormat="1" ht="31.5">
      <c r="A236" s="107" t="s">
        <v>8</v>
      </c>
      <c r="B236" s="117" t="s">
        <v>176</v>
      </c>
      <c r="C236" s="108">
        <v>240</v>
      </c>
      <c r="D236" s="121">
        <v>250</v>
      </c>
      <c r="E236" s="121">
        <v>250</v>
      </c>
      <c r="F236" s="121"/>
      <c r="G236" s="121"/>
    </row>
    <row r="237" spans="1:7" s="101" customFormat="1" ht="15.75">
      <c r="A237" s="107" t="s">
        <v>177</v>
      </c>
      <c r="B237" s="117" t="s">
        <v>178</v>
      </c>
      <c r="C237" s="108"/>
      <c r="D237" s="121">
        <f t="shared" ref="D237:E239" si="11">SUM(D238)</f>
        <v>50</v>
      </c>
      <c r="E237" s="121">
        <f t="shared" si="11"/>
        <v>50</v>
      </c>
      <c r="F237" s="121"/>
      <c r="G237" s="121"/>
    </row>
    <row r="238" spans="1:7" s="101" customFormat="1" ht="31.5">
      <c r="A238" s="105" t="s">
        <v>175</v>
      </c>
      <c r="B238" s="117" t="s">
        <v>179</v>
      </c>
      <c r="C238" s="108"/>
      <c r="D238" s="121">
        <f t="shared" si="11"/>
        <v>50</v>
      </c>
      <c r="E238" s="121">
        <f t="shared" si="11"/>
        <v>50</v>
      </c>
      <c r="F238" s="121"/>
      <c r="G238" s="121"/>
    </row>
    <row r="239" spans="1:7" s="101" customFormat="1" ht="31.5">
      <c r="A239" s="107" t="s">
        <v>69</v>
      </c>
      <c r="B239" s="117" t="s">
        <v>179</v>
      </c>
      <c r="C239" s="108">
        <v>200</v>
      </c>
      <c r="D239" s="121">
        <f t="shared" si="11"/>
        <v>50</v>
      </c>
      <c r="E239" s="121">
        <f t="shared" si="11"/>
        <v>50</v>
      </c>
      <c r="F239" s="121"/>
      <c r="G239" s="121"/>
    </row>
    <row r="240" spans="1:7" s="101" customFormat="1" ht="31.5">
      <c r="A240" s="107" t="s">
        <v>8</v>
      </c>
      <c r="B240" s="117" t="s">
        <v>179</v>
      </c>
      <c r="C240" s="108">
        <v>240</v>
      </c>
      <c r="D240" s="121">
        <v>50</v>
      </c>
      <c r="E240" s="121">
        <v>50</v>
      </c>
      <c r="F240" s="121"/>
      <c r="G240" s="121"/>
    </row>
    <row r="241" spans="1:7" s="101" customFormat="1" ht="15.75">
      <c r="A241" s="139"/>
      <c r="B241" s="12"/>
      <c r="C241" s="12"/>
      <c r="D241" s="12"/>
      <c r="E241" s="12"/>
    </row>
    <row r="242" spans="1:7" ht="31.5">
      <c r="A242" s="102" t="s">
        <v>180</v>
      </c>
      <c r="B242" s="103" t="s">
        <v>44</v>
      </c>
      <c r="C242" s="90"/>
      <c r="D242" s="122">
        <f>SUM(D243,D278,D300,D305,D313,D322)</f>
        <v>56530.21</v>
      </c>
      <c r="E242" s="122">
        <f>SUM(E243,E278,E300,E305,E313,E322)</f>
        <v>56530.21</v>
      </c>
      <c r="F242" s="67"/>
      <c r="G242" s="67"/>
    </row>
    <row r="243" spans="1:7" ht="15.75">
      <c r="A243" s="105" t="s">
        <v>182</v>
      </c>
      <c r="B243" s="117" t="s">
        <v>181</v>
      </c>
      <c r="C243" s="40"/>
      <c r="D243" s="121">
        <f>SUM(D244,D254,D258,D262,D266,D273)</f>
        <v>9283.35</v>
      </c>
      <c r="E243" s="121">
        <f>SUM(E244,E254,E258,E262,E266,E273)</f>
        <v>9283.35</v>
      </c>
      <c r="F243" s="67"/>
      <c r="G243" s="67"/>
    </row>
    <row r="244" spans="1:7" ht="47.25">
      <c r="A244" s="152" t="s">
        <v>479</v>
      </c>
      <c r="B244" s="117" t="s">
        <v>183</v>
      </c>
      <c r="C244" s="40"/>
      <c r="D244" s="121">
        <f>SUM(D245,D248,)</f>
        <v>7280.35</v>
      </c>
      <c r="E244" s="121">
        <f>SUM(E245,E248,)</f>
        <v>7280.35</v>
      </c>
      <c r="F244" s="67"/>
      <c r="G244" s="67"/>
    </row>
    <row r="245" spans="1:7" s="101" customFormat="1" ht="47.25">
      <c r="A245" s="32" t="s">
        <v>190</v>
      </c>
      <c r="B245" s="117" t="s">
        <v>416</v>
      </c>
      <c r="C245" s="108"/>
      <c r="D245" s="121">
        <f>SUM(D246,)</f>
        <v>106</v>
      </c>
      <c r="E245" s="121">
        <f>SUM(E246,)</f>
        <v>106</v>
      </c>
      <c r="F245" s="121"/>
      <c r="G245" s="121"/>
    </row>
    <row r="246" spans="1:7" s="101" customFormat="1" ht="31.5">
      <c r="A246" s="107" t="s">
        <v>69</v>
      </c>
      <c r="B246" s="117" t="s">
        <v>416</v>
      </c>
      <c r="C246" s="108">
        <v>200</v>
      </c>
      <c r="D246" s="121">
        <f>SUM(D247)</f>
        <v>106</v>
      </c>
      <c r="E246" s="121">
        <f>SUM(E247)</f>
        <v>106</v>
      </c>
      <c r="F246" s="121"/>
      <c r="G246" s="121"/>
    </row>
    <row r="247" spans="1:7" s="101" customFormat="1" ht="31.5">
      <c r="A247" s="107" t="s">
        <v>8</v>
      </c>
      <c r="B247" s="117" t="s">
        <v>416</v>
      </c>
      <c r="C247" s="108">
        <v>240</v>
      </c>
      <c r="D247" s="121">
        <v>106</v>
      </c>
      <c r="E247" s="121">
        <v>106</v>
      </c>
      <c r="F247" s="121"/>
      <c r="G247" s="121"/>
    </row>
    <row r="248" spans="1:7" ht="78.75">
      <c r="A248" s="152" t="s">
        <v>478</v>
      </c>
      <c r="B248" s="117" t="s">
        <v>184</v>
      </c>
      <c r="C248" s="108"/>
      <c r="D248" s="121">
        <f>SUM(D249,D251)</f>
        <v>7174.35</v>
      </c>
      <c r="E248" s="121">
        <f>SUM(E249,E251)</f>
        <v>7174.35</v>
      </c>
      <c r="F248" s="67"/>
      <c r="G248" s="67"/>
    </row>
    <row r="249" spans="1:7" ht="31.5">
      <c r="A249" s="107" t="s">
        <v>69</v>
      </c>
      <c r="B249" s="117" t="s">
        <v>184</v>
      </c>
      <c r="C249" s="108">
        <v>200</v>
      </c>
      <c r="D249" s="121">
        <f>SUM(D250)</f>
        <v>490.8</v>
      </c>
      <c r="E249" s="121">
        <f>SUM(E250)</f>
        <v>490.8</v>
      </c>
      <c r="F249" s="67"/>
      <c r="G249" s="67"/>
    </row>
    <row r="250" spans="1:7" ht="31.5">
      <c r="A250" s="107" t="s">
        <v>8</v>
      </c>
      <c r="B250" s="117" t="s">
        <v>184</v>
      </c>
      <c r="C250" s="108">
        <v>240</v>
      </c>
      <c r="D250" s="123">
        <v>490.8</v>
      </c>
      <c r="E250" s="123">
        <v>490.8</v>
      </c>
      <c r="F250" s="67"/>
      <c r="G250" s="67"/>
    </row>
    <row r="251" spans="1:7" s="101" customFormat="1" ht="31.5">
      <c r="A251" s="110" t="s">
        <v>10</v>
      </c>
      <c r="B251" s="117" t="s">
        <v>184</v>
      </c>
      <c r="C251" s="111">
        <v>600</v>
      </c>
      <c r="D251" s="121">
        <f>SUM(D253,D252)</f>
        <v>6683.55</v>
      </c>
      <c r="E251" s="121">
        <f>SUM(E253,E252)</f>
        <v>6683.55</v>
      </c>
      <c r="F251" s="121"/>
      <c r="G251" s="121"/>
    </row>
    <row r="252" spans="1:7" s="101" customFormat="1" ht="15.75">
      <c r="A252" s="110" t="s">
        <v>21</v>
      </c>
      <c r="B252" s="117" t="s">
        <v>184</v>
      </c>
      <c r="C252" s="104">
        <v>610</v>
      </c>
      <c r="D252" s="121">
        <v>3077.9</v>
      </c>
      <c r="E252" s="121">
        <v>3077.9</v>
      </c>
      <c r="F252" s="121"/>
      <c r="G252" s="121"/>
    </row>
    <row r="253" spans="1:7" s="101" customFormat="1" ht="15.75">
      <c r="A253" s="110" t="s">
        <v>11</v>
      </c>
      <c r="B253" s="117" t="s">
        <v>184</v>
      </c>
      <c r="C253" s="104">
        <v>620</v>
      </c>
      <c r="D253" s="121">
        <v>3605.65</v>
      </c>
      <c r="E253" s="121">
        <v>3605.65</v>
      </c>
      <c r="F253" s="121"/>
      <c r="G253" s="121"/>
    </row>
    <row r="254" spans="1:7" ht="31.5">
      <c r="A254" s="32" t="s">
        <v>186</v>
      </c>
      <c r="B254" s="117" t="s">
        <v>185</v>
      </c>
      <c r="C254" s="109"/>
      <c r="D254" s="121">
        <f t="shared" ref="D254:E256" si="12">SUM(D255)</f>
        <v>202</v>
      </c>
      <c r="E254" s="121">
        <f t="shared" si="12"/>
        <v>202</v>
      </c>
      <c r="F254" s="67"/>
      <c r="G254" s="67"/>
    </row>
    <row r="255" spans="1:7" ht="47.25">
      <c r="A255" s="32" t="s">
        <v>187</v>
      </c>
      <c r="B255" s="117" t="s">
        <v>188</v>
      </c>
      <c r="C255" s="109"/>
      <c r="D255" s="121">
        <f t="shared" si="12"/>
        <v>202</v>
      </c>
      <c r="E255" s="121">
        <f t="shared" si="12"/>
        <v>202</v>
      </c>
      <c r="F255" s="67"/>
      <c r="G255" s="67"/>
    </row>
    <row r="256" spans="1:7" ht="31.5">
      <c r="A256" s="107" t="s">
        <v>69</v>
      </c>
      <c r="B256" s="117" t="s">
        <v>188</v>
      </c>
      <c r="C256" s="33" t="s">
        <v>14</v>
      </c>
      <c r="D256" s="121">
        <f t="shared" si="12"/>
        <v>202</v>
      </c>
      <c r="E256" s="121">
        <f t="shared" si="12"/>
        <v>202</v>
      </c>
      <c r="F256" s="67"/>
      <c r="G256" s="67"/>
    </row>
    <row r="257" spans="1:7" ht="31.5">
      <c r="A257" s="21" t="s">
        <v>8</v>
      </c>
      <c r="B257" s="117" t="s">
        <v>188</v>
      </c>
      <c r="C257" s="109">
        <v>240</v>
      </c>
      <c r="D257" s="121">
        <v>202</v>
      </c>
      <c r="E257" s="121">
        <v>202</v>
      </c>
      <c r="F257" s="69"/>
      <c r="G257" s="69"/>
    </row>
    <row r="258" spans="1:7" ht="63">
      <c r="A258" s="32" t="s">
        <v>480</v>
      </c>
      <c r="B258" s="117" t="s">
        <v>189</v>
      </c>
      <c r="C258" s="108"/>
      <c r="D258" s="121">
        <f>SUM(D259)</f>
        <v>68</v>
      </c>
      <c r="E258" s="121">
        <f>SUM(E259)</f>
        <v>68</v>
      </c>
      <c r="F258" s="69"/>
      <c r="G258" s="69"/>
    </row>
    <row r="259" spans="1:7" s="101" customFormat="1" ht="47.25">
      <c r="A259" s="32" t="s">
        <v>190</v>
      </c>
      <c r="B259" s="117" t="s">
        <v>191</v>
      </c>
      <c r="C259" s="108"/>
      <c r="D259" s="121">
        <f>SUM(D260)</f>
        <v>68</v>
      </c>
      <c r="E259" s="121">
        <f>SUM(E260)</f>
        <v>68</v>
      </c>
      <c r="F259" s="123"/>
      <c r="G259" s="123"/>
    </row>
    <row r="260" spans="1:7" s="101" customFormat="1" ht="31.5">
      <c r="A260" s="110" t="s">
        <v>10</v>
      </c>
      <c r="B260" s="117" t="s">
        <v>191</v>
      </c>
      <c r="C260" s="111">
        <v>600</v>
      </c>
      <c r="D260" s="121">
        <f>SUM(D261,)</f>
        <v>68</v>
      </c>
      <c r="E260" s="121">
        <f>SUM(E261,)</f>
        <v>68</v>
      </c>
      <c r="F260" s="121"/>
      <c r="G260" s="121"/>
    </row>
    <row r="261" spans="1:7" s="101" customFormat="1" ht="15.75">
      <c r="A261" s="110" t="s">
        <v>21</v>
      </c>
      <c r="B261" s="117" t="s">
        <v>191</v>
      </c>
      <c r="C261" s="104">
        <v>610</v>
      </c>
      <c r="D261" s="121">
        <v>68</v>
      </c>
      <c r="E261" s="121">
        <v>68</v>
      </c>
      <c r="F261" s="121"/>
      <c r="G261" s="121"/>
    </row>
    <row r="262" spans="1:7" s="78" customFormat="1" ht="47.25">
      <c r="A262" s="32" t="s">
        <v>192</v>
      </c>
      <c r="B262" s="117" t="s">
        <v>193</v>
      </c>
      <c r="C262" s="104"/>
      <c r="D262" s="121">
        <f t="shared" ref="D262:E264" si="13">SUM(D263)</f>
        <v>555</v>
      </c>
      <c r="E262" s="121">
        <f t="shared" si="13"/>
        <v>555</v>
      </c>
      <c r="F262" s="121"/>
      <c r="G262" s="121"/>
    </row>
    <row r="263" spans="1:7" s="78" customFormat="1" ht="15.75">
      <c r="A263" s="32" t="s">
        <v>195</v>
      </c>
      <c r="B263" s="117" t="s">
        <v>194</v>
      </c>
      <c r="C263" s="104"/>
      <c r="D263" s="121">
        <f t="shared" si="13"/>
        <v>555</v>
      </c>
      <c r="E263" s="121">
        <f t="shared" si="13"/>
        <v>555</v>
      </c>
      <c r="F263" s="121"/>
      <c r="G263" s="121"/>
    </row>
    <row r="264" spans="1:7" s="78" customFormat="1" ht="31.5">
      <c r="A264" s="107" t="s">
        <v>69</v>
      </c>
      <c r="B264" s="117" t="s">
        <v>194</v>
      </c>
      <c r="C264" s="108">
        <v>200</v>
      </c>
      <c r="D264" s="121">
        <f t="shared" si="13"/>
        <v>555</v>
      </c>
      <c r="E264" s="121">
        <f t="shared" si="13"/>
        <v>555</v>
      </c>
      <c r="F264" s="123"/>
      <c r="G264" s="123"/>
    </row>
    <row r="265" spans="1:7" s="78" customFormat="1" ht="31.5">
      <c r="A265" s="21" t="s">
        <v>8</v>
      </c>
      <c r="B265" s="117" t="s">
        <v>194</v>
      </c>
      <c r="C265" s="108">
        <v>240</v>
      </c>
      <c r="D265" s="121">
        <v>555</v>
      </c>
      <c r="E265" s="121">
        <v>555</v>
      </c>
      <c r="F265" s="123"/>
      <c r="G265" s="123"/>
    </row>
    <row r="266" spans="1:7" ht="94.5">
      <c r="A266" s="105" t="s">
        <v>196</v>
      </c>
      <c r="B266" s="117" t="s">
        <v>197</v>
      </c>
      <c r="C266" s="104"/>
      <c r="D266" s="121">
        <f>SUM(D267)</f>
        <v>373</v>
      </c>
      <c r="E266" s="121">
        <f>SUM(E267)</f>
        <v>373</v>
      </c>
      <c r="F266" s="67"/>
      <c r="G266" s="67"/>
    </row>
    <row r="267" spans="1:7" ht="78.75">
      <c r="A267" s="105" t="s">
        <v>198</v>
      </c>
      <c r="B267" s="117" t="s">
        <v>199</v>
      </c>
      <c r="C267" s="109"/>
      <c r="D267" s="121">
        <f>SUM(D268,D270)</f>
        <v>373</v>
      </c>
      <c r="E267" s="121">
        <f>SUM(E268,E270)</f>
        <v>373</v>
      </c>
      <c r="F267" s="67"/>
      <c r="G267" s="67"/>
    </row>
    <row r="268" spans="1:7" ht="31.5">
      <c r="A268" s="107" t="s">
        <v>69</v>
      </c>
      <c r="B268" s="117" t="s">
        <v>199</v>
      </c>
      <c r="C268" s="33" t="s">
        <v>14</v>
      </c>
      <c r="D268" s="121">
        <f>SUM(D269)</f>
        <v>138</v>
      </c>
      <c r="E268" s="121">
        <f>SUM(E269)</f>
        <v>138</v>
      </c>
      <c r="F268" s="67"/>
      <c r="G268" s="67"/>
    </row>
    <row r="269" spans="1:7" ht="31.5">
      <c r="A269" s="21" t="s">
        <v>8</v>
      </c>
      <c r="B269" s="117" t="s">
        <v>199</v>
      </c>
      <c r="C269" s="109">
        <v>240</v>
      </c>
      <c r="D269" s="123">
        <v>138</v>
      </c>
      <c r="E269" s="123">
        <v>138</v>
      </c>
      <c r="F269" s="69"/>
      <c r="G269" s="69"/>
    </row>
    <row r="270" spans="1:7" ht="31.5">
      <c r="A270" s="110" t="s">
        <v>10</v>
      </c>
      <c r="B270" s="117" t="s">
        <v>199</v>
      </c>
      <c r="C270" s="111">
        <v>600</v>
      </c>
      <c r="D270" s="121">
        <f>SUM(D271,D272)</f>
        <v>235</v>
      </c>
      <c r="E270" s="121">
        <f>SUM(E271,E272)</f>
        <v>235</v>
      </c>
      <c r="F270" s="67"/>
      <c r="G270" s="67"/>
    </row>
    <row r="271" spans="1:7" ht="15.75">
      <c r="A271" s="110" t="s">
        <v>21</v>
      </c>
      <c r="B271" s="117" t="s">
        <v>199</v>
      </c>
      <c r="C271" s="104">
        <v>610</v>
      </c>
      <c r="D271" s="121">
        <v>167.83</v>
      </c>
      <c r="E271" s="121">
        <v>167.83</v>
      </c>
      <c r="F271" s="67"/>
      <c r="G271" s="67"/>
    </row>
    <row r="272" spans="1:7" ht="15.75">
      <c r="A272" s="110" t="s">
        <v>11</v>
      </c>
      <c r="B272" s="117" t="s">
        <v>199</v>
      </c>
      <c r="C272" s="104">
        <v>620</v>
      </c>
      <c r="D272" s="121">
        <v>67.17</v>
      </c>
      <c r="E272" s="121">
        <v>67.17</v>
      </c>
      <c r="F272" s="74"/>
      <c r="G272" s="74"/>
    </row>
    <row r="273" spans="1:11" s="101" customFormat="1" ht="78.75">
      <c r="A273" s="152" t="s">
        <v>468</v>
      </c>
      <c r="B273" s="154" t="s">
        <v>469</v>
      </c>
      <c r="C273" s="104"/>
      <c r="D273" s="121">
        <f t="shared" ref="D273:E274" si="14">SUM(D274)</f>
        <v>805</v>
      </c>
      <c r="E273" s="121">
        <f t="shared" si="14"/>
        <v>805</v>
      </c>
      <c r="F273" s="121"/>
    </row>
    <row r="274" spans="1:11" s="101" customFormat="1" ht="63">
      <c r="A274" s="152" t="s">
        <v>470</v>
      </c>
      <c r="B274" s="154" t="s">
        <v>471</v>
      </c>
      <c r="C274" s="104"/>
      <c r="D274" s="121">
        <f t="shared" si="14"/>
        <v>805</v>
      </c>
      <c r="E274" s="121">
        <f t="shared" si="14"/>
        <v>805</v>
      </c>
      <c r="F274" s="121"/>
    </row>
    <row r="275" spans="1:11" s="101" customFormat="1" ht="31.5">
      <c r="A275" s="107" t="s">
        <v>69</v>
      </c>
      <c r="B275" s="154" t="s">
        <v>471</v>
      </c>
      <c r="C275" s="104">
        <v>200</v>
      </c>
      <c r="D275" s="121">
        <f>SUM(D276)</f>
        <v>805</v>
      </c>
      <c r="E275" s="121">
        <f>SUM(E276)</f>
        <v>805</v>
      </c>
      <c r="F275" s="121"/>
    </row>
    <row r="276" spans="1:11" s="101" customFormat="1" ht="31.5">
      <c r="A276" s="107" t="s">
        <v>8</v>
      </c>
      <c r="B276" s="154" t="s">
        <v>471</v>
      </c>
      <c r="C276" s="104">
        <v>240</v>
      </c>
      <c r="D276" s="121">
        <v>805</v>
      </c>
      <c r="E276" s="121">
        <v>805</v>
      </c>
      <c r="F276" s="121"/>
    </row>
    <row r="277" spans="1:11" s="101" customFormat="1" ht="15.75">
      <c r="A277" s="152" t="s">
        <v>34</v>
      </c>
      <c r="B277" s="154" t="s">
        <v>471</v>
      </c>
      <c r="C277" s="108">
        <v>240</v>
      </c>
      <c r="D277" s="123">
        <v>805</v>
      </c>
      <c r="E277" s="123">
        <v>805</v>
      </c>
      <c r="F277" s="123"/>
    </row>
    <row r="278" spans="1:11" ht="31.5">
      <c r="A278" s="105" t="s">
        <v>200</v>
      </c>
      <c r="B278" s="117" t="s">
        <v>201</v>
      </c>
      <c r="C278" s="40"/>
      <c r="D278" s="121">
        <f>SUM(D279,D292,D296)</f>
        <v>9352.94</v>
      </c>
      <c r="E278" s="121">
        <f>SUM(E279,E292,E296)</f>
        <v>9352.94</v>
      </c>
      <c r="F278" s="67"/>
      <c r="G278" s="67"/>
    </row>
    <row r="279" spans="1:11" ht="47.25">
      <c r="A279" s="21" t="s">
        <v>203</v>
      </c>
      <c r="B279" s="117" t="s">
        <v>202</v>
      </c>
      <c r="C279" s="108"/>
      <c r="D279" s="121">
        <f>SUM(D280,D287)</f>
        <v>8440.74</v>
      </c>
      <c r="E279" s="121">
        <f>SUM(E280,E287)</f>
        <v>8440.74</v>
      </c>
      <c r="F279" s="67"/>
      <c r="G279" s="67"/>
    </row>
    <row r="280" spans="1:11" ht="31.5">
      <c r="A280" s="21" t="s">
        <v>204</v>
      </c>
      <c r="B280" s="117" t="s">
        <v>205</v>
      </c>
      <c r="C280" s="108"/>
      <c r="D280" s="121">
        <f>SUM(D281,D283,D285)</f>
        <v>7164.8</v>
      </c>
      <c r="E280" s="121">
        <f>SUM(E281,E283,E285)</f>
        <v>7164.8</v>
      </c>
      <c r="F280" s="67"/>
      <c r="G280" s="67"/>
    </row>
    <row r="281" spans="1:11" ht="31.5">
      <c r="A281" s="107" t="s">
        <v>69</v>
      </c>
      <c r="B281" s="117" t="s">
        <v>205</v>
      </c>
      <c r="C281" s="108">
        <v>200</v>
      </c>
      <c r="D281" s="121">
        <f>SUM(D282)</f>
        <v>64.8</v>
      </c>
      <c r="E281" s="121">
        <f>SUM(E282)</f>
        <v>64.8</v>
      </c>
      <c r="F281" s="67"/>
      <c r="G281" s="67"/>
    </row>
    <row r="282" spans="1:11" ht="31.5">
      <c r="A282" s="107" t="s">
        <v>8</v>
      </c>
      <c r="B282" s="117" t="s">
        <v>205</v>
      </c>
      <c r="C282" s="108">
        <v>240</v>
      </c>
      <c r="D282" s="121">
        <v>64.8</v>
      </c>
      <c r="E282" s="121">
        <v>64.8</v>
      </c>
      <c r="F282" s="67"/>
      <c r="G282" s="67"/>
    </row>
    <row r="283" spans="1:11" s="101" customFormat="1" ht="31.5">
      <c r="A283" s="110" t="s">
        <v>10</v>
      </c>
      <c r="B283" s="117" t="s">
        <v>205</v>
      </c>
      <c r="C283" s="111">
        <v>600</v>
      </c>
      <c r="D283" s="121">
        <f>SUM(D284,)</f>
        <v>600</v>
      </c>
      <c r="E283" s="121">
        <f>SUM(E284,)</f>
        <v>600</v>
      </c>
      <c r="F283" s="121"/>
      <c r="G283" s="121"/>
    </row>
    <row r="284" spans="1:11" s="101" customFormat="1" ht="15.75">
      <c r="A284" s="110" t="s">
        <v>21</v>
      </c>
      <c r="B284" s="117" t="s">
        <v>205</v>
      </c>
      <c r="C284" s="104">
        <v>610</v>
      </c>
      <c r="D284" s="121">
        <v>600</v>
      </c>
      <c r="E284" s="121">
        <v>600</v>
      </c>
      <c r="F284" s="121"/>
      <c r="G284" s="121"/>
    </row>
    <row r="285" spans="1:11" s="101" customFormat="1" ht="15.75">
      <c r="A285" s="107" t="s">
        <v>7</v>
      </c>
      <c r="B285" s="117" t="s">
        <v>205</v>
      </c>
      <c r="C285" s="108">
        <v>800</v>
      </c>
      <c r="D285" s="121">
        <f t="shared" ref="D285:E285" si="15">SUM(D286)</f>
        <v>6500</v>
      </c>
      <c r="E285" s="121">
        <f t="shared" si="15"/>
        <v>6500</v>
      </c>
      <c r="F285" s="121"/>
      <c r="G285" s="121"/>
    </row>
    <row r="286" spans="1:11" s="101" customFormat="1" ht="15.75">
      <c r="A286" s="107" t="s">
        <v>28</v>
      </c>
      <c r="B286" s="117" t="s">
        <v>205</v>
      </c>
      <c r="C286" s="108">
        <v>870</v>
      </c>
      <c r="D286" s="70">
        <v>6500</v>
      </c>
      <c r="E286" s="70">
        <v>6500</v>
      </c>
      <c r="F286" s="70"/>
      <c r="G286" s="70"/>
    </row>
    <row r="287" spans="1:11" s="101" customFormat="1" ht="15.75">
      <c r="A287" s="118" t="s">
        <v>206</v>
      </c>
      <c r="B287" s="117" t="s">
        <v>207</v>
      </c>
      <c r="C287" s="108"/>
      <c r="D287" s="121">
        <f>SUM(D289,D290)</f>
        <v>1275.94</v>
      </c>
      <c r="E287" s="121">
        <f>SUM(E289,E290)</f>
        <v>1275.94</v>
      </c>
      <c r="F287" s="121"/>
      <c r="G287" s="121"/>
      <c r="K287" s="50"/>
    </row>
    <row r="288" spans="1:11" s="101" customFormat="1" ht="31.5">
      <c r="A288" s="107" t="s">
        <v>69</v>
      </c>
      <c r="B288" s="117" t="s">
        <v>207</v>
      </c>
      <c r="C288" s="108">
        <v>200</v>
      </c>
      <c r="D288" s="121">
        <f>SUM(D289)</f>
        <v>1273.24</v>
      </c>
      <c r="E288" s="121">
        <f>SUM(E289)</f>
        <v>1273.24</v>
      </c>
      <c r="F288" s="121"/>
      <c r="G288" s="121"/>
      <c r="K288" s="50"/>
    </row>
    <row r="289" spans="1:11" s="101" customFormat="1" ht="31.5">
      <c r="A289" s="107" t="s">
        <v>8</v>
      </c>
      <c r="B289" s="117" t="s">
        <v>207</v>
      </c>
      <c r="C289" s="108">
        <v>240</v>
      </c>
      <c r="D289" s="121">
        <v>1273.24</v>
      </c>
      <c r="E289" s="121">
        <v>1273.24</v>
      </c>
      <c r="F289" s="121"/>
      <c r="G289" s="121"/>
      <c r="K289" s="50"/>
    </row>
    <row r="290" spans="1:11" s="101" customFormat="1" ht="15.75">
      <c r="A290" s="107" t="s">
        <v>7</v>
      </c>
      <c r="B290" s="117" t="s">
        <v>207</v>
      </c>
      <c r="C290" s="108">
        <v>800</v>
      </c>
      <c r="D290" s="121">
        <f>SUM(D291)</f>
        <v>2.7</v>
      </c>
      <c r="E290" s="121">
        <f>SUM(E291)</f>
        <v>2.7</v>
      </c>
      <c r="F290" s="121"/>
      <c r="G290" s="121"/>
      <c r="K290" s="50"/>
    </row>
    <row r="291" spans="1:11" s="101" customFormat="1" ht="15.75">
      <c r="A291" s="107" t="s">
        <v>19</v>
      </c>
      <c r="B291" s="117" t="s">
        <v>207</v>
      </c>
      <c r="C291" s="108">
        <v>850</v>
      </c>
      <c r="D291" s="121">
        <v>2.7</v>
      </c>
      <c r="E291" s="121">
        <v>2.7</v>
      </c>
      <c r="F291" s="121"/>
      <c r="G291" s="121"/>
      <c r="K291" s="50"/>
    </row>
    <row r="292" spans="1:11" ht="47.25">
      <c r="A292" s="21" t="s">
        <v>208</v>
      </c>
      <c r="B292" s="117" t="s">
        <v>209</v>
      </c>
      <c r="C292" s="108"/>
      <c r="D292" s="121">
        <f>SUM(D293)</f>
        <v>72.2</v>
      </c>
      <c r="E292" s="121">
        <f>SUM(E293)</f>
        <v>72.2</v>
      </c>
      <c r="F292" s="67"/>
      <c r="G292" s="67"/>
    </row>
    <row r="293" spans="1:11" ht="31.5">
      <c r="A293" s="21" t="s">
        <v>210</v>
      </c>
      <c r="B293" s="117" t="s">
        <v>211</v>
      </c>
      <c r="C293" s="108"/>
      <c r="D293" s="121">
        <f>SUM(D294,)</f>
        <v>72.2</v>
      </c>
      <c r="E293" s="121">
        <f>SUM(E294,)</f>
        <v>72.2</v>
      </c>
      <c r="F293" s="67"/>
      <c r="G293" s="67"/>
    </row>
    <row r="294" spans="1:11" ht="31.5">
      <c r="A294" s="107" t="s">
        <v>69</v>
      </c>
      <c r="B294" s="117" t="s">
        <v>211</v>
      </c>
      <c r="C294" s="108">
        <v>200</v>
      </c>
      <c r="D294" s="121">
        <f>SUM(D295)</f>
        <v>72.2</v>
      </c>
      <c r="E294" s="121">
        <f>SUM(E295)</f>
        <v>72.2</v>
      </c>
      <c r="F294" s="67"/>
      <c r="G294" s="67"/>
    </row>
    <row r="295" spans="1:11" ht="31.5">
      <c r="A295" s="107" t="s">
        <v>8</v>
      </c>
      <c r="B295" s="117" t="s">
        <v>211</v>
      </c>
      <c r="C295" s="108">
        <v>240</v>
      </c>
      <c r="D295" s="121">
        <v>72.2</v>
      </c>
      <c r="E295" s="121">
        <v>72.2</v>
      </c>
      <c r="F295" s="67"/>
      <c r="G295" s="67"/>
    </row>
    <row r="296" spans="1:11" s="101" customFormat="1" ht="31.5">
      <c r="A296" s="107" t="s">
        <v>495</v>
      </c>
      <c r="B296" s="154" t="s">
        <v>496</v>
      </c>
      <c r="C296" s="108"/>
      <c r="D296" s="121">
        <f t="shared" ref="D296:D297" si="16">SUM(D297)</f>
        <v>840</v>
      </c>
      <c r="E296" s="121">
        <f t="shared" ref="E296:E297" si="17">SUM(E297)</f>
        <v>840</v>
      </c>
      <c r="F296" s="121"/>
      <c r="G296" s="121"/>
    </row>
    <row r="297" spans="1:11" s="101" customFormat="1" ht="31.5">
      <c r="A297" s="107" t="s">
        <v>204</v>
      </c>
      <c r="B297" s="154" t="s">
        <v>497</v>
      </c>
      <c r="C297" s="108"/>
      <c r="D297" s="121">
        <f t="shared" si="16"/>
        <v>840</v>
      </c>
      <c r="E297" s="121">
        <f t="shared" si="17"/>
        <v>840</v>
      </c>
      <c r="F297" s="121"/>
      <c r="G297" s="121"/>
    </row>
    <row r="298" spans="1:11" s="101" customFormat="1" ht="31.5">
      <c r="A298" s="107" t="s">
        <v>69</v>
      </c>
      <c r="B298" s="154" t="s">
        <v>497</v>
      </c>
      <c r="C298" s="108">
        <v>200</v>
      </c>
      <c r="D298" s="121">
        <f>SUM(D299)</f>
        <v>840</v>
      </c>
      <c r="E298" s="121">
        <f>SUM(E299)</f>
        <v>840</v>
      </c>
      <c r="F298" s="121"/>
      <c r="G298" s="121"/>
    </row>
    <row r="299" spans="1:11" s="101" customFormat="1" ht="31.5">
      <c r="A299" s="107" t="s">
        <v>8</v>
      </c>
      <c r="B299" s="154" t="s">
        <v>497</v>
      </c>
      <c r="C299" s="108">
        <v>240</v>
      </c>
      <c r="D299" s="121">
        <v>840</v>
      </c>
      <c r="E299" s="121">
        <v>840</v>
      </c>
      <c r="F299" s="121"/>
      <c r="G299" s="121"/>
    </row>
    <row r="300" spans="1:11" s="101" customFormat="1" ht="31.5">
      <c r="A300" s="105" t="s">
        <v>212</v>
      </c>
      <c r="B300" s="117" t="s">
        <v>213</v>
      </c>
      <c r="C300" s="108"/>
      <c r="D300" s="121">
        <f t="shared" ref="D300:E301" si="18">SUM(D301)</f>
        <v>852</v>
      </c>
      <c r="E300" s="121">
        <f t="shared" si="18"/>
        <v>852</v>
      </c>
      <c r="F300" s="121"/>
      <c r="G300" s="121"/>
      <c r="K300" s="50"/>
    </row>
    <row r="301" spans="1:11" s="101" customFormat="1" ht="78.75">
      <c r="A301" s="105" t="s">
        <v>214</v>
      </c>
      <c r="B301" s="117" t="s">
        <v>215</v>
      </c>
      <c r="C301" s="108"/>
      <c r="D301" s="121">
        <f t="shared" si="18"/>
        <v>852</v>
      </c>
      <c r="E301" s="121">
        <f t="shared" si="18"/>
        <v>852</v>
      </c>
      <c r="F301" s="121"/>
      <c r="G301" s="121"/>
      <c r="K301" s="50"/>
    </row>
    <row r="302" spans="1:11" s="101" customFormat="1" ht="31.5">
      <c r="A302" s="105" t="s">
        <v>216</v>
      </c>
      <c r="B302" s="117" t="s">
        <v>217</v>
      </c>
      <c r="C302" s="108"/>
      <c r="D302" s="121">
        <f>SUM(D303)</f>
        <v>852</v>
      </c>
      <c r="E302" s="121">
        <f>SUM(E303)</f>
        <v>852</v>
      </c>
      <c r="F302" s="121"/>
      <c r="G302" s="121"/>
      <c r="K302" s="50"/>
    </row>
    <row r="303" spans="1:11" s="101" customFormat="1" ht="31.5">
      <c r="A303" s="107" t="s">
        <v>69</v>
      </c>
      <c r="B303" s="117" t="s">
        <v>217</v>
      </c>
      <c r="C303" s="108">
        <v>200</v>
      </c>
      <c r="D303" s="121">
        <f>SUM(D304)</f>
        <v>852</v>
      </c>
      <c r="E303" s="121">
        <f>SUM(E304)</f>
        <v>852</v>
      </c>
      <c r="F303" s="121"/>
      <c r="G303" s="121"/>
      <c r="K303" s="107"/>
    </row>
    <row r="304" spans="1:11" s="101" customFormat="1" ht="31.5">
      <c r="A304" s="107" t="s">
        <v>8</v>
      </c>
      <c r="B304" s="117" t="s">
        <v>217</v>
      </c>
      <c r="C304" s="108">
        <v>240</v>
      </c>
      <c r="D304" s="121">
        <v>852</v>
      </c>
      <c r="E304" s="121">
        <v>852</v>
      </c>
      <c r="F304" s="121"/>
      <c r="G304" s="121"/>
      <c r="K304" s="107"/>
    </row>
    <row r="305" spans="1:7" s="101" customFormat="1" ht="15.75">
      <c r="A305" s="105" t="s">
        <v>218</v>
      </c>
      <c r="B305" s="117" t="s">
        <v>219</v>
      </c>
      <c r="C305" s="119"/>
      <c r="D305" s="121">
        <f t="shared" ref="D305:E306" si="19">SUM(D306)</f>
        <v>12773.18</v>
      </c>
      <c r="E305" s="121">
        <f t="shared" si="19"/>
        <v>12773.18</v>
      </c>
      <c r="F305" s="121"/>
      <c r="G305" s="121"/>
    </row>
    <row r="306" spans="1:7" s="101" customFormat="1" ht="15.75">
      <c r="A306" s="105" t="s">
        <v>220</v>
      </c>
      <c r="B306" s="117" t="s">
        <v>221</v>
      </c>
      <c r="C306" s="119"/>
      <c r="D306" s="121">
        <f t="shared" si="19"/>
        <v>12773.18</v>
      </c>
      <c r="E306" s="121">
        <f t="shared" si="19"/>
        <v>12773.18</v>
      </c>
      <c r="F306" s="121"/>
      <c r="G306" s="121"/>
    </row>
    <row r="307" spans="1:7" s="101" customFormat="1" ht="31.5">
      <c r="A307" s="107" t="s">
        <v>222</v>
      </c>
      <c r="B307" s="117" t="s">
        <v>223</v>
      </c>
      <c r="C307" s="108"/>
      <c r="D307" s="121">
        <f>SUM(D308,D310)</f>
        <v>12773.18</v>
      </c>
      <c r="E307" s="121">
        <f>SUM(E308,E310)</f>
        <v>12773.18</v>
      </c>
      <c r="F307" s="121"/>
      <c r="G307" s="121"/>
    </row>
    <row r="308" spans="1:7" s="101" customFormat="1" ht="31.5">
      <c r="A308" s="107" t="s">
        <v>69</v>
      </c>
      <c r="B308" s="117" t="s">
        <v>223</v>
      </c>
      <c r="C308" s="108">
        <v>200</v>
      </c>
      <c r="D308" s="121">
        <f>SUM(D309)</f>
        <v>1315.36</v>
      </c>
      <c r="E308" s="121">
        <f>SUM(E309)</f>
        <v>1315.36</v>
      </c>
      <c r="F308" s="121"/>
      <c r="G308" s="121"/>
    </row>
    <row r="309" spans="1:7" s="101" customFormat="1" ht="31.5">
      <c r="A309" s="107" t="s">
        <v>8</v>
      </c>
      <c r="B309" s="117" t="s">
        <v>223</v>
      </c>
      <c r="C309" s="108">
        <v>240</v>
      </c>
      <c r="D309" s="123">
        <v>1315.36</v>
      </c>
      <c r="E309" s="123">
        <v>1315.36</v>
      </c>
      <c r="F309" s="121"/>
      <c r="G309" s="121"/>
    </row>
    <row r="310" spans="1:7" s="101" customFormat="1" ht="31.5">
      <c r="A310" s="110" t="s">
        <v>10</v>
      </c>
      <c r="B310" s="117" t="s">
        <v>223</v>
      </c>
      <c r="C310" s="111">
        <v>600</v>
      </c>
      <c r="D310" s="121">
        <f>SUM(D311,D312)</f>
        <v>11457.82</v>
      </c>
      <c r="E310" s="121">
        <f>SUM(E311,E312)</f>
        <v>11457.82</v>
      </c>
      <c r="F310" s="121"/>
      <c r="G310" s="121"/>
    </row>
    <row r="311" spans="1:7" s="101" customFormat="1" ht="15.75">
      <c r="A311" s="110" t="s">
        <v>21</v>
      </c>
      <c r="B311" s="117" t="s">
        <v>223</v>
      </c>
      <c r="C311" s="104">
        <v>610</v>
      </c>
      <c r="D311" s="121">
        <v>4167.1000000000004</v>
      </c>
      <c r="E311" s="121">
        <v>4167.1000000000004</v>
      </c>
      <c r="F311" s="121"/>
      <c r="G311" s="121"/>
    </row>
    <row r="312" spans="1:7" s="101" customFormat="1" ht="15.75">
      <c r="A312" s="110" t="s">
        <v>11</v>
      </c>
      <c r="B312" s="117" t="s">
        <v>223</v>
      </c>
      <c r="C312" s="104">
        <v>620</v>
      </c>
      <c r="D312" s="121">
        <v>7290.72</v>
      </c>
      <c r="E312" s="121">
        <v>7290.72</v>
      </c>
      <c r="F312" s="121"/>
      <c r="G312" s="121"/>
    </row>
    <row r="313" spans="1:7" s="101" customFormat="1" ht="15.75">
      <c r="A313" s="105" t="s">
        <v>224</v>
      </c>
      <c r="B313" s="117" t="s">
        <v>225</v>
      </c>
      <c r="C313" s="119"/>
      <c r="D313" s="121">
        <f>SUM(D314,D318)</f>
        <v>1386.64</v>
      </c>
      <c r="E313" s="121">
        <f>SUM(E314,E318)</f>
        <v>1386.64</v>
      </c>
      <c r="F313" s="121"/>
      <c r="G313" s="121"/>
    </row>
    <row r="314" spans="1:7" s="101" customFormat="1" ht="47.25">
      <c r="A314" s="105" t="s">
        <v>226</v>
      </c>
      <c r="B314" s="117" t="s">
        <v>227</v>
      </c>
      <c r="C314" s="108"/>
      <c r="D314" s="121">
        <f t="shared" ref="D314:E316" si="20">SUM(D315)</f>
        <v>148</v>
      </c>
      <c r="E314" s="121">
        <f t="shared" si="20"/>
        <v>148</v>
      </c>
      <c r="F314" s="121"/>
      <c r="G314" s="121"/>
    </row>
    <row r="315" spans="1:7" s="101" customFormat="1" ht="31.5">
      <c r="A315" s="21" t="s">
        <v>228</v>
      </c>
      <c r="B315" s="117" t="s">
        <v>229</v>
      </c>
      <c r="C315" s="108"/>
      <c r="D315" s="121">
        <f t="shared" si="20"/>
        <v>148</v>
      </c>
      <c r="E315" s="121">
        <f t="shared" si="20"/>
        <v>148</v>
      </c>
      <c r="F315" s="121"/>
      <c r="G315" s="121"/>
    </row>
    <row r="316" spans="1:7" s="101" customFormat="1" ht="31.5">
      <c r="A316" s="107" t="s">
        <v>69</v>
      </c>
      <c r="B316" s="117" t="s">
        <v>229</v>
      </c>
      <c r="C316" s="108">
        <v>200</v>
      </c>
      <c r="D316" s="121">
        <f t="shared" si="20"/>
        <v>148</v>
      </c>
      <c r="E316" s="121">
        <f t="shared" si="20"/>
        <v>148</v>
      </c>
      <c r="F316" s="121"/>
      <c r="G316" s="121"/>
    </row>
    <row r="317" spans="1:7" s="101" customFormat="1" ht="31.5">
      <c r="A317" s="107" t="s">
        <v>8</v>
      </c>
      <c r="B317" s="117" t="s">
        <v>229</v>
      </c>
      <c r="C317" s="108">
        <v>240</v>
      </c>
      <c r="D317" s="121">
        <v>148</v>
      </c>
      <c r="E317" s="121">
        <v>148</v>
      </c>
      <c r="F317" s="121"/>
      <c r="G317" s="121"/>
    </row>
    <row r="318" spans="1:7" s="101" customFormat="1" ht="47.25">
      <c r="A318" s="105" t="s">
        <v>230</v>
      </c>
      <c r="B318" s="117" t="s">
        <v>231</v>
      </c>
      <c r="C318" s="108"/>
      <c r="D318" s="121">
        <f t="shared" ref="D318:E320" si="21">SUM(D319)</f>
        <v>1238.6400000000001</v>
      </c>
      <c r="E318" s="121">
        <f t="shared" si="21"/>
        <v>1238.6400000000001</v>
      </c>
      <c r="F318" s="121"/>
      <c r="G318" s="121"/>
    </row>
    <row r="319" spans="1:7" s="101" customFormat="1" ht="31.5">
      <c r="A319" s="21" t="s">
        <v>232</v>
      </c>
      <c r="B319" s="117" t="s">
        <v>233</v>
      </c>
      <c r="C319" s="108"/>
      <c r="D319" s="121">
        <f t="shared" si="21"/>
        <v>1238.6400000000001</v>
      </c>
      <c r="E319" s="121">
        <f t="shared" si="21"/>
        <v>1238.6400000000001</v>
      </c>
      <c r="F319" s="121"/>
      <c r="G319" s="121"/>
    </row>
    <row r="320" spans="1:7" s="101" customFormat="1" ht="31.5">
      <c r="A320" s="107" t="s">
        <v>69</v>
      </c>
      <c r="B320" s="117" t="s">
        <v>233</v>
      </c>
      <c r="C320" s="108">
        <v>200</v>
      </c>
      <c r="D320" s="121">
        <f t="shared" si="21"/>
        <v>1238.6400000000001</v>
      </c>
      <c r="E320" s="121">
        <f t="shared" si="21"/>
        <v>1238.6400000000001</v>
      </c>
      <c r="F320" s="121"/>
      <c r="G320" s="121"/>
    </row>
    <row r="321" spans="1:11" s="101" customFormat="1" ht="31.5">
      <c r="A321" s="107" t="s">
        <v>8</v>
      </c>
      <c r="B321" s="117" t="s">
        <v>233</v>
      </c>
      <c r="C321" s="108">
        <v>240</v>
      </c>
      <c r="D321" s="121">
        <v>1238.6400000000001</v>
      </c>
      <c r="E321" s="121">
        <v>1238.6400000000001</v>
      </c>
      <c r="F321" s="121"/>
      <c r="G321" s="121"/>
    </row>
    <row r="322" spans="1:11" s="101" customFormat="1" ht="15.75">
      <c r="A322" s="107" t="s">
        <v>61</v>
      </c>
      <c r="B322" s="117" t="s">
        <v>234</v>
      </c>
      <c r="C322" s="108"/>
      <c r="D322" s="121">
        <f>SUM(D323)</f>
        <v>22882.1</v>
      </c>
      <c r="E322" s="121">
        <f>SUM(E323)</f>
        <v>22882.1</v>
      </c>
      <c r="F322" s="121"/>
      <c r="G322" s="121"/>
    </row>
    <row r="323" spans="1:11" s="101" customFormat="1" ht="31.5">
      <c r="A323" s="21" t="s">
        <v>114</v>
      </c>
      <c r="B323" s="117" t="s">
        <v>235</v>
      </c>
      <c r="C323" s="108"/>
      <c r="D323" s="121">
        <f t="shared" ref="D323:E323" si="22">SUM(D324)</f>
        <v>22882.1</v>
      </c>
      <c r="E323" s="121">
        <f t="shared" si="22"/>
        <v>22882.1</v>
      </c>
      <c r="F323" s="121"/>
      <c r="G323" s="121"/>
      <c r="K323" s="21"/>
    </row>
    <row r="324" spans="1:11" s="101" customFormat="1" ht="15.75">
      <c r="A324" s="118" t="s">
        <v>206</v>
      </c>
      <c r="B324" s="117" t="s">
        <v>236</v>
      </c>
      <c r="C324" s="108"/>
      <c r="D324" s="121">
        <f>SUM(D326,)</f>
        <v>22882.1</v>
      </c>
      <c r="E324" s="121">
        <f>SUM(E326,)</f>
        <v>22882.1</v>
      </c>
      <c r="F324" s="121"/>
      <c r="G324" s="121"/>
      <c r="K324" s="50"/>
    </row>
    <row r="325" spans="1:11" s="101" customFormat="1" ht="47.25">
      <c r="A325" s="107" t="s">
        <v>17</v>
      </c>
      <c r="B325" s="117" t="s">
        <v>236</v>
      </c>
      <c r="C325" s="108">
        <v>100</v>
      </c>
      <c r="D325" s="121">
        <f>SUM(D326)</f>
        <v>22882.1</v>
      </c>
      <c r="E325" s="121">
        <f>SUM(E326)</f>
        <v>22882.1</v>
      </c>
      <c r="F325" s="121"/>
      <c r="G325" s="121"/>
      <c r="K325" s="50"/>
    </row>
    <row r="326" spans="1:11" s="101" customFormat="1" ht="15.75">
      <c r="A326" s="107" t="s">
        <v>18</v>
      </c>
      <c r="B326" s="117" t="s">
        <v>236</v>
      </c>
      <c r="C326" s="108">
        <v>110</v>
      </c>
      <c r="D326" s="121">
        <v>22882.1</v>
      </c>
      <c r="E326" s="121">
        <v>22882.1</v>
      </c>
      <c r="F326" s="121"/>
      <c r="G326" s="121"/>
      <c r="K326" s="50"/>
    </row>
    <row r="327" spans="1:11" s="101" customFormat="1" ht="15.75">
      <c r="A327" s="107"/>
      <c r="B327" s="117"/>
      <c r="C327" s="108"/>
      <c r="D327" s="121"/>
      <c r="E327" s="121"/>
      <c r="F327" s="121"/>
      <c r="G327" s="121"/>
      <c r="K327" s="50"/>
    </row>
    <row r="328" spans="1:11" s="101" customFormat="1" ht="15.75">
      <c r="A328" s="102" t="s">
        <v>237</v>
      </c>
      <c r="B328" s="128" t="s">
        <v>45</v>
      </c>
      <c r="C328" s="97"/>
      <c r="D328" s="122">
        <f>SUM(D329)</f>
        <v>49339.7</v>
      </c>
      <c r="E328" s="122">
        <f>SUM(E329)</f>
        <v>30195.7</v>
      </c>
      <c r="F328" s="121"/>
      <c r="G328" s="121"/>
    </row>
    <row r="329" spans="1:11" s="101" customFormat="1" ht="47.25">
      <c r="A329" s="105" t="s">
        <v>238</v>
      </c>
      <c r="B329" s="117" t="s">
        <v>82</v>
      </c>
      <c r="C329" s="119"/>
      <c r="D329" s="121">
        <f>SUM(D330)</f>
        <v>49339.7</v>
      </c>
      <c r="E329" s="121">
        <f>SUM(E330)</f>
        <v>30195.7</v>
      </c>
      <c r="F329" s="121"/>
    </row>
    <row r="330" spans="1:11" s="101" customFormat="1" ht="63">
      <c r="A330" s="105" t="s">
        <v>239</v>
      </c>
      <c r="B330" s="117" t="s">
        <v>83</v>
      </c>
      <c r="C330" s="119"/>
      <c r="D330" s="121">
        <f>SUM(D331,D335)</f>
        <v>49339.7</v>
      </c>
      <c r="E330" s="121">
        <f>SUM(E331,E335)</f>
        <v>30195.7</v>
      </c>
      <c r="F330" s="121"/>
    </row>
    <row r="331" spans="1:11" s="4" customFormat="1" ht="63">
      <c r="A331" s="107" t="s">
        <v>240</v>
      </c>
      <c r="B331" s="117" t="s">
        <v>241</v>
      </c>
      <c r="C331" s="104"/>
      <c r="D331" s="121">
        <f>SUM(D332)</f>
        <v>47861</v>
      </c>
      <c r="E331" s="121">
        <f>SUM(E332)</f>
        <v>28717</v>
      </c>
      <c r="F331" s="121"/>
    </row>
    <row r="332" spans="1:11" s="101" customFormat="1" ht="15.75">
      <c r="A332" s="32" t="s">
        <v>38</v>
      </c>
      <c r="B332" s="117" t="s">
        <v>241</v>
      </c>
      <c r="C332" s="104">
        <v>300</v>
      </c>
      <c r="D332" s="121">
        <f>SUM(D333)</f>
        <v>47861</v>
      </c>
      <c r="E332" s="121">
        <f>SUM(E333)</f>
        <v>28717</v>
      </c>
      <c r="F332" s="121"/>
    </row>
    <row r="333" spans="1:11" s="101" customFormat="1" ht="31.5">
      <c r="A333" s="44" t="s">
        <v>84</v>
      </c>
      <c r="B333" s="117" t="s">
        <v>241</v>
      </c>
      <c r="C333" s="108">
        <v>320</v>
      </c>
      <c r="D333" s="76">
        <v>47861</v>
      </c>
      <c r="E333" s="121">
        <v>28717</v>
      </c>
      <c r="F333" s="121"/>
    </row>
    <row r="334" spans="1:11" s="101" customFormat="1" ht="15.75">
      <c r="A334" s="107" t="s">
        <v>47</v>
      </c>
      <c r="B334" s="117" t="s">
        <v>241</v>
      </c>
      <c r="C334" s="108">
        <v>320</v>
      </c>
      <c r="D334" s="76">
        <v>47861</v>
      </c>
      <c r="E334" s="76">
        <v>28717</v>
      </c>
      <c r="F334" s="121"/>
    </row>
    <row r="335" spans="1:11" s="101" customFormat="1" ht="63">
      <c r="A335" s="107" t="s">
        <v>242</v>
      </c>
      <c r="B335" s="117" t="s">
        <v>243</v>
      </c>
      <c r="C335" s="108"/>
      <c r="D335" s="76">
        <f>SUM(D336,D338)</f>
        <v>1478.7</v>
      </c>
      <c r="E335" s="76">
        <f>SUM(E336,E338)</f>
        <v>1478.7</v>
      </c>
      <c r="F335" s="121"/>
    </row>
    <row r="336" spans="1:11" s="101" customFormat="1" ht="31.5">
      <c r="A336" s="107" t="s">
        <v>69</v>
      </c>
      <c r="B336" s="117" t="s">
        <v>243</v>
      </c>
      <c r="C336" s="108">
        <v>200</v>
      </c>
      <c r="D336" s="121">
        <f>SUM(D337)</f>
        <v>520</v>
      </c>
      <c r="E336" s="121">
        <f>SUM(E337)</f>
        <v>520</v>
      </c>
      <c r="F336" s="121"/>
    </row>
    <row r="337" spans="1:7" s="4" customFormat="1" ht="31.5">
      <c r="A337" s="107" t="s">
        <v>8</v>
      </c>
      <c r="B337" s="117" t="s">
        <v>243</v>
      </c>
      <c r="C337" s="108">
        <v>240</v>
      </c>
      <c r="D337" s="121">
        <v>520</v>
      </c>
      <c r="E337" s="121">
        <v>520</v>
      </c>
      <c r="F337" s="121"/>
    </row>
    <row r="338" spans="1:7" s="101" customFormat="1" ht="15.75">
      <c r="A338" s="32" t="s">
        <v>38</v>
      </c>
      <c r="B338" s="117" t="s">
        <v>243</v>
      </c>
      <c r="C338" s="104">
        <v>300</v>
      </c>
      <c r="D338" s="121">
        <f>SUM(D339)</f>
        <v>958.7</v>
      </c>
      <c r="E338" s="121">
        <f>SUM(E339)</f>
        <v>958.7</v>
      </c>
      <c r="F338" s="121"/>
    </row>
    <row r="339" spans="1:7" s="101" customFormat="1" ht="31.5">
      <c r="A339" s="44" t="s">
        <v>84</v>
      </c>
      <c r="B339" s="117" t="s">
        <v>243</v>
      </c>
      <c r="C339" s="108">
        <v>320</v>
      </c>
      <c r="D339" s="76">
        <v>958.7</v>
      </c>
      <c r="E339" s="76">
        <v>958.7</v>
      </c>
      <c r="F339" s="121"/>
    </row>
    <row r="340" spans="1:7" s="101" customFormat="1" ht="15.75">
      <c r="A340" s="44"/>
      <c r="B340" s="117"/>
      <c r="C340" s="108"/>
      <c r="D340" s="76"/>
      <c r="E340" s="76"/>
      <c r="F340" s="121"/>
    </row>
    <row r="341" spans="1:7" s="101" customFormat="1" ht="31.5">
      <c r="A341" s="129" t="s">
        <v>244</v>
      </c>
      <c r="B341" s="103" t="s">
        <v>46</v>
      </c>
      <c r="C341" s="108"/>
      <c r="D341" s="134">
        <f>SUM(D342,D347,D352)</f>
        <v>2532</v>
      </c>
      <c r="E341" s="134">
        <f>SUM(E342,E347,E352)</f>
        <v>2532</v>
      </c>
      <c r="F341" s="121"/>
    </row>
    <row r="342" spans="1:7" s="101" customFormat="1" ht="31.5">
      <c r="A342" s="144" t="s">
        <v>386</v>
      </c>
      <c r="B342" s="117" t="s">
        <v>387</v>
      </c>
      <c r="C342" s="141"/>
      <c r="D342" s="121">
        <f t="shared" ref="D342:E345" si="23">SUM(D343)</f>
        <v>1800</v>
      </c>
      <c r="E342" s="121">
        <f t="shared" si="23"/>
        <v>1800</v>
      </c>
      <c r="F342" s="121"/>
      <c r="G342" s="121"/>
    </row>
    <row r="343" spans="1:7" s="101" customFormat="1" ht="71.25" customHeight="1">
      <c r="A343" s="144" t="s">
        <v>483</v>
      </c>
      <c r="B343" s="154" t="s">
        <v>481</v>
      </c>
      <c r="C343" s="141"/>
      <c r="D343" s="121">
        <f t="shared" si="23"/>
        <v>1800</v>
      </c>
      <c r="E343" s="121">
        <f t="shared" si="23"/>
        <v>1800</v>
      </c>
      <c r="F343" s="121"/>
      <c r="G343" s="121"/>
    </row>
    <row r="344" spans="1:7" s="101" customFormat="1" ht="31.5">
      <c r="A344" s="144" t="s">
        <v>388</v>
      </c>
      <c r="B344" s="154" t="s">
        <v>482</v>
      </c>
      <c r="C344" s="141"/>
      <c r="D344" s="121">
        <f t="shared" si="23"/>
        <v>1800</v>
      </c>
      <c r="E344" s="121">
        <f t="shared" si="23"/>
        <v>1800</v>
      </c>
      <c r="F344" s="121"/>
      <c r="G344" s="121"/>
    </row>
    <row r="345" spans="1:7" s="101" customFormat="1" ht="31.5">
      <c r="A345" s="107" t="s">
        <v>69</v>
      </c>
      <c r="B345" s="154" t="s">
        <v>482</v>
      </c>
      <c r="C345" s="108">
        <v>200</v>
      </c>
      <c r="D345" s="121">
        <f t="shared" si="23"/>
        <v>1800</v>
      </c>
      <c r="E345" s="121">
        <f t="shared" si="23"/>
        <v>1800</v>
      </c>
      <c r="F345" s="121"/>
      <c r="G345" s="121"/>
    </row>
    <row r="346" spans="1:7" s="101" customFormat="1" ht="31.5">
      <c r="A346" s="107" t="s">
        <v>8</v>
      </c>
      <c r="B346" s="154" t="s">
        <v>482</v>
      </c>
      <c r="C346" s="108">
        <v>240</v>
      </c>
      <c r="D346" s="121">
        <v>1800</v>
      </c>
      <c r="E346" s="121">
        <v>1800</v>
      </c>
      <c r="F346" s="121"/>
      <c r="G346" s="121"/>
    </row>
    <row r="347" spans="1:7" s="101" customFormat="1" ht="31.5">
      <c r="A347" s="107" t="s">
        <v>389</v>
      </c>
      <c r="B347" s="117" t="s">
        <v>390</v>
      </c>
      <c r="C347" s="108"/>
      <c r="D347" s="121">
        <f t="shared" ref="D347:E348" si="24">SUM(D348)</f>
        <v>100</v>
      </c>
      <c r="E347" s="121">
        <f t="shared" si="24"/>
        <v>100</v>
      </c>
      <c r="F347" s="121"/>
      <c r="G347" s="121"/>
    </row>
    <row r="348" spans="1:7" s="101" customFormat="1" ht="31.5">
      <c r="A348" s="107" t="s">
        <v>395</v>
      </c>
      <c r="B348" s="117" t="s">
        <v>391</v>
      </c>
      <c r="C348" s="108"/>
      <c r="D348" s="121">
        <f t="shared" si="24"/>
        <v>100</v>
      </c>
      <c r="E348" s="121">
        <f t="shared" si="24"/>
        <v>100</v>
      </c>
      <c r="F348" s="121"/>
      <c r="G348" s="121"/>
    </row>
    <row r="349" spans="1:7" s="101" customFormat="1" ht="47.25">
      <c r="A349" s="46" t="s">
        <v>392</v>
      </c>
      <c r="B349" s="117" t="s">
        <v>393</v>
      </c>
      <c r="C349" s="108"/>
      <c r="D349" s="121">
        <f>SUM(D350)</f>
        <v>100</v>
      </c>
      <c r="E349" s="121">
        <f>SUM(E350)</f>
        <v>100</v>
      </c>
      <c r="F349" s="121"/>
      <c r="G349" s="121"/>
    </row>
    <row r="350" spans="1:7" s="101" customFormat="1" ht="15.75">
      <c r="A350" s="107" t="s">
        <v>7</v>
      </c>
      <c r="B350" s="154" t="s">
        <v>393</v>
      </c>
      <c r="C350" s="108">
        <v>800</v>
      </c>
      <c r="D350" s="121">
        <f>SUM(D351)</f>
        <v>100</v>
      </c>
      <c r="E350" s="121">
        <f>SUM(E351)</f>
        <v>100</v>
      </c>
      <c r="F350" s="121"/>
      <c r="G350" s="121"/>
    </row>
    <row r="351" spans="1:7" s="101" customFormat="1" ht="47.25">
      <c r="A351" s="21" t="s">
        <v>68</v>
      </c>
      <c r="B351" s="154" t="s">
        <v>393</v>
      </c>
      <c r="C351" s="108">
        <v>810</v>
      </c>
      <c r="D351" s="121">
        <v>100</v>
      </c>
      <c r="E351" s="121">
        <v>100</v>
      </c>
      <c r="F351" s="121"/>
      <c r="G351" s="121"/>
    </row>
    <row r="352" spans="1:7" s="101" customFormat="1" ht="15.75">
      <c r="A352" s="107" t="s">
        <v>61</v>
      </c>
      <c r="B352" s="154" t="s">
        <v>475</v>
      </c>
      <c r="C352" s="108"/>
      <c r="D352" s="121">
        <f>SUM(D353)</f>
        <v>632</v>
      </c>
      <c r="E352" s="121">
        <f>SUM(E353)</f>
        <v>632</v>
      </c>
      <c r="F352" s="121"/>
      <c r="G352" s="121"/>
    </row>
    <row r="353" spans="1:7" s="101" customFormat="1" ht="31.5">
      <c r="A353" s="107" t="s">
        <v>114</v>
      </c>
      <c r="B353" s="154" t="s">
        <v>476</v>
      </c>
      <c r="C353" s="108"/>
      <c r="D353" s="121">
        <f>SUM(D354)</f>
        <v>632</v>
      </c>
      <c r="E353" s="121">
        <f>SUM(E354)</f>
        <v>632</v>
      </c>
      <c r="F353" s="121"/>
      <c r="G353" s="121"/>
    </row>
    <row r="354" spans="1:7" s="101" customFormat="1" ht="31.5">
      <c r="A354" s="107" t="s">
        <v>394</v>
      </c>
      <c r="B354" s="154" t="s">
        <v>477</v>
      </c>
      <c r="C354" s="108"/>
      <c r="D354" s="121">
        <f>SUM(D355,D358)</f>
        <v>632</v>
      </c>
      <c r="E354" s="121">
        <f>SUM(E355,E358)</f>
        <v>632</v>
      </c>
      <c r="F354" s="121"/>
      <c r="G354" s="121"/>
    </row>
    <row r="355" spans="1:7" s="101" customFormat="1" ht="47.25">
      <c r="A355" s="107" t="s">
        <v>17</v>
      </c>
      <c r="B355" s="154" t="s">
        <v>477</v>
      </c>
      <c r="C355" s="108">
        <v>100</v>
      </c>
      <c r="D355" s="121">
        <f>SUM(D356)</f>
        <v>564.29999999999995</v>
      </c>
      <c r="E355" s="121">
        <f>SUM(E356)</f>
        <v>564.29999999999995</v>
      </c>
      <c r="F355" s="121"/>
      <c r="G355" s="121"/>
    </row>
    <row r="356" spans="1:7" s="101" customFormat="1" ht="15.75">
      <c r="A356" s="107" t="s">
        <v>23</v>
      </c>
      <c r="B356" s="154" t="s">
        <v>477</v>
      </c>
      <c r="C356" s="108">
        <v>120</v>
      </c>
      <c r="D356" s="121">
        <v>564.29999999999995</v>
      </c>
      <c r="E356" s="121">
        <v>564.29999999999995</v>
      </c>
      <c r="F356" s="121"/>
      <c r="G356" s="121"/>
    </row>
    <row r="357" spans="1:7" s="101" customFormat="1" ht="15.75">
      <c r="A357" s="21" t="s">
        <v>47</v>
      </c>
      <c r="B357" s="154" t="s">
        <v>477</v>
      </c>
      <c r="C357" s="108">
        <v>120</v>
      </c>
      <c r="D357" s="121">
        <v>564.29999999999995</v>
      </c>
      <c r="E357" s="121">
        <v>564.29999999999995</v>
      </c>
      <c r="F357" s="121"/>
      <c r="G357" s="121"/>
    </row>
    <row r="358" spans="1:7" s="101" customFormat="1" ht="31.5">
      <c r="A358" s="107" t="s">
        <v>69</v>
      </c>
      <c r="B358" s="154" t="s">
        <v>477</v>
      </c>
      <c r="C358" s="108">
        <v>200</v>
      </c>
      <c r="D358" s="121">
        <f>SUM(D359)</f>
        <v>67.7</v>
      </c>
      <c r="E358" s="121">
        <f>SUM(E359)</f>
        <v>67.7</v>
      </c>
      <c r="F358" s="121"/>
      <c r="G358" s="121"/>
    </row>
    <row r="359" spans="1:7" s="101" customFormat="1" ht="31.5">
      <c r="A359" s="107" t="s">
        <v>8</v>
      </c>
      <c r="B359" s="154" t="s">
        <v>477</v>
      </c>
      <c r="C359" s="108">
        <v>240</v>
      </c>
      <c r="D359" s="121">
        <v>67.7</v>
      </c>
      <c r="E359" s="121">
        <v>67.7</v>
      </c>
      <c r="F359" s="121"/>
      <c r="G359" s="121"/>
    </row>
    <row r="360" spans="1:7" s="101" customFormat="1" ht="15.75">
      <c r="A360" s="21" t="s">
        <v>47</v>
      </c>
      <c r="B360" s="154" t="s">
        <v>477</v>
      </c>
      <c r="C360" s="108">
        <v>240</v>
      </c>
      <c r="D360" s="121">
        <v>67.7</v>
      </c>
      <c r="E360" s="121">
        <v>67.7</v>
      </c>
      <c r="F360" s="121"/>
      <c r="G360" s="121"/>
    </row>
    <row r="361" spans="1:7" s="101" customFormat="1" ht="15.75">
      <c r="A361" s="129"/>
      <c r="B361" s="103"/>
      <c r="C361" s="108"/>
      <c r="D361" s="76"/>
      <c r="E361" s="76"/>
      <c r="F361" s="121"/>
    </row>
    <row r="362" spans="1:7" s="101" customFormat="1" ht="15.75">
      <c r="A362" s="102" t="s">
        <v>246</v>
      </c>
      <c r="B362" s="103" t="s">
        <v>245</v>
      </c>
      <c r="C362" s="83"/>
      <c r="D362" s="131">
        <f>SUM(D363,D368,)</f>
        <v>68485.23000000001</v>
      </c>
      <c r="E362" s="131">
        <f>SUM(E363,E368,)</f>
        <v>67779.08</v>
      </c>
      <c r="F362" s="121"/>
      <c r="G362" s="121"/>
    </row>
    <row r="363" spans="1:7" s="101" customFormat="1" ht="15.75">
      <c r="A363" s="105" t="s">
        <v>247</v>
      </c>
      <c r="B363" s="117" t="s">
        <v>48</v>
      </c>
      <c r="C363" s="108"/>
      <c r="D363" s="121">
        <f t="shared" ref="D363:E363" si="25">SUM(D364)</f>
        <v>62485.23</v>
      </c>
      <c r="E363" s="121">
        <f t="shared" si="25"/>
        <v>61779.08</v>
      </c>
      <c r="F363" s="108"/>
      <c r="G363" s="121"/>
    </row>
    <row r="364" spans="1:7" s="101" customFormat="1" ht="47.25">
      <c r="A364" s="130" t="s">
        <v>248</v>
      </c>
      <c r="B364" s="117" t="s">
        <v>249</v>
      </c>
      <c r="C364" s="108"/>
      <c r="D364" s="121">
        <f t="shared" ref="D364:E365" si="26">SUM(D365,)</f>
        <v>62485.23</v>
      </c>
      <c r="E364" s="121">
        <f t="shared" si="26"/>
        <v>61779.08</v>
      </c>
      <c r="F364" s="108"/>
      <c r="G364" s="121"/>
    </row>
    <row r="365" spans="1:7" s="101" customFormat="1" ht="78.75">
      <c r="A365" s="130" t="s">
        <v>250</v>
      </c>
      <c r="B365" s="117" t="s">
        <v>251</v>
      </c>
      <c r="C365" s="108"/>
      <c r="D365" s="121">
        <f t="shared" si="26"/>
        <v>62485.23</v>
      </c>
      <c r="E365" s="121">
        <f t="shared" si="26"/>
        <v>61779.08</v>
      </c>
      <c r="F365" s="108"/>
      <c r="G365" s="121"/>
    </row>
    <row r="366" spans="1:7" s="101" customFormat="1" ht="31.5">
      <c r="A366" s="107" t="s">
        <v>69</v>
      </c>
      <c r="B366" s="154" t="s">
        <v>251</v>
      </c>
      <c r="C366" s="104">
        <v>200</v>
      </c>
      <c r="D366" s="121">
        <f>SUM(D367)</f>
        <v>62485.23</v>
      </c>
      <c r="E366" s="121">
        <f>SUM(E367)</f>
        <v>61779.08</v>
      </c>
      <c r="F366" s="121"/>
      <c r="G366" s="121"/>
    </row>
    <row r="367" spans="1:7" s="101" customFormat="1" ht="31.5">
      <c r="A367" s="107" t="s">
        <v>8</v>
      </c>
      <c r="B367" s="154" t="s">
        <v>251</v>
      </c>
      <c r="C367" s="104">
        <v>240</v>
      </c>
      <c r="D367" s="121">
        <v>62485.23</v>
      </c>
      <c r="E367" s="121">
        <v>61779.08</v>
      </c>
      <c r="F367" s="121"/>
      <c r="G367" s="121"/>
    </row>
    <row r="368" spans="1:7" s="101" customFormat="1" ht="15.75">
      <c r="A368" s="105" t="s">
        <v>6</v>
      </c>
      <c r="B368" s="117" t="s">
        <v>51</v>
      </c>
      <c r="C368" s="104"/>
      <c r="D368" s="121">
        <f>SUM(D369,)</f>
        <v>6000</v>
      </c>
      <c r="E368" s="121">
        <f>SUM(E369,)</f>
        <v>6000</v>
      </c>
      <c r="F368" s="121"/>
      <c r="G368" s="121"/>
    </row>
    <row r="369" spans="1:7" s="101" customFormat="1" ht="31.5">
      <c r="A369" s="105" t="s">
        <v>253</v>
      </c>
      <c r="B369" s="117" t="s">
        <v>252</v>
      </c>
      <c r="C369" s="108"/>
      <c r="D369" s="121">
        <f>SUM(D370,D373)</f>
        <v>6000</v>
      </c>
      <c r="E369" s="121">
        <f>SUM(E370,E373)</f>
        <v>6000</v>
      </c>
      <c r="F369" s="121"/>
      <c r="G369" s="121"/>
    </row>
    <row r="370" spans="1:7" s="101" customFormat="1" ht="15.75">
      <c r="A370" s="105" t="s">
        <v>255</v>
      </c>
      <c r="B370" s="117" t="s">
        <v>254</v>
      </c>
      <c r="C370" s="108"/>
      <c r="D370" s="121">
        <f>SUM(D371)</f>
        <v>5400</v>
      </c>
      <c r="E370" s="121">
        <f>SUM(E371)</f>
        <v>5400</v>
      </c>
      <c r="F370" s="121"/>
      <c r="G370" s="121"/>
    </row>
    <row r="371" spans="1:7" s="101" customFormat="1" ht="15.75">
      <c r="A371" s="107" t="s">
        <v>7</v>
      </c>
      <c r="B371" s="117" t="s">
        <v>254</v>
      </c>
      <c r="C371" s="108">
        <v>800</v>
      </c>
      <c r="D371" s="121">
        <f>SUM(D372)</f>
        <v>5400</v>
      </c>
      <c r="E371" s="121">
        <f>SUM(E372)</f>
        <v>5400</v>
      </c>
      <c r="F371" s="121"/>
      <c r="G371" s="121"/>
    </row>
    <row r="372" spans="1:7" s="101" customFormat="1" ht="47.25">
      <c r="A372" s="21" t="s">
        <v>68</v>
      </c>
      <c r="B372" s="117" t="s">
        <v>254</v>
      </c>
      <c r="C372" s="104">
        <v>810</v>
      </c>
      <c r="D372" s="121">
        <v>5400</v>
      </c>
      <c r="E372" s="121">
        <v>5400</v>
      </c>
      <c r="F372" s="121"/>
      <c r="G372" s="121"/>
    </row>
    <row r="373" spans="1:7" s="101" customFormat="1" ht="31.5">
      <c r="A373" s="21" t="s">
        <v>502</v>
      </c>
      <c r="B373" s="154" t="s">
        <v>503</v>
      </c>
      <c r="C373" s="104"/>
      <c r="D373" s="121">
        <f t="shared" ref="D373" si="27">SUM(D374)</f>
        <v>600</v>
      </c>
      <c r="E373" s="121">
        <f t="shared" ref="E373" si="28">SUM(E374)</f>
        <v>600</v>
      </c>
      <c r="F373" s="121"/>
      <c r="G373" s="121"/>
    </row>
    <row r="374" spans="1:7" s="101" customFormat="1" ht="31.5">
      <c r="A374" s="107" t="s">
        <v>69</v>
      </c>
      <c r="B374" s="154" t="s">
        <v>503</v>
      </c>
      <c r="C374" s="108">
        <v>200</v>
      </c>
      <c r="D374" s="121">
        <f>SUM(D375)</f>
        <v>600</v>
      </c>
      <c r="E374" s="121">
        <f>SUM(E375)</f>
        <v>600</v>
      </c>
      <c r="F374" s="121"/>
      <c r="G374" s="121"/>
    </row>
    <row r="375" spans="1:7" s="101" customFormat="1" ht="31.5">
      <c r="A375" s="107" t="s">
        <v>8</v>
      </c>
      <c r="B375" s="154" t="s">
        <v>503</v>
      </c>
      <c r="C375" s="108">
        <v>240</v>
      </c>
      <c r="D375" s="121">
        <v>600</v>
      </c>
      <c r="E375" s="121">
        <v>600</v>
      </c>
      <c r="F375" s="121"/>
      <c r="G375" s="121"/>
    </row>
    <row r="376" spans="1:7" s="101" customFormat="1" ht="15.75">
      <c r="A376" s="87"/>
      <c r="B376" s="81"/>
      <c r="C376" s="119"/>
      <c r="D376" s="89"/>
      <c r="E376" s="89"/>
      <c r="F376" s="108"/>
      <c r="G376" s="16"/>
    </row>
    <row r="377" spans="1:7" ht="31.5">
      <c r="A377" s="102" t="s">
        <v>256</v>
      </c>
      <c r="B377" s="103" t="s">
        <v>55</v>
      </c>
      <c r="C377" s="94"/>
      <c r="D377" s="122">
        <f>SUM(D378,D394,D399,D404)</f>
        <v>366823.98</v>
      </c>
      <c r="E377" s="122">
        <f>SUM(E378,E394,E399,E404)</f>
        <v>325793.09999999998</v>
      </c>
      <c r="F377" s="67"/>
      <c r="G377" s="67"/>
    </row>
    <row r="378" spans="1:7" ht="15.75">
      <c r="A378" s="105" t="s">
        <v>257</v>
      </c>
      <c r="B378" s="117" t="s">
        <v>57</v>
      </c>
      <c r="C378" s="92"/>
      <c r="D378" s="121">
        <f>SUM(D379,D386)</f>
        <v>24968.68</v>
      </c>
      <c r="E378" s="121">
        <f>SUM(E379,E386)</f>
        <v>27111.22</v>
      </c>
      <c r="F378" s="74"/>
      <c r="G378" s="74"/>
    </row>
    <row r="379" spans="1:7" ht="31.5">
      <c r="A379" s="105" t="s">
        <v>258</v>
      </c>
      <c r="B379" s="117" t="s">
        <v>259</v>
      </c>
      <c r="C379" s="91"/>
      <c r="D379" s="121">
        <f>SUM(D380,D383,)</f>
        <v>3150</v>
      </c>
      <c r="E379" s="121">
        <f>SUM(E380,E383,)</f>
        <v>11650</v>
      </c>
      <c r="F379" s="74"/>
      <c r="G379" s="74"/>
    </row>
    <row r="380" spans="1:7" ht="31.5">
      <c r="A380" s="105" t="s">
        <v>260</v>
      </c>
      <c r="B380" s="117" t="s">
        <v>261</v>
      </c>
      <c r="C380" s="109"/>
      <c r="D380" s="121">
        <f>SUM(D381,)</f>
        <v>1150</v>
      </c>
      <c r="E380" s="121">
        <f>SUM(E381,)</f>
        <v>2150</v>
      </c>
      <c r="F380" s="74"/>
      <c r="G380" s="74"/>
    </row>
    <row r="381" spans="1:7" ht="31.5">
      <c r="A381" s="107" t="s">
        <v>69</v>
      </c>
      <c r="B381" s="117" t="s">
        <v>261</v>
      </c>
      <c r="C381" s="108">
        <v>200</v>
      </c>
      <c r="D381" s="121">
        <f>SUM(D382)</f>
        <v>1150</v>
      </c>
      <c r="E381" s="121">
        <f>SUM(E382)</f>
        <v>2150</v>
      </c>
      <c r="F381" s="74"/>
      <c r="G381" s="74"/>
    </row>
    <row r="382" spans="1:7" ht="31.5">
      <c r="A382" s="107" t="s">
        <v>8</v>
      </c>
      <c r="B382" s="117" t="s">
        <v>261</v>
      </c>
      <c r="C382" s="108">
        <v>240</v>
      </c>
      <c r="D382" s="121">
        <v>1150</v>
      </c>
      <c r="E382" s="121">
        <v>2150</v>
      </c>
      <c r="F382" s="74"/>
      <c r="G382" s="74"/>
    </row>
    <row r="383" spans="1:7" s="101" customFormat="1" ht="15.75">
      <c r="A383" s="105" t="s">
        <v>262</v>
      </c>
      <c r="B383" s="117" t="s">
        <v>263</v>
      </c>
      <c r="C383" s="109"/>
      <c r="D383" s="121">
        <f>SUM(D384,)</f>
        <v>2000</v>
      </c>
      <c r="E383" s="121">
        <f>SUM(E384,)</f>
        <v>9500</v>
      </c>
      <c r="F383" s="121"/>
      <c r="G383" s="121"/>
    </row>
    <row r="384" spans="1:7" s="101" customFormat="1" ht="31.5">
      <c r="A384" s="107" t="s">
        <v>69</v>
      </c>
      <c r="B384" s="117" t="s">
        <v>263</v>
      </c>
      <c r="C384" s="108">
        <v>200</v>
      </c>
      <c r="D384" s="121">
        <f>SUM(D385)</f>
        <v>2000</v>
      </c>
      <c r="E384" s="121">
        <f>SUM(E385)</f>
        <v>9500</v>
      </c>
      <c r="F384" s="121"/>
      <c r="G384" s="121"/>
    </row>
    <row r="385" spans="1:7" s="101" customFormat="1" ht="31.5">
      <c r="A385" s="107" t="s">
        <v>8</v>
      </c>
      <c r="B385" s="117" t="s">
        <v>263</v>
      </c>
      <c r="C385" s="108">
        <v>240</v>
      </c>
      <c r="D385" s="121">
        <v>2000</v>
      </c>
      <c r="E385" s="121">
        <v>9500</v>
      </c>
      <c r="F385" s="121"/>
      <c r="G385" s="121"/>
    </row>
    <row r="386" spans="1:7" s="101" customFormat="1" ht="31.5">
      <c r="A386" s="107" t="s">
        <v>114</v>
      </c>
      <c r="B386" s="154" t="s">
        <v>491</v>
      </c>
      <c r="C386" s="108"/>
      <c r="D386" s="121">
        <f>SUM(D387)</f>
        <v>21818.68</v>
      </c>
      <c r="E386" s="121">
        <f>SUM(E387)</f>
        <v>15461.220000000001</v>
      </c>
      <c r="F386" s="121"/>
      <c r="G386" s="121"/>
    </row>
    <row r="387" spans="1:7" s="101" customFormat="1" ht="15.75">
      <c r="A387" s="152" t="s">
        <v>22</v>
      </c>
      <c r="B387" s="154" t="s">
        <v>492</v>
      </c>
      <c r="C387" s="108"/>
      <c r="D387" s="121">
        <f>SUM(D388,D390,D392)</f>
        <v>21818.68</v>
      </c>
      <c r="E387" s="121">
        <f>SUM(E388,E390,E392)</f>
        <v>15461.220000000001</v>
      </c>
      <c r="F387" s="121"/>
      <c r="G387" s="121"/>
    </row>
    <row r="388" spans="1:7" s="101" customFormat="1" ht="66" customHeight="1">
      <c r="A388" s="107" t="s">
        <v>17</v>
      </c>
      <c r="B388" s="154" t="s">
        <v>492</v>
      </c>
      <c r="C388" s="108">
        <v>100</v>
      </c>
      <c r="D388" s="121">
        <f>SUM(D389)</f>
        <v>21226.48</v>
      </c>
      <c r="E388" s="121">
        <f>SUM(E389)</f>
        <v>14869.02</v>
      </c>
      <c r="F388" s="121"/>
      <c r="G388" s="121"/>
    </row>
    <row r="389" spans="1:7" s="101" customFormat="1" ht="15.75">
      <c r="A389" s="107" t="s">
        <v>23</v>
      </c>
      <c r="B389" s="154" t="s">
        <v>492</v>
      </c>
      <c r="C389" s="108">
        <v>120</v>
      </c>
      <c r="D389" s="123">
        <v>21226.48</v>
      </c>
      <c r="E389" s="123">
        <v>14869.02</v>
      </c>
      <c r="F389" s="123"/>
      <c r="G389" s="123"/>
    </row>
    <row r="390" spans="1:7" s="101" customFormat="1" ht="31.5">
      <c r="A390" s="107" t="s">
        <v>69</v>
      </c>
      <c r="B390" s="154" t="s">
        <v>492</v>
      </c>
      <c r="C390" s="108">
        <v>200</v>
      </c>
      <c r="D390" s="121">
        <f>SUM(D391)</f>
        <v>586.20000000000005</v>
      </c>
      <c r="E390" s="121">
        <f>SUM(E391)</f>
        <v>586.20000000000005</v>
      </c>
      <c r="F390" s="121"/>
      <c r="G390" s="121"/>
    </row>
    <row r="391" spans="1:7" s="101" customFormat="1" ht="31.5">
      <c r="A391" s="107" t="s">
        <v>8</v>
      </c>
      <c r="B391" s="154" t="s">
        <v>492</v>
      </c>
      <c r="C391" s="108">
        <v>240</v>
      </c>
      <c r="D391" s="121">
        <v>586.20000000000005</v>
      </c>
      <c r="E391" s="121">
        <v>586.20000000000005</v>
      </c>
      <c r="F391" s="121"/>
      <c r="G391" s="121"/>
    </row>
    <row r="392" spans="1:7" s="101" customFormat="1" ht="15.75">
      <c r="A392" s="107" t="s">
        <v>7</v>
      </c>
      <c r="B392" s="154" t="s">
        <v>492</v>
      </c>
      <c r="C392" s="108">
        <v>800</v>
      </c>
      <c r="D392" s="121">
        <f>SUM(D393)</f>
        <v>6</v>
      </c>
      <c r="E392" s="121">
        <f>SUM(E393)</f>
        <v>6</v>
      </c>
      <c r="F392" s="121"/>
      <c r="G392" s="121"/>
    </row>
    <row r="393" spans="1:7" s="101" customFormat="1" ht="15.75">
      <c r="A393" s="107" t="s">
        <v>19</v>
      </c>
      <c r="B393" s="154" t="s">
        <v>492</v>
      </c>
      <c r="C393" s="108">
        <v>850</v>
      </c>
      <c r="D393" s="121">
        <v>6</v>
      </c>
      <c r="E393" s="121">
        <v>6</v>
      </c>
      <c r="F393" s="121"/>
      <c r="G393" s="121"/>
    </row>
    <row r="394" spans="1:7" s="101" customFormat="1" ht="31.5">
      <c r="A394" s="105" t="s">
        <v>264</v>
      </c>
      <c r="B394" s="117" t="s">
        <v>265</v>
      </c>
      <c r="C394" s="112"/>
      <c r="D394" s="121">
        <f t="shared" ref="D394:E397" si="29">SUM(D395)</f>
        <v>550</v>
      </c>
      <c r="E394" s="121">
        <f t="shared" si="29"/>
        <v>550</v>
      </c>
      <c r="F394" s="121"/>
      <c r="G394" s="121"/>
    </row>
    <row r="395" spans="1:7" s="101" customFormat="1" ht="31.5">
      <c r="A395" s="44" t="s">
        <v>267</v>
      </c>
      <c r="B395" s="117" t="s">
        <v>266</v>
      </c>
      <c r="C395" s="112"/>
      <c r="D395" s="121">
        <f t="shared" si="29"/>
        <v>550</v>
      </c>
      <c r="E395" s="121">
        <f t="shared" si="29"/>
        <v>550</v>
      </c>
      <c r="F395" s="121"/>
      <c r="G395" s="121"/>
    </row>
    <row r="396" spans="1:7" s="101" customFormat="1" ht="94.5">
      <c r="A396" s="105" t="s">
        <v>268</v>
      </c>
      <c r="B396" s="117" t="s">
        <v>269</v>
      </c>
      <c r="C396" s="120"/>
      <c r="D396" s="121">
        <f t="shared" si="29"/>
        <v>550</v>
      </c>
      <c r="E396" s="121">
        <f t="shared" si="29"/>
        <v>550</v>
      </c>
      <c r="F396" s="121"/>
      <c r="G396" s="121"/>
    </row>
    <row r="397" spans="1:7" s="101" customFormat="1" ht="31.5">
      <c r="A397" s="107" t="s">
        <v>69</v>
      </c>
      <c r="B397" s="117" t="s">
        <v>269</v>
      </c>
      <c r="C397" s="108">
        <v>200</v>
      </c>
      <c r="D397" s="121">
        <f t="shared" si="29"/>
        <v>550</v>
      </c>
      <c r="E397" s="121">
        <f t="shared" si="29"/>
        <v>550</v>
      </c>
      <c r="F397" s="121"/>
      <c r="G397" s="121"/>
    </row>
    <row r="398" spans="1:7" s="101" customFormat="1" ht="31.5">
      <c r="A398" s="107" t="s">
        <v>8</v>
      </c>
      <c r="B398" s="117" t="s">
        <v>269</v>
      </c>
      <c r="C398" s="108">
        <v>240</v>
      </c>
      <c r="D398" s="121">
        <v>550</v>
      </c>
      <c r="E398" s="121">
        <v>550</v>
      </c>
      <c r="F398" s="121"/>
      <c r="G398" s="121"/>
    </row>
    <row r="399" spans="1:7" s="101" customFormat="1" ht="15.75">
      <c r="A399" s="105" t="s">
        <v>270</v>
      </c>
      <c r="B399" s="117" t="s">
        <v>271</v>
      </c>
      <c r="C399" s="4"/>
      <c r="D399" s="121">
        <f t="shared" ref="D399:E402" si="30">SUM(D400)</f>
        <v>1700</v>
      </c>
      <c r="E399" s="121">
        <f t="shared" si="30"/>
        <v>2700</v>
      </c>
      <c r="F399" s="121"/>
      <c r="G399" s="121"/>
    </row>
    <row r="400" spans="1:7" s="101" customFormat="1" ht="15.75">
      <c r="A400" s="105" t="s">
        <v>272</v>
      </c>
      <c r="B400" s="117" t="s">
        <v>273</v>
      </c>
      <c r="C400" s="4"/>
      <c r="D400" s="121">
        <f t="shared" si="30"/>
        <v>1700</v>
      </c>
      <c r="E400" s="121">
        <f t="shared" si="30"/>
        <v>2700</v>
      </c>
      <c r="F400" s="121"/>
      <c r="G400" s="121"/>
    </row>
    <row r="401" spans="1:7" s="101" customFormat="1" ht="15.75">
      <c r="A401" s="125" t="s">
        <v>41</v>
      </c>
      <c r="B401" s="117" t="s">
        <v>274</v>
      </c>
      <c r="C401" s="4"/>
      <c r="D401" s="121">
        <f t="shared" si="30"/>
        <v>1700</v>
      </c>
      <c r="E401" s="121">
        <f t="shared" si="30"/>
        <v>2700</v>
      </c>
      <c r="F401" s="121"/>
      <c r="G401" s="121"/>
    </row>
    <row r="402" spans="1:7" s="101" customFormat="1" ht="15.75">
      <c r="A402" s="125" t="s">
        <v>40</v>
      </c>
      <c r="B402" s="117" t="s">
        <v>274</v>
      </c>
      <c r="C402" s="4">
        <v>700</v>
      </c>
      <c r="D402" s="121">
        <f t="shared" si="30"/>
        <v>1700</v>
      </c>
      <c r="E402" s="121">
        <f t="shared" si="30"/>
        <v>2700</v>
      </c>
      <c r="F402" s="121"/>
      <c r="G402" s="121"/>
    </row>
    <row r="403" spans="1:7" s="101" customFormat="1" ht="15.75">
      <c r="A403" s="125" t="s">
        <v>41</v>
      </c>
      <c r="B403" s="117" t="s">
        <v>274</v>
      </c>
      <c r="C403" s="4">
        <v>730</v>
      </c>
      <c r="D403" s="123">
        <v>1700</v>
      </c>
      <c r="E403" s="123">
        <v>2700</v>
      </c>
      <c r="F403" s="123"/>
      <c r="G403" s="123"/>
    </row>
    <row r="404" spans="1:7" ht="15.75">
      <c r="A404" s="105" t="s">
        <v>61</v>
      </c>
      <c r="B404" s="117" t="s">
        <v>275</v>
      </c>
      <c r="C404" s="85"/>
      <c r="D404" s="121">
        <f>SUM(D405)</f>
        <v>339605.3</v>
      </c>
      <c r="E404" s="121">
        <f>SUM(E405)</f>
        <v>295431.88</v>
      </c>
      <c r="F404" s="74"/>
      <c r="G404" s="74"/>
    </row>
    <row r="405" spans="1:7" ht="31.5">
      <c r="A405" s="105" t="s">
        <v>114</v>
      </c>
      <c r="B405" s="117" t="s">
        <v>276</v>
      </c>
      <c r="C405" s="85"/>
      <c r="D405" s="121">
        <f>SUM(D406,D414,D419,D423,D430,)</f>
        <v>339605.3</v>
      </c>
      <c r="E405" s="121">
        <f>SUM(E406,E414,E419,E423,E430,)</f>
        <v>295431.88</v>
      </c>
      <c r="F405" s="74"/>
      <c r="G405" s="74"/>
    </row>
    <row r="406" spans="1:7" s="101" customFormat="1" ht="15.75">
      <c r="A406" s="105" t="s">
        <v>22</v>
      </c>
      <c r="B406" s="117" t="s">
        <v>277</v>
      </c>
      <c r="C406" s="120"/>
      <c r="D406" s="121">
        <f>SUM(D407,D409,D411)</f>
        <v>180089.83000000002</v>
      </c>
      <c r="E406" s="121">
        <f>SUM(E407,E409,E411)</f>
        <v>141557.43</v>
      </c>
      <c r="F406" s="121"/>
      <c r="G406" s="121"/>
    </row>
    <row r="407" spans="1:7" s="101" customFormat="1" ht="47.25">
      <c r="A407" s="107" t="s">
        <v>17</v>
      </c>
      <c r="B407" s="117" t="s">
        <v>277</v>
      </c>
      <c r="C407" s="108">
        <v>100</v>
      </c>
      <c r="D407" s="121">
        <f>SUM(D408)</f>
        <v>169893.69</v>
      </c>
      <c r="E407" s="121">
        <f>SUM(E408)</f>
        <v>115961.29</v>
      </c>
      <c r="F407" s="121"/>
      <c r="G407" s="121"/>
    </row>
    <row r="408" spans="1:7" s="101" customFormat="1" ht="15.75">
      <c r="A408" s="107" t="s">
        <v>23</v>
      </c>
      <c r="B408" s="117" t="s">
        <v>277</v>
      </c>
      <c r="C408" s="108">
        <v>120</v>
      </c>
      <c r="D408" s="123">
        <v>169893.69</v>
      </c>
      <c r="E408" s="123">
        <v>115961.29</v>
      </c>
      <c r="F408" s="121"/>
      <c r="G408" s="121"/>
    </row>
    <row r="409" spans="1:7" s="101" customFormat="1" ht="31.5">
      <c r="A409" s="107" t="s">
        <v>69</v>
      </c>
      <c r="B409" s="117" t="s">
        <v>277</v>
      </c>
      <c r="C409" s="108">
        <v>200</v>
      </c>
      <c r="D409" s="121">
        <f>SUM(D410)</f>
        <v>9516.14</v>
      </c>
      <c r="E409" s="121">
        <f>SUM(E410)</f>
        <v>23346.14</v>
      </c>
      <c r="F409" s="121"/>
      <c r="G409" s="121"/>
    </row>
    <row r="410" spans="1:7" s="101" customFormat="1" ht="31.5">
      <c r="A410" s="107" t="s">
        <v>8</v>
      </c>
      <c r="B410" s="117" t="s">
        <v>277</v>
      </c>
      <c r="C410" s="108">
        <v>240</v>
      </c>
      <c r="D410" s="121">
        <v>9516.14</v>
      </c>
      <c r="E410" s="76">
        <v>23346.14</v>
      </c>
      <c r="F410" s="121"/>
      <c r="G410" s="121"/>
    </row>
    <row r="411" spans="1:7" s="101" customFormat="1" ht="15.75">
      <c r="A411" s="107" t="s">
        <v>7</v>
      </c>
      <c r="B411" s="117" t="s">
        <v>277</v>
      </c>
      <c r="C411" s="108">
        <v>800</v>
      </c>
      <c r="D411" s="121">
        <f>SUM(D412,D413)</f>
        <v>680</v>
      </c>
      <c r="E411" s="121">
        <f>SUM(E412,E413)</f>
        <v>2250</v>
      </c>
      <c r="F411" s="121"/>
      <c r="G411" s="121"/>
    </row>
    <row r="412" spans="1:7" s="101" customFormat="1" ht="15.75">
      <c r="A412" s="146" t="s">
        <v>415</v>
      </c>
      <c r="B412" s="117" t="s">
        <v>277</v>
      </c>
      <c r="C412" s="108">
        <v>830</v>
      </c>
      <c r="D412" s="121">
        <v>30</v>
      </c>
      <c r="E412" s="121">
        <v>30</v>
      </c>
      <c r="F412" s="121"/>
      <c r="G412" s="121"/>
    </row>
    <row r="413" spans="1:7" s="101" customFormat="1" ht="15.75">
      <c r="A413" s="107" t="s">
        <v>19</v>
      </c>
      <c r="B413" s="117" t="s">
        <v>277</v>
      </c>
      <c r="C413" s="108">
        <v>850</v>
      </c>
      <c r="D413" s="76">
        <v>650</v>
      </c>
      <c r="E413" s="76">
        <v>2220</v>
      </c>
      <c r="F413" s="121"/>
      <c r="G413" s="121"/>
    </row>
    <row r="414" spans="1:7" s="101" customFormat="1" ht="15.75">
      <c r="A414" s="105" t="s">
        <v>279</v>
      </c>
      <c r="B414" s="117" t="s">
        <v>278</v>
      </c>
      <c r="C414" s="120"/>
      <c r="D414" s="121">
        <f>SUM(D415,D417,)</f>
        <v>27862.71</v>
      </c>
      <c r="E414" s="121">
        <f>SUM(E415,E417,)</f>
        <v>19721.689999999999</v>
      </c>
      <c r="F414" s="121"/>
      <c r="G414" s="121"/>
    </row>
    <row r="415" spans="1:7" s="101" customFormat="1" ht="47.25">
      <c r="A415" s="107" t="s">
        <v>17</v>
      </c>
      <c r="B415" s="117" t="s">
        <v>278</v>
      </c>
      <c r="C415" s="108">
        <v>100</v>
      </c>
      <c r="D415" s="121">
        <f>SUM(D416)</f>
        <v>25668.07</v>
      </c>
      <c r="E415" s="121">
        <f>SUM(E416)</f>
        <v>16527.05</v>
      </c>
      <c r="F415" s="121"/>
      <c r="G415" s="121"/>
    </row>
    <row r="416" spans="1:7" s="101" customFormat="1" ht="15.75">
      <c r="A416" s="107" t="s">
        <v>23</v>
      </c>
      <c r="B416" s="117" t="s">
        <v>278</v>
      </c>
      <c r="C416" s="108">
        <v>120</v>
      </c>
      <c r="D416" s="71">
        <v>25668.07</v>
      </c>
      <c r="E416" s="71">
        <v>16527.05</v>
      </c>
      <c r="F416" s="121"/>
      <c r="G416" s="121"/>
    </row>
    <row r="417" spans="1:7" s="101" customFormat="1" ht="31.5">
      <c r="A417" s="107" t="s">
        <v>69</v>
      </c>
      <c r="B417" s="117" t="s">
        <v>278</v>
      </c>
      <c r="C417" s="108">
        <v>200</v>
      </c>
      <c r="D417" s="123">
        <f>SUM(D418)</f>
        <v>2194.64</v>
      </c>
      <c r="E417" s="123">
        <f>SUM(E418)</f>
        <v>3194.64</v>
      </c>
      <c r="F417" s="121"/>
      <c r="G417" s="121"/>
    </row>
    <row r="418" spans="1:7" s="101" customFormat="1" ht="31.5">
      <c r="A418" s="107" t="s">
        <v>8</v>
      </c>
      <c r="B418" s="117" t="s">
        <v>278</v>
      </c>
      <c r="C418" s="108">
        <v>240</v>
      </c>
      <c r="D418" s="123">
        <v>2194.64</v>
      </c>
      <c r="E418" s="123">
        <v>3194.64</v>
      </c>
      <c r="F418" s="121"/>
      <c r="G418" s="121"/>
    </row>
    <row r="419" spans="1:7" s="101" customFormat="1" ht="15.75">
      <c r="A419" s="105" t="s">
        <v>280</v>
      </c>
      <c r="B419" s="117" t="s">
        <v>281</v>
      </c>
      <c r="C419" s="108"/>
      <c r="D419" s="121">
        <f>SUM(D420)</f>
        <v>467</v>
      </c>
      <c r="E419" s="121">
        <f>SUM(E420)</f>
        <v>467</v>
      </c>
      <c r="F419" s="121"/>
      <c r="G419" s="121"/>
    </row>
    <row r="420" spans="1:7" s="101" customFormat="1" ht="15.75">
      <c r="A420" s="107" t="s">
        <v>7</v>
      </c>
      <c r="B420" s="117" t="s">
        <v>281</v>
      </c>
      <c r="C420" s="108">
        <v>800</v>
      </c>
      <c r="D420" s="121">
        <f>SUM(D421,D422)</f>
        <v>467</v>
      </c>
      <c r="E420" s="121">
        <f>SUM(E421,E422)</f>
        <v>467</v>
      </c>
      <c r="F420" s="121"/>
      <c r="G420" s="121"/>
    </row>
    <row r="421" spans="1:7" s="101" customFormat="1" ht="15.75">
      <c r="A421" s="107" t="s">
        <v>19</v>
      </c>
      <c r="B421" s="117" t="s">
        <v>281</v>
      </c>
      <c r="C421" s="108">
        <v>850</v>
      </c>
      <c r="D421" s="123">
        <v>371</v>
      </c>
      <c r="E421" s="123">
        <v>371</v>
      </c>
      <c r="F421" s="123"/>
      <c r="G421" s="123"/>
    </row>
    <row r="422" spans="1:7" s="101" customFormat="1" ht="31.5">
      <c r="A422" s="107" t="s">
        <v>33</v>
      </c>
      <c r="B422" s="117" t="s">
        <v>281</v>
      </c>
      <c r="C422" s="108">
        <v>860</v>
      </c>
      <c r="D422" s="123">
        <v>96</v>
      </c>
      <c r="E422" s="123">
        <v>96</v>
      </c>
      <c r="F422" s="123"/>
      <c r="G422" s="123"/>
    </row>
    <row r="423" spans="1:7" s="101" customFormat="1" ht="31.5">
      <c r="A423" s="118" t="s">
        <v>282</v>
      </c>
      <c r="B423" s="117" t="s">
        <v>283</v>
      </c>
      <c r="C423" s="108"/>
      <c r="D423" s="121">
        <f>SUM(D424,D426,D428)</f>
        <v>67891.7</v>
      </c>
      <c r="E423" s="121">
        <f>SUM(E424,E426,E428)</f>
        <v>70391.7</v>
      </c>
      <c r="F423" s="121"/>
      <c r="G423" s="121"/>
    </row>
    <row r="424" spans="1:7" s="101" customFormat="1" ht="47.25">
      <c r="A424" s="107" t="s">
        <v>17</v>
      </c>
      <c r="B424" s="117" t="s">
        <v>283</v>
      </c>
      <c r="C424" s="108">
        <v>100</v>
      </c>
      <c r="D424" s="121">
        <f>SUM(D425)</f>
        <v>67215.399999999994</v>
      </c>
      <c r="E424" s="121">
        <f>SUM(E425)</f>
        <v>67215.399999999994</v>
      </c>
      <c r="F424" s="121"/>
      <c r="G424" s="121"/>
    </row>
    <row r="425" spans="1:7" s="101" customFormat="1" ht="15.75">
      <c r="A425" s="107" t="s">
        <v>18</v>
      </c>
      <c r="B425" s="117" t="s">
        <v>283</v>
      </c>
      <c r="C425" s="108">
        <v>110</v>
      </c>
      <c r="D425" s="121">
        <v>67215.399999999994</v>
      </c>
      <c r="E425" s="121">
        <v>67215.399999999994</v>
      </c>
      <c r="F425" s="121"/>
      <c r="G425" s="121"/>
    </row>
    <row r="426" spans="1:7" s="101" customFormat="1" ht="31.5">
      <c r="A426" s="107" t="s">
        <v>69</v>
      </c>
      <c r="B426" s="117" t="s">
        <v>283</v>
      </c>
      <c r="C426" s="108">
        <v>200</v>
      </c>
      <c r="D426" s="121">
        <f>SUM(D427)</f>
        <v>676.3</v>
      </c>
      <c r="E426" s="121">
        <f>SUM(E427)</f>
        <v>3155.3</v>
      </c>
      <c r="F426" s="121"/>
      <c r="G426" s="121"/>
    </row>
    <row r="427" spans="1:7" s="101" customFormat="1" ht="31.5">
      <c r="A427" s="107" t="s">
        <v>8</v>
      </c>
      <c r="B427" s="117" t="s">
        <v>283</v>
      </c>
      <c r="C427" s="108">
        <v>240</v>
      </c>
      <c r="D427" s="121">
        <v>676.3</v>
      </c>
      <c r="E427" s="121">
        <v>3155.3</v>
      </c>
      <c r="F427" s="121"/>
      <c r="G427" s="121"/>
    </row>
    <row r="428" spans="1:7" s="101" customFormat="1" ht="15.75">
      <c r="A428" s="107" t="s">
        <v>7</v>
      </c>
      <c r="B428" s="117" t="s">
        <v>283</v>
      </c>
      <c r="C428" s="108">
        <v>800</v>
      </c>
      <c r="D428" s="121"/>
      <c r="E428" s="121">
        <f>SUM(E429)</f>
        <v>21</v>
      </c>
      <c r="F428" s="108"/>
      <c r="G428" s="121"/>
    </row>
    <row r="429" spans="1:7" s="101" customFormat="1" ht="15.75">
      <c r="A429" s="107" t="s">
        <v>19</v>
      </c>
      <c r="B429" s="117" t="s">
        <v>283</v>
      </c>
      <c r="C429" s="108">
        <v>850</v>
      </c>
      <c r="D429" s="123"/>
      <c r="E429" s="123">
        <v>21</v>
      </c>
      <c r="F429" s="108"/>
      <c r="G429" s="121"/>
    </row>
    <row r="430" spans="1:7" ht="31.5">
      <c r="A430" s="118" t="s">
        <v>284</v>
      </c>
      <c r="B430" s="117" t="s">
        <v>285</v>
      </c>
      <c r="C430" s="104"/>
      <c r="D430" s="121">
        <f>SUM(D431,D433,D435,)</f>
        <v>63294.060000000005</v>
      </c>
      <c r="E430" s="121">
        <f>SUM(E431,E433,E435,)</f>
        <v>63294.060000000005</v>
      </c>
      <c r="F430" s="74"/>
      <c r="G430" s="74"/>
    </row>
    <row r="431" spans="1:7" ht="47.25">
      <c r="A431" s="107" t="s">
        <v>17</v>
      </c>
      <c r="B431" s="117" t="s">
        <v>285</v>
      </c>
      <c r="C431" s="108">
        <v>100</v>
      </c>
      <c r="D431" s="121">
        <f>SUM(D432)</f>
        <v>13246.01</v>
      </c>
      <c r="E431" s="121">
        <f>SUM(E432)</f>
        <v>13246.01</v>
      </c>
      <c r="F431" s="74"/>
      <c r="G431" s="74"/>
    </row>
    <row r="432" spans="1:7" ht="15.75">
      <c r="A432" s="107" t="s">
        <v>18</v>
      </c>
      <c r="B432" s="117" t="s">
        <v>285</v>
      </c>
      <c r="C432" s="108">
        <v>110</v>
      </c>
      <c r="D432" s="121">
        <v>13246.01</v>
      </c>
      <c r="E432" s="121">
        <v>13246.01</v>
      </c>
      <c r="F432" s="74"/>
      <c r="G432" s="74"/>
    </row>
    <row r="433" spans="1:7" ht="31.5">
      <c r="A433" s="107" t="s">
        <v>69</v>
      </c>
      <c r="B433" s="117" t="s">
        <v>285</v>
      </c>
      <c r="C433" s="108">
        <v>200</v>
      </c>
      <c r="D433" s="121">
        <f>SUM(D434)</f>
        <v>462.5</v>
      </c>
      <c r="E433" s="121">
        <f>SUM(E434)</f>
        <v>462.5</v>
      </c>
      <c r="F433" s="74"/>
      <c r="G433" s="74"/>
    </row>
    <row r="434" spans="1:7" ht="31.5">
      <c r="A434" s="107" t="s">
        <v>8</v>
      </c>
      <c r="B434" s="117" t="s">
        <v>285</v>
      </c>
      <c r="C434" s="108">
        <v>240</v>
      </c>
      <c r="D434" s="121">
        <v>462.5</v>
      </c>
      <c r="E434" s="121">
        <v>462.5</v>
      </c>
      <c r="F434" s="74"/>
      <c r="G434" s="74"/>
    </row>
    <row r="435" spans="1:7" s="101" customFormat="1" ht="31.5">
      <c r="A435" s="110" t="s">
        <v>10</v>
      </c>
      <c r="B435" s="117" t="s">
        <v>285</v>
      </c>
      <c r="C435" s="114">
        <v>600</v>
      </c>
      <c r="D435" s="121">
        <f>SUM(D436)</f>
        <v>49585.55</v>
      </c>
      <c r="E435" s="121">
        <f>SUM(E436)</f>
        <v>49585.55</v>
      </c>
      <c r="F435" s="121"/>
      <c r="G435" s="121"/>
    </row>
    <row r="436" spans="1:7" s="101" customFormat="1" ht="15.75">
      <c r="A436" s="110" t="s">
        <v>21</v>
      </c>
      <c r="B436" s="117" t="s">
        <v>285</v>
      </c>
      <c r="C436" s="104">
        <v>610</v>
      </c>
      <c r="D436" s="121">
        <v>49585.55</v>
      </c>
      <c r="E436" s="121">
        <v>49585.55</v>
      </c>
      <c r="F436" s="121"/>
      <c r="G436" s="121"/>
    </row>
    <row r="437" spans="1:7" s="101" customFormat="1" ht="15.75">
      <c r="A437" s="107"/>
      <c r="B437" s="117"/>
      <c r="C437" s="108"/>
      <c r="D437" s="123"/>
      <c r="E437" s="123"/>
      <c r="F437" s="108"/>
      <c r="G437" s="123"/>
    </row>
    <row r="438" spans="1:7" s="101" customFormat="1" ht="47.25">
      <c r="A438" s="102" t="s">
        <v>286</v>
      </c>
      <c r="B438" s="103" t="s">
        <v>73</v>
      </c>
      <c r="C438" s="90"/>
      <c r="D438" s="122">
        <f>SUM(D439,D448,D456)</f>
        <v>31519.85</v>
      </c>
      <c r="E438" s="122">
        <f>SUM(E439,E448,E456)</f>
        <v>48608.85</v>
      </c>
      <c r="F438" s="121"/>
      <c r="G438" s="121"/>
    </row>
    <row r="439" spans="1:7" s="101" customFormat="1" ht="47.25">
      <c r="A439" s="105" t="s">
        <v>287</v>
      </c>
      <c r="B439" s="117" t="s">
        <v>292</v>
      </c>
      <c r="C439" s="90"/>
      <c r="D439" s="121">
        <f>SUM(D440,D444)</f>
        <v>9615.83</v>
      </c>
      <c r="E439" s="121">
        <f>SUM(E440,E444)</f>
        <v>25615.829999999998</v>
      </c>
      <c r="F439" s="121"/>
      <c r="G439" s="121"/>
    </row>
    <row r="440" spans="1:7" s="101" customFormat="1" ht="31.5">
      <c r="A440" s="105" t="s">
        <v>288</v>
      </c>
      <c r="B440" s="117" t="s">
        <v>289</v>
      </c>
      <c r="C440" s="119"/>
      <c r="D440" s="121">
        <f>SUM(D441)</f>
        <v>8052.82</v>
      </c>
      <c r="E440" s="121">
        <f>SUM(E441)</f>
        <v>24052.82</v>
      </c>
      <c r="F440" s="121"/>
      <c r="G440" s="121"/>
    </row>
    <row r="441" spans="1:7" s="101" customFormat="1" ht="110.25">
      <c r="A441" s="105" t="s">
        <v>290</v>
      </c>
      <c r="B441" s="117" t="s">
        <v>291</v>
      </c>
      <c r="C441" s="108"/>
      <c r="D441" s="121">
        <f t="shared" ref="D441:E441" si="31">SUM(D442)</f>
        <v>8052.82</v>
      </c>
      <c r="E441" s="121">
        <f t="shared" si="31"/>
        <v>24052.82</v>
      </c>
      <c r="F441" s="121"/>
      <c r="G441" s="121"/>
    </row>
    <row r="442" spans="1:7" s="101" customFormat="1" ht="31.5">
      <c r="A442" s="107" t="s">
        <v>69</v>
      </c>
      <c r="B442" s="117" t="s">
        <v>291</v>
      </c>
      <c r="C442" s="108">
        <v>200</v>
      </c>
      <c r="D442" s="121">
        <f>SUM(D443)</f>
        <v>8052.82</v>
      </c>
      <c r="E442" s="121">
        <f>SUM(E443)</f>
        <v>24052.82</v>
      </c>
      <c r="F442" s="121"/>
      <c r="G442" s="121"/>
    </row>
    <row r="443" spans="1:7" s="101" customFormat="1" ht="31.5">
      <c r="A443" s="107" t="s">
        <v>8</v>
      </c>
      <c r="B443" s="117" t="s">
        <v>291</v>
      </c>
      <c r="C443" s="108">
        <v>240</v>
      </c>
      <c r="D443" s="121">
        <v>8052.82</v>
      </c>
      <c r="E443" s="121">
        <v>24052.82</v>
      </c>
      <c r="F443" s="121"/>
      <c r="G443" s="121"/>
    </row>
    <row r="444" spans="1:7" s="101" customFormat="1" ht="31.5">
      <c r="A444" s="107" t="s">
        <v>294</v>
      </c>
      <c r="B444" s="117" t="s">
        <v>293</v>
      </c>
      <c r="C444" s="108"/>
      <c r="D444" s="121">
        <f t="shared" ref="D444:E445" si="32">SUM(D445)</f>
        <v>1563.01</v>
      </c>
      <c r="E444" s="121">
        <f t="shared" si="32"/>
        <v>1563.01</v>
      </c>
      <c r="F444" s="121"/>
      <c r="G444" s="121"/>
    </row>
    <row r="445" spans="1:7" s="101" customFormat="1" ht="47.25">
      <c r="A445" s="107" t="s">
        <v>295</v>
      </c>
      <c r="B445" s="117" t="s">
        <v>296</v>
      </c>
      <c r="C445" s="108"/>
      <c r="D445" s="121">
        <f t="shared" si="32"/>
        <v>1563.01</v>
      </c>
      <c r="E445" s="121">
        <f t="shared" si="32"/>
        <v>1563.01</v>
      </c>
      <c r="F445" s="121"/>
      <c r="G445" s="121"/>
    </row>
    <row r="446" spans="1:7" s="101" customFormat="1" ht="31.5">
      <c r="A446" s="107" t="s">
        <v>69</v>
      </c>
      <c r="B446" s="117" t="s">
        <v>296</v>
      </c>
      <c r="C446" s="108">
        <v>200</v>
      </c>
      <c r="D446" s="121">
        <f>SUM(D447)</f>
        <v>1563.01</v>
      </c>
      <c r="E446" s="121">
        <f>SUM(E447)</f>
        <v>1563.01</v>
      </c>
      <c r="F446" s="121"/>
      <c r="G446" s="121"/>
    </row>
    <row r="447" spans="1:7" s="101" customFormat="1" ht="31.5">
      <c r="A447" s="107" t="s">
        <v>8</v>
      </c>
      <c r="B447" s="117" t="s">
        <v>296</v>
      </c>
      <c r="C447" s="108">
        <v>240</v>
      </c>
      <c r="D447" s="121">
        <v>1563.01</v>
      </c>
      <c r="E447" s="121">
        <v>1563.01</v>
      </c>
      <c r="F447" s="121"/>
      <c r="G447" s="121"/>
    </row>
    <row r="448" spans="1:7" s="101" customFormat="1" ht="15.75">
      <c r="A448" s="105" t="s">
        <v>298</v>
      </c>
      <c r="B448" s="117" t="s">
        <v>297</v>
      </c>
      <c r="C448" s="119"/>
      <c r="D448" s="123">
        <f>SUM(D449)</f>
        <v>15000.02</v>
      </c>
      <c r="E448" s="123">
        <f>SUM(E449)</f>
        <v>15000.02</v>
      </c>
      <c r="F448" s="108"/>
      <c r="G448" s="123"/>
    </row>
    <row r="449" spans="1:7" s="101" customFormat="1" ht="63">
      <c r="A449" s="105" t="s">
        <v>300</v>
      </c>
      <c r="B449" s="117" t="s">
        <v>299</v>
      </c>
      <c r="C449" s="108"/>
      <c r="D449" s="121">
        <f>SUM(D450,D453)</f>
        <v>15000.02</v>
      </c>
      <c r="E449" s="121">
        <f>SUM(E450,E453)</f>
        <v>15000.02</v>
      </c>
      <c r="F449" s="108"/>
      <c r="G449" s="123"/>
    </row>
    <row r="450" spans="1:7" s="101" customFormat="1" ht="31.5">
      <c r="A450" s="105" t="s">
        <v>301</v>
      </c>
      <c r="B450" s="117" t="s">
        <v>302</v>
      </c>
      <c r="C450" s="104"/>
      <c r="D450" s="121">
        <f>SUM(D451)</f>
        <v>374</v>
      </c>
      <c r="E450" s="121">
        <f>SUM(E451)</f>
        <v>374</v>
      </c>
      <c r="F450" s="104"/>
      <c r="G450" s="121"/>
    </row>
    <row r="451" spans="1:7" s="101" customFormat="1" ht="31.5">
      <c r="A451" s="105" t="s">
        <v>10</v>
      </c>
      <c r="B451" s="117" t="s">
        <v>302</v>
      </c>
      <c r="C451" s="109">
        <v>600</v>
      </c>
      <c r="D451" s="121">
        <f>SUM(D452)</f>
        <v>374</v>
      </c>
      <c r="E451" s="121">
        <f>SUM(E452)</f>
        <v>374</v>
      </c>
      <c r="F451" s="109"/>
      <c r="G451" s="121"/>
    </row>
    <row r="452" spans="1:7" s="101" customFormat="1" ht="15.75">
      <c r="A452" s="110" t="s">
        <v>21</v>
      </c>
      <c r="B452" s="117" t="s">
        <v>302</v>
      </c>
      <c r="C452" s="115">
        <v>610</v>
      </c>
      <c r="D452" s="123">
        <v>374</v>
      </c>
      <c r="E452" s="123">
        <v>374</v>
      </c>
      <c r="F452" s="115"/>
      <c r="G452" s="121"/>
    </row>
    <row r="453" spans="1:7" s="101" customFormat="1" ht="31.5">
      <c r="A453" s="105" t="s">
        <v>303</v>
      </c>
      <c r="B453" s="117" t="s">
        <v>304</v>
      </c>
      <c r="C453" s="115"/>
      <c r="D453" s="121">
        <f>SUM(D454)</f>
        <v>14626.02</v>
      </c>
      <c r="E453" s="121">
        <f>SUM(E454)</f>
        <v>14626.02</v>
      </c>
      <c r="F453" s="115"/>
      <c r="G453" s="121"/>
    </row>
    <row r="454" spans="1:7" s="101" customFormat="1" ht="31.5">
      <c r="A454" s="32" t="s">
        <v>10</v>
      </c>
      <c r="B454" s="117" t="s">
        <v>304</v>
      </c>
      <c r="C454" s="109">
        <v>600</v>
      </c>
      <c r="D454" s="121">
        <f>SUM(D455)</f>
        <v>14626.02</v>
      </c>
      <c r="E454" s="121">
        <f>SUM(E455)</f>
        <v>14626.02</v>
      </c>
      <c r="F454" s="109"/>
      <c r="G454" s="121"/>
    </row>
    <row r="455" spans="1:7" s="101" customFormat="1" ht="15.75">
      <c r="A455" s="110" t="s">
        <v>21</v>
      </c>
      <c r="B455" s="117" t="s">
        <v>304</v>
      </c>
      <c r="C455" s="115">
        <v>610</v>
      </c>
      <c r="D455" s="123">
        <v>14626.02</v>
      </c>
      <c r="E455" s="123">
        <v>14626.02</v>
      </c>
      <c r="F455" s="115"/>
      <c r="G455" s="121"/>
    </row>
    <row r="456" spans="1:7" s="101" customFormat="1" ht="15.75">
      <c r="A456" s="107" t="s">
        <v>61</v>
      </c>
      <c r="B456" s="117" t="s">
        <v>305</v>
      </c>
      <c r="C456" s="108"/>
      <c r="D456" s="121">
        <f>SUM(D457,D462)</f>
        <v>6904</v>
      </c>
      <c r="E456" s="121">
        <f>SUM(E457,E462)</f>
        <v>7993</v>
      </c>
      <c r="F456" s="121"/>
      <c r="G456" s="121"/>
    </row>
    <row r="457" spans="1:7" s="101" customFormat="1" ht="31.5">
      <c r="A457" s="107" t="s">
        <v>307</v>
      </c>
      <c r="B457" s="117" t="s">
        <v>306</v>
      </c>
      <c r="C457" s="108"/>
      <c r="D457" s="121">
        <f t="shared" ref="D457:E457" si="33">SUM(D458,)</f>
        <v>6903</v>
      </c>
      <c r="E457" s="121">
        <f t="shared" si="33"/>
        <v>7241</v>
      </c>
      <c r="F457" s="121"/>
      <c r="G457" s="121"/>
    </row>
    <row r="458" spans="1:7" s="101" customFormat="1" ht="31.5">
      <c r="A458" s="73" t="s">
        <v>308</v>
      </c>
      <c r="B458" s="117" t="s">
        <v>309</v>
      </c>
      <c r="C458" s="108"/>
      <c r="D458" s="121">
        <f>SUM(D459,)</f>
        <v>6903</v>
      </c>
      <c r="E458" s="121">
        <f>SUM(E459,)</f>
        <v>7241</v>
      </c>
      <c r="F458" s="121"/>
      <c r="G458" s="121"/>
    </row>
    <row r="459" spans="1:7" s="101" customFormat="1" ht="47.25">
      <c r="A459" s="107" t="s">
        <v>17</v>
      </c>
      <c r="B459" s="117" t="s">
        <v>309</v>
      </c>
      <c r="C459" s="108">
        <v>100</v>
      </c>
      <c r="D459" s="121">
        <f t="shared" ref="D459:E459" si="34">SUM(D460)</f>
        <v>6903</v>
      </c>
      <c r="E459" s="121">
        <f t="shared" si="34"/>
        <v>7241</v>
      </c>
      <c r="F459" s="121"/>
      <c r="G459" s="121"/>
    </row>
    <row r="460" spans="1:7" s="101" customFormat="1" ht="15.75">
      <c r="A460" s="107" t="s">
        <v>23</v>
      </c>
      <c r="B460" s="117" t="s">
        <v>309</v>
      </c>
      <c r="C460" s="108">
        <v>120</v>
      </c>
      <c r="D460" s="121">
        <v>6903</v>
      </c>
      <c r="E460" s="121">
        <v>7241</v>
      </c>
      <c r="F460" s="121"/>
      <c r="G460" s="121"/>
    </row>
    <row r="461" spans="1:7" s="101" customFormat="1" ht="15.75">
      <c r="A461" s="21" t="s">
        <v>47</v>
      </c>
      <c r="B461" s="117" t="s">
        <v>309</v>
      </c>
      <c r="C461" s="108">
        <v>120</v>
      </c>
      <c r="D461" s="121">
        <v>6903</v>
      </c>
      <c r="E461" s="121">
        <v>7241</v>
      </c>
      <c r="F461" s="121"/>
      <c r="G461" s="121"/>
    </row>
    <row r="462" spans="1:7" s="101" customFormat="1" ht="31.5">
      <c r="A462" s="21" t="s">
        <v>311</v>
      </c>
      <c r="B462" s="117" t="s">
        <v>310</v>
      </c>
      <c r="C462" s="108"/>
      <c r="D462" s="121">
        <f t="shared" ref="D462:E463" si="35">SUM(D463)</f>
        <v>1</v>
      </c>
      <c r="E462" s="121">
        <f t="shared" si="35"/>
        <v>752</v>
      </c>
      <c r="F462" s="121"/>
      <c r="G462" s="121"/>
    </row>
    <row r="463" spans="1:7" s="101" customFormat="1" ht="31.5">
      <c r="A463" s="107" t="s">
        <v>312</v>
      </c>
      <c r="B463" s="117" t="s">
        <v>313</v>
      </c>
      <c r="C463" s="108"/>
      <c r="D463" s="121">
        <f t="shared" si="35"/>
        <v>1</v>
      </c>
      <c r="E463" s="121">
        <f t="shared" si="35"/>
        <v>752</v>
      </c>
      <c r="F463" s="121"/>
    </row>
    <row r="464" spans="1:7" s="101" customFormat="1" ht="15.75">
      <c r="A464" s="107" t="s">
        <v>93</v>
      </c>
      <c r="B464" s="117" t="s">
        <v>313</v>
      </c>
      <c r="C464" s="108">
        <v>200</v>
      </c>
      <c r="D464" s="121">
        <f>SUM(D465)</f>
        <v>1</v>
      </c>
      <c r="E464" s="121">
        <f>SUM(E465)</f>
        <v>752</v>
      </c>
      <c r="F464" s="121"/>
    </row>
    <row r="465" spans="1:7" s="101" customFormat="1" ht="31.5">
      <c r="A465" s="107" t="s">
        <v>8</v>
      </c>
      <c r="B465" s="117" t="s">
        <v>313</v>
      </c>
      <c r="C465" s="108">
        <v>240</v>
      </c>
      <c r="D465" s="71">
        <v>1</v>
      </c>
      <c r="E465" s="71">
        <v>752</v>
      </c>
      <c r="F465" s="71"/>
    </row>
    <row r="466" spans="1:7" s="101" customFormat="1" ht="15.75">
      <c r="A466" s="21" t="s">
        <v>47</v>
      </c>
      <c r="B466" s="117" t="s">
        <v>313</v>
      </c>
      <c r="C466" s="108">
        <v>240</v>
      </c>
      <c r="D466" s="71">
        <v>1</v>
      </c>
      <c r="E466" s="71">
        <v>752</v>
      </c>
      <c r="F466" s="71"/>
    </row>
    <row r="467" spans="1:7" s="101" customFormat="1" ht="15.75">
      <c r="A467" s="21"/>
      <c r="B467" s="117"/>
      <c r="C467" s="108"/>
      <c r="D467" s="71"/>
      <c r="E467" s="71"/>
      <c r="F467" s="71"/>
    </row>
    <row r="468" spans="1:7" s="101" customFormat="1" ht="31.5">
      <c r="A468" s="102" t="s">
        <v>372</v>
      </c>
      <c r="B468" s="103" t="s">
        <v>74</v>
      </c>
      <c r="C468" s="132"/>
      <c r="D468" s="122">
        <f>SUM(D469,D483)</f>
        <v>122026.17</v>
      </c>
      <c r="E468" s="122">
        <f>SUM(E469,E483)</f>
        <v>147226.51999999999</v>
      </c>
      <c r="F468" s="121"/>
      <c r="G468" s="121"/>
    </row>
    <row r="469" spans="1:7" s="101" customFormat="1" ht="15.75">
      <c r="A469" s="105" t="s">
        <v>373</v>
      </c>
      <c r="B469" s="106" t="s">
        <v>374</v>
      </c>
      <c r="C469" s="112"/>
      <c r="D469" s="121">
        <f>SUM(D470)</f>
        <v>94572.73</v>
      </c>
      <c r="E469" s="121">
        <f>SUM(E470)</f>
        <v>122518</v>
      </c>
      <c r="F469" s="121"/>
      <c r="G469" s="121"/>
    </row>
    <row r="470" spans="1:7" s="101" customFormat="1" ht="31.5">
      <c r="A470" s="27" t="s">
        <v>474</v>
      </c>
      <c r="B470" s="106" t="s">
        <v>375</v>
      </c>
      <c r="C470" s="119"/>
      <c r="D470" s="121">
        <f>SUM(D471,D474,D477,D480)</f>
        <v>94572.73</v>
      </c>
      <c r="E470" s="121">
        <f>SUM(E471,E474,E477,E480)</f>
        <v>122518</v>
      </c>
      <c r="F470" s="121"/>
      <c r="G470" s="121"/>
    </row>
    <row r="471" spans="1:7" s="101" customFormat="1" ht="31.5">
      <c r="A471" s="27" t="s">
        <v>444</v>
      </c>
      <c r="B471" s="106" t="s">
        <v>445</v>
      </c>
      <c r="C471" s="119"/>
      <c r="D471" s="121">
        <f>SUM(D472)</f>
        <v>18622</v>
      </c>
      <c r="E471" s="121">
        <f>SUM(E472)</f>
        <v>38518</v>
      </c>
      <c r="F471" s="121"/>
      <c r="G471" s="121"/>
    </row>
    <row r="472" spans="1:7" s="101" customFormat="1" ht="31.5">
      <c r="A472" s="107" t="s">
        <v>69</v>
      </c>
      <c r="B472" s="106" t="s">
        <v>445</v>
      </c>
      <c r="C472" s="108">
        <v>200</v>
      </c>
      <c r="D472" s="121">
        <f>SUM(D473)</f>
        <v>18622</v>
      </c>
      <c r="E472" s="121">
        <f>SUM(E473)</f>
        <v>38518</v>
      </c>
      <c r="F472" s="121"/>
      <c r="G472" s="121"/>
    </row>
    <row r="473" spans="1:7" s="101" customFormat="1" ht="31.5">
      <c r="A473" s="107" t="s">
        <v>8</v>
      </c>
      <c r="B473" s="106" t="s">
        <v>445</v>
      </c>
      <c r="C473" s="108">
        <v>240</v>
      </c>
      <c r="D473" s="121">
        <v>18622</v>
      </c>
      <c r="E473" s="121">
        <v>38518</v>
      </c>
      <c r="F473" s="121"/>
      <c r="G473" s="121"/>
    </row>
    <row r="474" spans="1:7" s="101" customFormat="1" ht="31.5">
      <c r="A474" s="107" t="s">
        <v>376</v>
      </c>
      <c r="B474" s="106" t="s">
        <v>377</v>
      </c>
      <c r="C474" s="108"/>
      <c r="D474" s="76">
        <f>SUM(D475)</f>
        <v>72450.73</v>
      </c>
      <c r="E474" s="76">
        <f>SUM(E475)</f>
        <v>80000</v>
      </c>
      <c r="F474" s="121"/>
      <c r="G474" s="121"/>
    </row>
    <row r="475" spans="1:7" s="101" customFormat="1" ht="31.5">
      <c r="A475" s="107" t="s">
        <v>69</v>
      </c>
      <c r="B475" s="106" t="s">
        <v>377</v>
      </c>
      <c r="C475" s="108">
        <v>200</v>
      </c>
      <c r="D475" s="121">
        <f>SUM(D476)</f>
        <v>72450.73</v>
      </c>
      <c r="E475" s="121">
        <f>SUM(E476)</f>
        <v>80000</v>
      </c>
      <c r="F475" s="121"/>
      <c r="G475" s="121"/>
    </row>
    <row r="476" spans="1:7" s="101" customFormat="1" ht="31.5">
      <c r="A476" s="107" t="s">
        <v>8</v>
      </c>
      <c r="B476" s="106" t="s">
        <v>377</v>
      </c>
      <c r="C476" s="108">
        <v>240</v>
      </c>
      <c r="D476" s="121">
        <v>72450.73</v>
      </c>
      <c r="E476" s="121">
        <v>80000</v>
      </c>
      <c r="F476" s="121"/>
      <c r="G476" s="121"/>
    </row>
    <row r="477" spans="1:7" s="101" customFormat="1" ht="15.75">
      <c r="A477" s="110" t="s">
        <v>378</v>
      </c>
      <c r="B477" s="106" t="s">
        <v>379</v>
      </c>
      <c r="C477" s="108"/>
      <c r="D477" s="76">
        <f>SUM(D478)</f>
        <v>500</v>
      </c>
      <c r="E477" s="76">
        <f>SUM(E478)</f>
        <v>1000</v>
      </c>
      <c r="F477" s="121"/>
      <c r="G477" s="121"/>
    </row>
    <row r="478" spans="1:7" s="101" customFormat="1" ht="31.5">
      <c r="A478" s="107" t="s">
        <v>69</v>
      </c>
      <c r="B478" s="106" t="s">
        <v>379</v>
      </c>
      <c r="C478" s="108">
        <v>200</v>
      </c>
      <c r="D478" s="121">
        <f>SUM(D479)</f>
        <v>500</v>
      </c>
      <c r="E478" s="121">
        <f>SUM(E479)</f>
        <v>1000</v>
      </c>
      <c r="F478" s="121"/>
      <c r="G478" s="121"/>
    </row>
    <row r="479" spans="1:7" s="101" customFormat="1" ht="31.5">
      <c r="A479" s="107" t="s">
        <v>8</v>
      </c>
      <c r="B479" s="106" t="s">
        <v>379</v>
      </c>
      <c r="C479" s="108">
        <v>240</v>
      </c>
      <c r="D479" s="121">
        <v>500</v>
      </c>
      <c r="E479" s="121">
        <v>1000</v>
      </c>
      <c r="F479" s="121"/>
      <c r="G479" s="121"/>
    </row>
    <row r="480" spans="1:7" s="101" customFormat="1" ht="15.75">
      <c r="A480" s="107" t="s">
        <v>380</v>
      </c>
      <c r="B480" s="106" t="s">
        <v>381</v>
      </c>
      <c r="C480" s="108"/>
      <c r="D480" s="76">
        <f>SUM(D481)</f>
        <v>3000</v>
      </c>
      <c r="E480" s="76">
        <f>SUM(E481)</f>
        <v>3000</v>
      </c>
      <c r="F480" s="121"/>
      <c r="G480" s="121"/>
    </row>
    <row r="481" spans="1:7" s="101" customFormat="1" ht="31.5">
      <c r="A481" s="107" t="s">
        <v>69</v>
      </c>
      <c r="B481" s="106" t="s">
        <v>381</v>
      </c>
      <c r="C481" s="108">
        <v>200</v>
      </c>
      <c r="D481" s="121">
        <f>SUM(D482)</f>
        <v>3000</v>
      </c>
      <c r="E481" s="121">
        <f>SUM(E482)</f>
        <v>3000</v>
      </c>
      <c r="F481" s="121"/>
      <c r="G481" s="121"/>
    </row>
    <row r="482" spans="1:7" s="101" customFormat="1" ht="31.5">
      <c r="A482" s="107" t="s">
        <v>8</v>
      </c>
      <c r="B482" s="106" t="s">
        <v>381</v>
      </c>
      <c r="C482" s="108">
        <v>240</v>
      </c>
      <c r="D482" s="121">
        <v>3000</v>
      </c>
      <c r="E482" s="121">
        <v>3000</v>
      </c>
      <c r="F482" s="121"/>
      <c r="G482" s="121"/>
    </row>
    <row r="483" spans="1:7" s="101" customFormat="1" ht="15.75">
      <c r="A483" s="107" t="s">
        <v>61</v>
      </c>
      <c r="B483" s="106" t="s">
        <v>382</v>
      </c>
      <c r="C483" s="108"/>
      <c r="D483" s="121">
        <f>SUM(D484)</f>
        <v>27453.440000000002</v>
      </c>
      <c r="E483" s="121">
        <f>SUM(E484)</f>
        <v>24708.52</v>
      </c>
      <c r="F483" s="121"/>
      <c r="G483" s="121"/>
    </row>
    <row r="484" spans="1:7" s="101" customFormat="1" ht="31.5">
      <c r="A484" s="107" t="s">
        <v>114</v>
      </c>
      <c r="B484" s="106" t="s">
        <v>383</v>
      </c>
      <c r="C484" s="108"/>
      <c r="D484" s="121">
        <f>SUM(D485)</f>
        <v>27453.440000000002</v>
      </c>
      <c r="E484" s="121">
        <f>SUM(E485)</f>
        <v>24708.52</v>
      </c>
      <c r="F484" s="121"/>
      <c r="G484" s="121"/>
    </row>
    <row r="485" spans="1:7" s="101" customFormat="1" ht="31.5">
      <c r="A485" s="107" t="s">
        <v>384</v>
      </c>
      <c r="B485" s="106" t="s">
        <v>385</v>
      </c>
      <c r="C485" s="108"/>
      <c r="D485" s="121">
        <f>SUM(D486,D488,D490)</f>
        <v>27453.440000000002</v>
      </c>
      <c r="E485" s="121">
        <f>SUM(E486,E488,E490)</f>
        <v>24708.52</v>
      </c>
      <c r="F485" s="121"/>
      <c r="G485" s="121"/>
    </row>
    <row r="486" spans="1:7" s="101" customFormat="1" ht="47.25">
      <c r="A486" s="107" t="s">
        <v>17</v>
      </c>
      <c r="B486" s="106" t="s">
        <v>385</v>
      </c>
      <c r="C486" s="108">
        <v>100</v>
      </c>
      <c r="D486" s="121">
        <f>SUM(D487)</f>
        <v>14552.52</v>
      </c>
      <c r="E486" s="121">
        <f>SUM(E487)</f>
        <v>11807.6</v>
      </c>
      <c r="F486" s="121"/>
      <c r="G486" s="121"/>
    </row>
    <row r="487" spans="1:7" s="101" customFormat="1" ht="15.75">
      <c r="A487" s="107" t="s">
        <v>18</v>
      </c>
      <c r="B487" s="106" t="s">
        <v>385</v>
      </c>
      <c r="C487" s="108">
        <v>110</v>
      </c>
      <c r="D487" s="121">
        <v>14552.52</v>
      </c>
      <c r="E487" s="121">
        <v>11807.6</v>
      </c>
      <c r="F487" s="121"/>
      <c r="G487" s="121"/>
    </row>
    <row r="488" spans="1:7" s="101" customFormat="1" ht="31.5">
      <c r="A488" s="107" t="s">
        <v>69</v>
      </c>
      <c r="B488" s="106" t="s">
        <v>385</v>
      </c>
      <c r="C488" s="108">
        <v>200</v>
      </c>
      <c r="D488" s="121">
        <f>SUM(D489)</f>
        <v>12599.42</v>
      </c>
      <c r="E488" s="121">
        <f>SUM(E489)</f>
        <v>12599.42</v>
      </c>
      <c r="F488" s="121"/>
      <c r="G488" s="121"/>
    </row>
    <row r="489" spans="1:7" s="101" customFormat="1" ht="31.5">
      <c r="A489" s="107" t="s">
        <v>8</v>
      </c>
      <c r="B489" s="106" t="s">
        <v>385</v>
      </c>
      <c r="C489" s="108">
        <v>240</v>
      </c>
      <c r="D489" s="121">
        <v>12599.42</v>
      </c>
      <c r="E489" s="121">
        <v>12599.42</v>
      </c>
      <c r="F489" s="121"/>
      <c r="G489" s="121"/>
    </row>
    <row r="490" spans="1:7" s="101" customFormat="1" ht="15.75">
      <c r="A490" s="73" t="s">
        <v>7</v>
      </c>
      <c r="B490" s="106" t="s">
        <v>385</v>
      </c>
      <c r="C490" s="108">
        <v>800</v>
      </c>
      <c r="D490" s="121">
        <f>SUM(D491)</f>
        <v>301.5</v>
      </c>
      <c r="E490" s="121">
        <f>SUM(E491)</f>
        <v>301.5</v>
      </c>
      <c r="F490" s="121"/>
      <c r="G490" s="121"/>
    </row>
    <row r="491" spans="1:7" s="101" customFormat="1" ht="15.75">
      <c r="A491" s="73" t="s">
        <v>19</v>
      </c>
      <c r="B491" s="106" t="s">
        <v>385</v>
      </c>
      <c r="C491" s="108">
        <v>850</v>
      </c>
      <c r="D491" s="121">
        <v>301.5</v>
      </c>
      <c r="E491" s="121">
        <v>301.5</v>
      </c>
      <c r="F491" s="121"/>
      <c r="G491" s="121"/>
    </row>
    <row r="492" spans="1:7" s="101" customFormat="1" ht="15.75">
      <c r="A492" s="105"/>
      <c r="B492" s="117"/>
      <c r="C492" s="112"/>
      <c r="D492" s="121"/>
      <c r="E492" s="121"/>
      <c r="F492" s="121"/>
      <c r="G492" s="121"/>
    </row>
    <row r="493" spans="1:7" s="101" customFormat="1" ht="15.75">
      <c r="A493" s="102" t="s">
        <v>315</v>
      </c>
      <c r="B493" s="103" t="s">
        <v>314</v>
      </c>
      <c r="C493" s="90"/>
      <c r="D493" s="122">
        <f>SUM(D494,D499)</f>
        <v>74388.81</v>
      </c>
      <c r="E493" s="122">
        <f>SUM(E494,E499)</f>
        <v>103226.85</v>
      </c>
      <c r="F493" s="121"/>
      <c r="G493" s="121"/>
    </row>
    <row r="494" spans="1:7" s="101" customFormat="1" ht="63">
      <c r="A494" s="105" t="s">
        <v>316</v>
      </c>
      <c r="B494" s="117" t="s">
        <v>317</v>
      </c>
      <c r="C494" s="108"/>
      <c r="D494" s="121">
        <f>SUM(D495,)</f>
        <v>60360.13</v>
      </c>
      <c r="E494" s="121">
        <f>SUM(E495,)</f>
        <v>58160.9</v>
      </c>
      <c r="F494" s="119"/>
      <c r="G494" s="121"/>
    </row>
    <row r="495" spans="1:7" s="101" customFormat="1" ht="31.5">
      <c r="A495" s="118" t="s">
        <v>319</v>
      </c>
      <c r="B495" s="117" t="s">
        <v>318</v>
      </c>
      <c r="C495" s="108"/>
      <c r="D495" s="121">
        <f>SUM(D496,)</f>
        <v>60360.13</v>
      </c>
      <c r="E495" s="121">
        <f>SUM(E496,)</f>
        <v>58160.9</v>
      </c>
      <c r="F495" s="119"/>
      <c r="G495" s="121"/>
    </row>
    <row r="496" spans="1:7" s="101" customFormat="1" ht="47.25">
      <c r="A496" s="118" t="s">
        <v>320</v>
      </c>
      <c r="B496" s="117" t="s">
        <v>321</v>
      </c>
      <c r="C496" s="108"/>
      <c r="D496" s="121">
        <f>SUM(D497)</f>
        <v>60360.13</v>
      </c>
      <c r="E496" s="121">
        <f>SUM(E497)</f>
        <v>58160.9</v>
      </c>
      <c r="F496" s="108"/>
      <c r="G496" s="121"/>
    </row>
    <row r="497" spans="1:7" s="101" customFormat="1" ht="31.5">
      <c r="A497" s="110" t="s">
        <v>10</v>
      </c>
      <c r="B497" s="117" t="s">
        <v>321</v>
      </c>
      <c r="C497" s="114">
        <v>600</v>
      </c>
      <c r="D497" s="121">
        <f>SUM(D498)</f>
        <v>60360.13</v>
      </c>
      <c r="E497" s="121">
        <f>SUM(E498)</f>
        <v>58160.9</v>
      </c>
      <c r="F497" s="114"/>
      <c r="G497" s="121"/>
    </row>
    <row r="498" spans="1:7" s="101" customFormat="1" ht="15.75">
      <c r="A498" s="110" t="s">
        <v>21</v>
      </c>
      <c r="B498" s="117" t="s">
        <v>321</v>
      </c>
      <c r="C498" s="104">
        <v>610</v>
      </c>
      <c r="D498" s="121">
        <v>60360.13</v>
      </c>
      <c r="E498" s="121">
        <v>58160.9</v>
      </c>
      <c r="F498" s="104"/>
      <c r="G498" s="121"/>
    </row>
    <row r="499" spans="1:7" s="101" customFormat="1" ht="47.25">
      <c r="A499" s="105" t="s">
        <v>323</v>
      </c>
      <c r="B499" s="117" t="s">
        <v>322</v>
      </c>
      <c r="C499" s="119"/>
      <c r="D499" s="121">
        <f>SUM(D500,D504,D508,D512)</f>
        <v>14028.68</v>
      </c>
      <c r="E499" s="121">
        <f>SUM(E500,E504,E508,E512)</f>
        <v>45065.95</v>
      </c>
      <c r="F499" s="108"/>
      <c r="G499" s="121"/>
    </row>
    <row r="500" spans="1:7" s="101" customFormat="1" ht="15.75">
      <c r="A500" s="32" t="s">
        <v>325</v>
      </c>
      <c r="B500" s="117" t="s">
        <v>324</v>
      </c>
      <c r="C500" s="119"/>
      <c r="D500" s="121">
        <f t="shared" ref="D500:E502" si="36">SUM(D501)</f>
        <v>2296</v>
      </c>
      <c r="E500" s="121">
        <f t="shared" si="36"/>
        <v>7296</v>
      </c>
      <c r="F500" s="108"/>
      <c r="G500" s="121"/>
    </row>
    <row r="501" spans="1:7" s="101" customFormat="1" ht="15.75">
      <c r="A501" s="32" t="s">
        <v>326</v>
      </c>
      <c r="B501" s="117" t="s">
        <v>327</v>
      </c>
      <c r="C501" s="108"/>
      <c r="D501" s="121">
        <f t="shared" si="36"/>
        <v>2296</v>
      </c>
      <c r="E501" s="121">
        <f t="shared" si="36"/>
        <v>7296</v>
      </c>
      <c r="F501" s="108"/>
      <c r="G501" s="121"/>
    </row>
    <row r="502" spans="1:7" s="101" customFormat="1" ht="31.5">
      <c r="A502" s="107" t="s">
        <v>69</v>
      </c>
      <c r="B502" s="117" t="s">
        <v>327</v>
      </c>
      <c r="C502" s="108">
        <v>200</v>
      </c>
      <c r="D502" s="121">
        <f t="shared" si="36"/>
        <v>2296</v>
      </c>
      <c r="E502" s="121">
        <f t="shared" si="36"/>
        <v>7296</v>
      </c>
      <c r="F502" s="108"/>
      <c r="G502" s="121"/>
    </row>
    <row r="503" spans="1:7" s="101" customFormat="1" ht="31.5">
      <c r="A503" s="107" t="s">
        <v>8</v>
      </c>
      <c r="B503" s="117" t="s">
        <v>327</v>
      </c>
      <c r="C503" s="108">
        <v>240</v>
      </c>
      <c r="D503" s="121">
        <v>2296</v>
      </c>
      <c r="E503" s="121">
        <v>7296</v>
      </c>
      <c r="F503" s="108"/>
      <c r="G503" s="76"/>
    </row>
    <row r="504" spans="1:7" s="101" customFormat="1" ht="15.75">
      <c r="A504" s="107" t="s">
        <v>328</v>
      </c>
      <c r="B504" s="117" t="s">
        <v>329</v>
      </c>
      <c r="C504" s="108"/>
      <c r="D504" s="121"/>
      <c r="E504" s="121">
        <f t="shared" ref="E504:E506" si="37">SUM(E505)</f>
        <v>950</v>
      </c>
      <c r="F504" s="108"/>
      <c r="G504" s="76"/>
    </row>
    <row r="505" spans="1:7" s="101" customFormat="1" ht="15.75">
      <c r="A505" s="107" t="s">
        <v>330</v>
      </c>
      <c r="B505" s="117" t="s">
        <v>331</v>
      </c>
      <c r="C505" s="108"/>
      <c r="D505" s="121"/>
      <c r="E505" s="121">
        <f t="shared" si="37"/>
        <v>950</v>
      </c>
      <c r="F505" s="108"/>
      <c r="G505" s="121"/>
    </row>
    <row r="506" spans="1:7" s="101" customFormat="1" ht="31.5">
      <c r="A506" s="107" t="s">
        <v>69</v>
      </c>
      <c r="B506" s="117" t="s">
        <v>331</v>
      </c>
      <c r="C506" s="108">
        <v>200</v>
      </c>
      <c r="D506" s="121"/>
      <c r="E506" s="121">
        <f t="shared" si="37"/>
        <v>950</v>
      </c>
      <c r="F506" s="108"/>
      <c r="G506" s="121"/>
    </row>
    <row r="507" spans="1:7" s="101" customFormat="1" ht="31.5">
      <c r="A507" s="107" t="s">
        <v>8</v>
      </c>
      <c r="B507" s="117" t="s">
        <v>331</v>
      </c>
      <c r="C507" s="108">
        <v>240</v>
      </c>
      <c r="D507" s="121"/>
      <c r="E507" s="121">
        <v>950</v>
      </c>
      <c r="F507" s="108"/>
      <c r="G507" s="121"/>
    </row>
    <row r="508" spans="1:7" s="101" customFormat="1" ht="15.75">
      <c r="A508" s="107" t="s">
        <v>332</v>
      </c>
      <c r="B508" s="117" t="s">
        <v>333</v>
      </c>
      <c r="C508" s="108"/>
      <c r="D508" s="121">
        <f t="shared" ref="D508:E510" si="38">SUM(D509)</f>
        <v>668.95</v>
      </c>
      <c r="E508" s="121">
        <f t="shared" si="38"/>
        <v>2718.95</v>
      </c>
      <c r="F508" s="108"/>
      <c r="G508" s="121"/>
    </row>
    <row r="509" spans="1:7" s="101" customFormat="1" ht="15.75">
      <c r="A509" s="32" t="s">
        <v>334</v>
      </c>
      <c r="B509" s="117" t="s">
        <v>335</v>
      </c>
      <c r="C509" s="108"/>
      <c r="D509" s="121">
        <f t="shared" si="38"/>
        <v>668.95</v>
      </c>
      <c r="E509" s="121">
        <f t="shared" si="38"/>
        <v>2718.95</v>
      </c>
      <c r="F509" s="108"/>
      <c r="G509" s="121"/>
    </row>
    <row r="510" spans="1:7" s="101" customFormat="1" ht="31.5">
      <c r="A510" s="107" t="s">
        <v>69</v>
      </c>
      <c r="B510" s="117" t="s">
        <v>335</v>
      </c>
      <c r="C510" s="108">
        <v>200</v>
      </c>
      <c r="D510" s="121">
        <f t="shared" si="38"/>
        <v>668.95</v>
      </c>
      <c r="E510" s="121">
        <f t="shared" si="38"/>
        <v>2718.95</v>
      </c>
      <c r="F510" s="108"/>
      <c r="G510" s="121"/>
    </row>
    <row r="511" spans="1:7" s="101" customFormat="1" ht="31.5">
      <c r="A511" s="107" t="s">
        <v>8</v>
      </c>
      <c r="B511" s="117" t="s">
        <v>335</v>
      </c>
      <c r="C511" s="108">
        <v>240</v>
      </c>
      <c r="D511" s="121">
        <v>668.95</v>
      </c>
      <c r="E511" s="121">
        <v>2718.95</v>
      </c>
      <c r="F511" s="108"/>
      <c r="G511" s="121"/>
    </row>
    <row r="512" spans="1:7" s="101" customFormat="1" ht="15.75">
      <c r="A512" s="110" t="s">
        <v>436</v>
      </c>
      <c r="B512" s="117" t="s">
        <v>437</v>
      </c>
      <c r="C512" s="104"/>
      <c r="D512" s="121">
        <f>SUM(D513,D517,D521,D525)</f>
        <v>11063.73</v>
      </c>
      <c r="E512" s="121">
        <f>SUM(E513,E517,E521,E525)</f>
        <v>34101</v>
      </c>
      <c r="F512" s="121"/>
      <c r="G512" s="121"/>
    </row>
    <row r="513" spans="1:7" s="101" customFormat="1" ht="47.25">
      <c r="A513" s="110" t="s">
        <v>438</v>
      </c>
      <c r="B513" s="117" t="s">
        <v>439</v>
      </c>
      <c r="C513" s="104"/>
      <c r="D513" s="121">
        <f t="shared" ref="D513:E521" si="39">SUM(D514,)</f>
        <v>6932.73</v>
      </c>
      <c r="E513" s="121"/>
      <c r="F513" s="121"/>
      <c r="G513" s="121"/>
    </row>
    <row r="514" spans="1:7" s="101" customFormat="1" ht="31.5">
      <c r="A514" s="110" t="s">
        <v>10</v>
      </c>
      <c r="B514" s="117" t="s">
        <v>439</v>
      </c>
      <c r="C514" s="111">
        <v>600</v>
      </c>
      <c r="D514" s="121">
        <f>SUM(D515,D516)</f>
        <v>6932.73</v>
      </c>
      <c r="E514" s="121"/>
      <c r="F514" s="121"/>
      <c r="G514" s="121"/>
    </row>
    <row r="515" spans="1:7" s="101" customFormat="1" ht="15.75">
      <c r="A515" s="110" t="s">
        <v>21</v>
      </c>
      <c r="B515" s="117" t="s">
        <v>439</v>
      </c>
      <c r="C515" s="104">
        <v>610</v>
      </c>
      <c r="D515" s="121">
        <v>4621.82</v>
      </c>
      <c r="E515" s="121"/>
      <c r="F515" s="121"/>
      <c r="G515" s="121"/>
    </row>
    <row r="516" spans="1:7" s="101" customFormat="1" ht="15.75">
      <c r="A516" s="110" t="s">
        <v>11</v>
      </c>
      <c r="B516" s="117" t="s">
        <v>439</v>
      </c>
      <c r="C516" s="104">
        <v>620</v>
      </c>
      <c r="D516" s="121">
        <v>2310.91</v>
      </c>
      <c r="E516" s="121"/>
      <c r="F516" s="121"/>
      <c r="G516" s="121"/>
    </row>
    <row r="517" spans="1:7" s="101" customFormat="1" ht="78.75">
      <c r="A517" s="153" t="s">
        <v>472</v>
      </c>
      <c r="B517" s="154" t="s">
        <v>473</v>
      </c>
      <c r="C517" s="104"/>
      <c r="D517" s="121"/>
      <c r="E517" s="121">
        <f t="shared" ref="E517" si="40">SUM(E518,)</f>
        <v>972</v>
      </c>
      <c r="F517" s="121"/>
      <c r="G517" s="121"/>
    </row>
    <row r="518" spans="1:7" s="101" customFormat="1" ht="31.5">
      <c r="A518" s="153" t="s">
        <v>10</v>
      </c>
      <c r="B518" s="154" t="s">
        <v>473</v>
      </c>
      <c r="C518" s="111">
        <v>600</v>
      </c>
      <c r="D518" s="121"/>
      <c r="E518" s="121">
        <f>SUM(E519,E520)</f>
        <v>972</v>
      </c>
      <c r="F518" s="121"/>
      <c r="G518" s="121"/>
    </row>
    <row r="519" spans="1:7" s="101" customFormat="1" ht="15.75">
      <c r="A519" s="153" t="s">
        <v>21</v>
      </c>
      <c r="B519" s="154" t="s">
        <v>473</v>
      </c>
      <c r="C519" s="104">
        <v>610</v>
      </c>
      <c r="D519" s="121"/>
      <c r="E519" s="121">
        <v>648</v>
      </c>
      <c r="F519" s="121"/>
      <c r="G519" s="121"/>
    </row>
    <row r="520" spans="1:7" s="101" customFormat="1" ht="15.75">
      <c r="A520" s="153" t="s">
        <v>11</v>
      </c>
      <c r="B520" s="154" t="s">
        <v>473</v>
      </c>
      <c r="C520" s="104">
        <v>620</v>
      </c>
      <c r="D520" s="121"/>
      <c r="E520" s="121">
        <v>324</v>
      </c>
      <c r="F520" s="121"/>
      <c r="G520" s="121"/>
    </row>
    <row r="521" spans="1:7" s="101" customFormat="1" ht="31.5">
      <c r="A521" s="110" t="s">
        <v>440</v>
      </c>
      <c r="B521" s="117" t="s">
        <v>441</v>
      </c>
      <c r="C521" s="104"/>
      <c r="D521" s="121">
        <f t="shared" si="39"/>
        <v>4131</v>
      </c>
      <c r="E521" s="121">
        <f t="shared" si="39"/>
        <v>8967</v>
      </c>
      <c r="F521" s="121"/>
      <c r="G521" s="121"/>
    </row>
    <row r="522" spans="1:7" s="101" customFormat="1" ht="31.5">
      <c r="A522" s="110" t="s">
        <v>10</v>
      </c>
      <c r="B522" s="117" t="s">
        <v>441</v>
      </c>
      <c r="C522" s="111">
        <v>600</v>
      </c>
      <c r="D522" s="121">
        <f>SUM(D523,D524)</f>
        <v>4131</v>
      </c>
      <c r="E522" s="121">
        <f>SUM(E523,E524)</f>
        <v>8967</v>
      </c>
      <c r="F522" s="121"/>
      <c r="G522" s="121"/>
    </row>
    <row r="523" spans="1:7" s="101" customFormat="1" ht="15.75">
      <c r="A523" s="110" t="s">
        <v>21</v>
      </c>
      <c r="B523" s="117" t="s">
        <v>441</v>
      </c>
      <c r="C523" s="104">
        <v>610</v>
      </c>
      <c r="D523" s="121">
        <v>2754</v>
      </c>
      <c r="E523" s="121">
        <v>5978</v>
      </c>
      <c r="F523" s="121"/>
      <c r="G523" s="121"/>
    </row>
    <row r="524" spans="1:7" s="101" customFormat="1" ht="15.75">
      <c r="A524" s="110" t="s">
        <v>11</v>
      </c>
      <c r="B524" s="117" t="s">
        <v>441</v>
      </c>
      <c r="C524" s="104">
        <v>620</v>
      </c>
      <c r="D524" s="121">
        <v>1377</v>
      </c>
      <c r="E524" s="121">
        <v>2989</v>
      </c>
      <c r="F524" s="121"/>
      <c r="G524" s="121"/>
    </row>
    <row r="525" spans="1:7" s="101" customFormat="1" ht="31.5">
      <c r="A525" s="110" t="s">
        <v>442</v>
      </c>
      <c r="B525" s="117" t="s">
        <v>443</v>
      </c>
      <c r="C525" s="104"/>
      <c r="D525" s="121"/>
      <c r="E525" s="121">
        <f t="shared" ref="E525" si="41">SUM(E526,)</f>
        <v>24162</v>
      </c>
      <c r="F525" s="121"/>
      <c r="G525" s="121"/>
    </row>
    <row r="526" spans="1:7" s="101" customFormat="1" ht="31.5">
      <c r="A526" s="110" t="s">
        <v>10</v>
      </c>
      <c r="B526" s="117" t="s">
        <v>443</v>
      </c>
      <c r="C526" s="111">
        <v>600</v>
      </c>
      <c r="D526" s="121"/>
      <c r="E526" s="121">
        <f>SUM(E527,E528)</f>
        <v>24162</v>
      </c>
      <c r="F526" s="121"/>
      <c r="G526" s="121"/>
    </row>
    <row r="527" spans="1:7" s="101" customFormat="1" ht="15.75">
      <c r="A527" s="110" t="s">
        <v>21</v>
      </c>
      <c r="B527" s="117" t="s">
        <v>443</v>
      </c>
      <c r="C527" s="104">
        <v>610</v>
      </c>
      <c r="D527" s="121"/>
      <c r="E527" s="121">
        <v>16108</v>
      </c>
      <c r="F527" s="121"/>
      <c r="G527" s="121"/>
    </row>
    <row r="528" spans="1:7" s="101" customFormat="1" ht="15.75">
      <c r="A528" s="110" t="s">
        <v>11</v>
      </c>
      <c r="B528" s="117" t="s">
        <v>443</v>
      </c>
      <c r="C528" s="104">
        <v>620</v>
      </c>
      <c r="D528" s="121"/>
      <c r="E528" s="121">
        <v>8054</v>
      </c>
      <c r="F528" s="121"/>
      <c r="G528" s="121"/>
    </row>
    <row r="529" spans="1:7" s="101" customFormat="1" ht="15.75">
      <c r="A529" s="105"/>
      <c r="B529" s="117"/>
      <c r="C529" s="112"/>
      <c r="D529" s="16"/>
      <c r="E529" s="16"/>
      <c r="F529" s="16"/>
      <c r="G529" s="16"/>
    </row>
    <row r="530" spans="1:7" s="101" customFormat="1" ht="15.75">
      <c r="A530" s="133" t="s">
        <v>336</v>
      </c>
      <c r="B530" s="103" t="s">
        <v>337</v>
      </c>
      <c r="C530" s="108"/>
      <c r="D530" s="134">
        <f t="shared" ref="D530:E532" si="42">SUM(D531)</f>
        <v>474</v>
      </c>
      <c r="E530" s="134">
        <f t="shared" si="42"/>
        <v>474</v>
      </c>
      <c r="F530" s="121"/>
      <c r="G530" s="121"/>
    </row>
    <row r="531" spans="1:7" s="101" customFormat="1" ht="15.75">
      <c r="A531" s="107" t="s">
        <v>339</v>
      </c>
      <c r="B531" s="117" t="s">
        <v>338</v>
      </c>
      <c r="C531" s="108"/>
      <c r="D531" s="72">
        <f t="shared" si="42"/>
        <v>474</v>
      </c>
      <c r="E531" s="72">
        <f t="shared" si="42"/>
        <v>474</v>
      </c>
      <c r="F531" s="72"/>
      <c r="G531" s="72"/>
    </row>
    <row r="532" spans="1:7" s="101" customFormat="1" ht="47.25">
      <c r="A532" s="107" t="s">
        <v>341</v>
      </c>
      <c r="B532" s="117" t="s">
        <v>340</v>
      </c>
      <c r="C532" s="108"/>
      <c r="D532" s="72">
        <f t="shared" si="42"/>
        <v>474</v>
      </c>
      <c r="E532" s="72">
        <f t="shared" si="42"/>
        <v>474</v>
      </c>
      <c r="F532" s="72"/>
      <c r="G532" s="72"/>
    </row>
    <row r="533" spans="1:7" s="101" customFormat="1" ht="126">
      <c r="A533" s="107" t="s">
        <v>425</v>
      </c>
      <c r="B533" s="117" t="s">
        <v>342</v>
      </c>
      <c r="C533" s="108"/>
      <c r="D533" s="121">
        <f>SUM(D534,D537)</f>
        <v>474</v>
      </c>
      <c r="E533" s="121">
        <f>SUM(E534,E537)</f>
        <v>474</v>
      </c>
      <c r="F533" s="121"/>
      <c r="G533" s="121"/>
    </row>
    <row r="534" spans="1:7" s="101" customFormat="1" ht="47.25">
      <c r="A534" s="107" t="s">
        <v>17</v>
      </c>
      <c r="B534" s="117" t="s">
        <v>342</v>
      </c>
      <c r="C534" s="108">
        <v>100</v>
      </c>
      <c r="D534" s="121">
        <f>SUM(D535)</f>
        <v>372.2</v>
      </c>
      <c r="E534" s="121">
        <f>SUM(E535)</f>
        <v>372.2</v>
      </c>
      <c r="F534" s="121"/>
      <c r="G534" s="121"/>
    </row>
    <row r="535" spans="1:7" s="101" customFormat="1" ht="15.75">
      <c r="A535" s="107" t="s">
        <v>23</v>
      </c>
      <c r="B535" s="117" t="s">
        <v>342</v>
      </c>
      <c r="C535" s="108">
        <v>120</v>
      </c>
      <c r="D535" s="121">
        <v>372.2</v>
      </c>
      <c r="E535" s="121">
        <v>372.2</v>
      </c>
      <c r="F535" s="121"/>
      <c r="G535" s="121"/>
    </row>
    <row r="536" spans="1:7" s="101" customFormat="1" ht="15.75">
      <c r="A536" s="107" t="s">
        <v>47</v>
      </c>
      <c r="B536" s="117" t="s">
        <v>342</v>
      </c>
      <c r="C536" s="108">
        <v>120</v>
      </c>
      <c r="D536" s="121">
        <v>372.2</v>
      </c>
      <c r="E536" s="121">
        <v>372.2</v>
      </c>
      <c r="F536" s="121"/>
      <c r="G536" s="121"/>
    </row>
    <row r="537" spans="1:7" s="101" customFormat="1" ht="31.5">
      <c r="A537" s="107" t="s">
        <v>69</v>
      </c>
      <c r="B537" s="154" t="s">
        <v>342</v>
      </c>
      <c r="C537" s="108">
        <v>200</v>
      </c>
      <c r="D537" s="123">
        <f>SUM(D538)</f>
        <v>101.8</v>
      </c>
      <c r="E537" s="123">
        <f>SUM(E538)</f>
        <v>101.8</v>
      </c>
      <c r="F537" s="108"/>
      <c r="G537" s="123"/>
    </row>
    <row r="538" spans="1:7" s="101" customFormat="1" ht="31.5">
      <c r="A538" s="107" t="s">
        <v>8</v>
      </c>
      <c r="B538" s="154" t="s">
        <v>342</v>
      </c>
      <c r="C538" s="108">
        <v>240</v>
      </c>
      <c r="D538" s="123">
        <v>101.8</v>
      </c>
      <c r="E538" s="123">
        <v>101.8</v>
      </c>
      <c r="F538" s="108"/>
      <c r="G538" s="123"/>
    </row>
    <row r="539" spans="1:7" s="101" customFormat="1" ht="15.75">
      <c r="A539" s="152" t="s">
        <v>34</v>
      </c>
      <c r="B539" s="154" t="s">
        <v>342</v>
      </c>
      <c r="C539" s="108">
        <v>240</v>
      </c>
      <c r="D539" s="123">
        <v>101.8</v>
      </c>
      <c r="E539" s="123">
        <v>101.8</v>
      </c>
      <c r="F539" s="108"/>
      <c r="G539" s="123"/>
    </row>
    <row r="540" spans="1:7" ht="15.75">
      <c r="A540" s="86"/>
      <c r="B540" s="81"/>
      <c r="C540" s="40"/>
      <c r="D540" s="89"/>
      <c r="E540" s="89"/>
      <c r="F540" s="16"/>
      <c r="G540" s="16"/>
    </row>
    <row r="541" spans="1:7" ht="31.5">
      <c r="A541" s="145" t="s">
        <v>344</v>
      </c>
      <c r="B541" s="103" t="s">
        <v>343</v>
      </c>
      <c r="C541" s="143"/>
      <c r="D541" s="122">
        <f>SUM(D542,D562,D570)</f>
        <v>206105.25</v>
      </c>
      <c r="E541" s="122">
        <f>SUM(E542,E562,E570)</f>
        <v>340780.08999999997</v>
      </c>
      <c r="F541" s="67"/>
      <c r="G541" s="67"/>
    </row>
    <row r="542" spans="1:7" s="101" customFormat="1" ht="15.75">
      <c r="A542" s="144" t="s">
        <v>396</v>
      </c>
      <c r="B542" s="106" t="s">
        <v>397</v>
      </c>
      <c r="C542" s="143"/>
      <c r="D542" s="121">
        <f>SUM(D543,D549)</f>
        <v>106214.58</v>
      </c>
      <c r="E542" s="121">
        <f>SUM(E543,E549)</f>
        <v>241377.41999999998</v>
      </c>
      <c r="F542" s="121"/>
      <c r="G542" s="121"/>
    </row>
    <row r="543" spans="1:7" s="101" customFormat="1" ht="31.5">
      <c r="A543" s="144" t="s">
        <v>504</v>
      </c>
      <c r="B543" s="154" t="s">
        <v>505</v>
      </c>
      <c r="C543" s="143"/>
      <c r="D543" s="121">
        <f>SUM(D544)</f>
        <v>65100</v>
      </c>
      <c r="E543" s="121">
        <f>SUM(E544)</f>
        <v>100</v>
      </c>
      <c r="F543" s="121"/>
      <c r="G543" s="121"/>
    </row>
    <row r="544" spans="1:7" s="101" customFormat="1" ht="15.75">
      <c r="A544" s="107" t="s">
        <v>422</v>
      </c>
      <c r="B544" s="154" t="s">
        <v>506</v>
      </c>
      <c r="C544" s="157"/>
      <c r="D544" s="121">
        <f>SUM(D545,D547)</f>
        <v>65100</v>
      </c>
      <c r="E544" s="121">
        <f>SUM(E545)</f>
        <v>100</v>
      </c>
      <c r="F544" s="121"/>
      <c r="G544" s="121"/>
    </row>
    <row r="545" spans="1:7" s="101" customFormat="1" ht="31.5">
      <c r="A545" s="107" t="s">
        <v>69</v>
      </c>
      <c r="B545" s="154" t="s">
        <v>506</v>
      </c>
      <c r="C545" s="157">
        <v>200</v>
      </c>
      <c r="D545" s="121">
        <f>SUM(D546)</f>
        <v>100</v>
      </c>
      <c r="E545" s="121">
        <f>SUM(E546)</f>
        <v>100</v>
      </c>
      <c r="F545" s="121"/>
      <c r="G545" s="121"/>
    </row>
    <row r="546" spans="1:7" s="101" customFormat="1" ht="31.5">
      <c r="A546" s="107" t="s">
        <v>8</v>
      </c>
      <c r="B546" s="154" t="s">
        <v>506</v>
      </c>
      <c r="C546" s="104">
        <v>240</v>
      </c>
      <c r="D546" s="121">
        <v>100</v>
      </c>
      <c r="E546" s="121">
        <v>100</v>
      </c>
      <c r="F546" s="121"/>
      <c r="G546" s="121"/>
    </row>
    <row r="547" spans="1:7" s="101" customFormat="1" ht="31.5">
      <c r="A547" s="153" t="s">
        <v>10</v>
      </c>
      <c r="B547" s="154" t="s">
        <v>506</v>
      </c>
      <c r="C547" s="104">
        <v>600</v>
      </c>
      <c r="D547" s="121">
        <f>SUM(D548)</f>
        <v>65000</v>
      </c>
      <c r="E547" s="121"/>
      <c r="F547" s="121"/>
      <c r="G547" s="121"/>
    </row>
    <row r="548" spans="1:7" s="101" customFormat="1" ht="15.75">
      <c r="A548" s="153" t="s">
        <v>21</v>
      </c>
      <c r="B548" s="154" t="s">
        <v>506</v>
      </c>
      <c r="C548" s="104">
        <v>610</v>
      </c>
      <c r="D548" s="121">
        <v>65000</v>
      </c>
      <c r="E548" s="121"/>
      <c r="F548" s="121"/>
      <c r="G548" s="121"/>
    </row>
    <row r="549" spans="1:7" s="101" customFormat="1" ht="15.75">
      <c r="A549" s="107" t="s">
        <v>398</v>
      </c>
      <c r="B549" s="106" t="s">
        <v>399</v>
      </c>
      <c r="C549" s="143"/>
      <c r="D549" s="121">
        <f>SUM(D550,D553,D556,D559)</f>
        <v>41114.58</v>
      </c>
      <c r="E549" s="121">
        <f>SUM(E550,E553,E556,E559)</f>
        <v>241277.41999999998</v>
      </c>
      <c r="F549" s="121"/>
      <c r="G549" s="121"/>
    </row>
    <row r="550" spans="1:7" s="101" customFormat="1" ht="33" customHeight="1">
      <c r="A550" s="110" t="s">
        <v>490</v>
      </c>
      <c r="B550" s="106" t="s">
        <v>489</v>
      </c>
      <c r="C550" s="104"/>
      <c r="D550" s="121"/>
      <c r="E550" s="121">
        <f>SUM(E551)</f>
        <v>228656.87</v>
      </c>
      <c r="F550" s="121"/>
      <c r="G550" s="121"/>
    </row>
    <row r="551" spans="1:7" s="101" customFormat="1" ht="31.5">
      <c r="A551" s="107" t="s">
        <v>69</v>
      </c>
      <c r="B551" s="106" t="s">
        <v>489</v>
      </c>
      <c r="C551" s="104">
        <v>200</v>
      </c>
      <c r="D551" s="121"/>
      <c r="E551" s="121">
        <f>SUM(E552)</f>
        <v>228656.87</v>
      </c>
      <c r="F551" s="121"/>
      <c r="G551" s="121"/>
    </row>
    <row r="552" spans="1:7" s="101" customFormat="1" ht="31.5">
      <c r="A552" s="107" t="s">
        <v>8</v>
      </c>
      <c r="B552" s="106" t="s">
        <v>489</v>
      </c>
      <c r="C552" s="104">
        <v>240</v>
      </c>
      <c r="D552" s="121"/>
      <c r="E552" s="121">
        <v>228656.87</v>
      </c>
      <c r="F552" s="121"/>
      <c r="G552" s="121"/>
    </row>
    <row r="553" spans="1:7" s="101" customFormat="1" ht="47.25">
      <c r="A553" s="142" t="s">
        <v>498</v>
      </c>
      <c r="B553" s="106" t="s">
        <v>499</v>
      </c>
      <c r="C553" s="104"/>
      <c r="D553" s="121">
        <f>SUM(D554)</f>
        <v>31020.2</v>
      </c>
      <c r="E553" s="121"/>
      <c r="F553" s="121"/>
      <c r="G553" s="121"/>
    </row>
    <row r="554" spans="1:7" s="101" customFormat="1" ht="31.5">
      <c r="A554" s="107" t="s">
        <v>69</v>
      </c>
      <c r="B554" s="106" t="s">
        <v>499</v>
      </c>
      <c r="C554" s="104">
        <v>200</v>
      </c>
      <c r="D554" s="121">
        <f>SUM(D555)</f>
        <v>31020.2</v>
      </c>
      <c r="E554" s="121"/>
      <c r="F554" s="121"/>
      <c r="G554" s="121"/>
    </row>
    <row r="555" spans="1:7" s="101" customFormat="1" ht="31.5">
      <c r="A555" s="107" t="s">
        <v>8</v>
      </c>
      <c r="B555" s="106" t="s">
        <v>499</v>
      </c>
      <c r="C555" s="104">
        <v>240</v>
      </c>
      <c r="D555" s="121">
        <v>31020.2</v>
      </c>
      <c r="E555" s="121"/>
      <c r="F555" s="121"/>
      <c r="G555" s="121"/>
    </row>
    <row r="556" spans="1:7" s="101" customFormat="1" ht="23.25" customHeight="1">
      <c r="A556" s="107" t="s">
        <v>446</v>
      </c>
      <c r="B556" s="106" t="s">
        <v>447</v>
      </c>
      <c r="C556" s="104"/>
      <c r="D556" s="121">
        <f>SUM(D557)</f>
        <v>4154.38</v>
      </c>
      <c r="E556" s="121">
        <f>SUM(E557)</f>
        <v>12620.55</v>
      </c>
      <c r="F556" s="121"/>
      <c r="G556" s="121"/>
    </row>
    <row r="557" spans="1:7" s="101" customFormat="1" ht="31.5">
      <c r="A557" s="107" t="s">
        <v>69</v>
      </c>
      <c r="B557" s="106" t="s">
        <v>447</v>
      </c>
      <c r="C557" s="108">
        <v>200</v>
      </c>
      <c r="D557" s="121">
        <f>SUM(D558)</f>
        <v>4154.38</v>
      </c>
      <c r="E557" s="121">
        <f>SUM(E558)</f>
        <v>12620.55</v>
      </c>
      <c r="F557" s="121"/>
      <c r="G557" s="121"/>
    </row>
    <row r="558" spans="1:7" s="101" customFormat="1" ht="31.5">
      <c r="A558" s="107" t="s">
        <v>8</v>
      </c>
      <c r="B558" s="106" t="s">
        <v>447</v>
      </c>
      <c r="C558" s="108">
        <v>240</v>
      </c>
      <c r="D558" s="121">
        <v>4154.38</v>
      </c>
      <c r="E558" s="121">
        <v>12620.55</v>
      </c>
      <c r="F558" s="121"/>
      <c r="G558" s="121"/>
    </row>
    <row r="559" spans="1:7" s="101" customFormat="1" ht="31.5">
      <c r="A559" s="107" t="s">
        <v>448</v>
      </c>
      <c r="B559" s="106" t="s">
        <v>449</v>
      </c>
      <c r="C559" s="104"/>
      <c r="D559" s="121">
        <f>SUM(D560)</f>
        <v>5940</v>
      </c>
      <c r="E559" s="121"/>
      <c r="F559" s="121"/>
      <c r="G559" s="121"/>
    </row>
    <row r="560" spans="1:7" s="101" customFormat="1" ht="31.5">
      <c r="A560" s="107" t="s">
        <v>69</v>
      </c>
      <c r="B560" s="106" t="s">
        <v>449</v>
      </c>
      <c r="C560" s="108">
        <v>200</v>
      </c>
      <c r="D560" s="121">
        <f>SUM(D561)</f>
        <v>5940</v>
      </c>
      <c r="E560" s="121"/>
      <c r="F560" s="121"/>
      <c r="G560" s="121"/>
    </row>
    <row r="561" spans="1:7" s="101" customFormat="1" ht="31.5">
      <c r="A561" s="107" t="s">
        <v>8</v>
      </c>
      <c r="B561" s="106" t="s">
        <v>449</v>
      </c>
      <c r="C561" s="108">
        <v>240</v>
      </c>
      <c r="D561" s="121">
        <v>5940</v>
      </c>
      <c r="E561" s="121"/>
      <c r="F561" s="121"/>
      <c r="G561" s="121"/>
    </row>
    <row r="562" spans="1:7" s="101" customFormat="1" ht="15.75">
      <c r="A562" s="105" t="s">
        <v>401</v>
      </c>
      <c r="B562" s="106" t="s">
        <v>402</v>
      </c>
      <c r="C562" s="104"/>
      <c r="D562" s="121">
        <f>SUM(D563,)</f>
        <v>99434.670000000013</v>
      </c>
      <c r="E562" s="121">
        <f>SUM(E563,)</f>
        <v>99402.670000000013</v>
      </c>
      <c r="F562" s="121"/>
      <c r="G562" s="121"/>
    </row>
    <row r="563" spans="1:7" s="101" customFormat="1" ht="31.5">
      <c r="A563" s="27" t="s">
        <v>403</v>
      </c>
      <c r="B563" s="106" t="s">
        <v>404</v>
      </c>
      <c r="C563" s="104"/>
      <c r="D563" s="121">
        <f>SUM(D564,D567)</f>
        <v>99434.670000000013</v>
      </c>
      <c r="E563" s="121">
        <f>SUM(E564,E567)</f>
        <v>99402.670000000013</v>
      </c>
      <c r="F563" s="121"/>
      <c r="G563" s="121"/>
    </row>
    <row r="564" spans="1:7" s="101" customFormat="1" ht="15.75">
      <c r="A564" s="110" t="s">
        <v>405</v>
      </c>
      <c r="B564" s="106" t="s">
        <v>400</v>
      </c>
      <c r="C564" s="108"/>
      <c r="D564" s="121">
        <f>SUM(D565)</f>
        <v>6293.71</v>
      </c>
      <c r="E564" s="121">
        <f>SUM(E565)</f>
        <v>6261.71</v>
      </c>
      <c r="F564" s="121"/>
      <c r="G564" s="121"/>
    </row>
    <row r="565" spans="1:7" s="101" customFormat="1" ht="31.5">
      <c r="A565" s="107" t="s">
        <v>69</v>
      </c>
      <c r="B565" s="106" t="s">
        <v>400</v>
      </c>
      <c r="C565" s="108">
        <v>200</v>
      </c>
      <c r="D565" s="121">
        <f>SUM(D566)</f>
        <v>6293.71</v>
      </c>
      <c r="E565" s="121">
        <f>SUM(E566)</f>
        <v>6261.71</v>
      </c>
      <c r="F565" s="121"/>
      <c r="G565" s="121"/>
    </row>
    <row r="566" spans="1:7" s="101" customFormat="1" ht="31.5">
      <c r="A566" s="107" t="s">
        <v>8</v>
      </c>
      <c r="B566" s="106" t="s">
        <v>400</v>
      </c>
      <c r="C566" s="108">
        <v>240</v>
      </c>
      <c r="D566" s="121">
        <v>6293.71</v>
      </c>
      <c r="E566" s="121">
        <v>6261.71</v>
      </c>
      <c r="F566" s="121"/>
      <c r="G566" s="121"/>
    </row>
    <row r="567" spans="1:7" s="101" customFormat="1" ht="31.5">
      <c r="A567" s="142" t="s">
        <v>406</v>
      </c>
      <c r="B567" s="106" t="s">
        <v>407</v>
      </c>
      <c r="C567" s="104"/>
      <c r="D567" s="121">
        <f>SUM(D568)</f>
        <v>93140.96</v>
      </c>
      <c r="E567" s="121">
        <f>SUM(E568)</f>
        <v>93140.96</v>
      </c>
      <c r="F567" s="121"/>
      <c r="G567" s="121"/>
    </row>
    <row r="568" spans="1:7" s="101" customFormat="1" ht="31.5">
      <c r="A568" s="110" t="s">
        <v>10</v>
      </c>
      <c r="B568" s="106" t="s">
        <v>407</v>
      </c>
      <c r="C568" s="108">
        <v>600</v>
      </c>
      <c r="D568" s="121">
        <f>SUM(D569)</f>
        <v>93140.96</v>
      </c>
      <c r="E568" s="121">
        <f>SUM(E569)</f>
        <v>93140.96</v>
      </c>
      <c r="F568" s="121"/>
      <c r="G568" s="121"/>
    </row>
    <row r="569" spans="1:7" s="101" customFormat="1" ht="15.75">
      <c r="A569" s="110" t="s">
        <v>21</v>
      </c>
      <c r="B569" s="106" t="s">
        <v>407</v>
      </c>
      <c r="C569" s="108">
        <v>610</v>
      </c>
      <c r="D569" s="121">
        <v>93140.96</v>
      </c>
      <c r="E569" s="121">
        <v>93140.96</v>
      </c>
      <c r="F569" s="121"/>
      <c r="G569" s="121"/>
    </row>
    <row r="570" spans="1:7" s="101" customFormat="1" ht="31.5">
      <c r="A570" s="152" t="s">
        <v>413</v>
      </c>
      <c r="B570" s="154" t="s">
        <v>408</v>
      </c>
      <c r="C570" s="108"/>
      <c r="D570" s="121">
        <f t="shared" ref="D570:D573" si="43">SUM(D571)</f>
        <v>456</v>
      </c>
      <c r="E570" s="121"/>
      <c r="F570" s="121"/>
      <c r="G570" s="121"/>
    </row>
    <row r="571" spans="1:7" s="101" customFormat="1" ht="31.5">
      <c r="A571" s="32" t="s">
        <v>409</v>
      </c>
      <c r="B571" s="154" t="s">
        <v>410</v>
      </c>
      <c r="C571" s="33"/>
      <c r="D571" s="121">
        <f t="shared" si="43"/>
        <v>456</v>
      </c>
      <c r="E571" s="121"/>
      <c r="F571" s="121"/>
      <c r="G571" s="121"/>
    </row>
    <row r="572" spans="1:7" s="101" customFormat="1" ht="15.75">
      <c r="A572" s="107" t="s">
        <v>411</v>
      </c>
      <c r="B572" s="154" t="s">
        <v>412</v>
      </c>
      <c r="C572" s="108"/>
      <c r="D572" s="121">
        <f t="shared" si="43"/>
        <v>456</v>
      </c>
      <c r="E572" s="121"/>
      <c r="F572" s="121"/>
      <c r="G572" s="121"/>
    </row>
    <row r="573" spans="1:7" s="101" customFormat="1" ht="15.75">
      <c r="A573" s="107" t="s">
        <v>7</v>
      </c>
      <c r="B573" s="154" t="s">
        <v>412</v>
      </c>
      <c r="C573" s="108">
        <v>800</v>
      </c>
      <c r="D573" s="121">
        <f t="shared" si="43"/>
        <v>456</v>
      </c>
      <c r="E573" s="121"/>
      <c r="F573" s="121"/>
      <c r="G573" s="121"/>
    </row>
    <row r="574" spans="1:7" s="101" customFormat="1" ht="47.25">
      <c r="A574" s="21" t="s">
        <v>68</v>
      </c>
      <c r="B574" s="154" t="s">
        <v>412</v>
      </c>
      <c r="C574" s="108">
        <v>810</v>
      </c>
      <c r="D574" s="121">
        <v>456</v>
      </c>
      <c r="E574" s="121"/>
      <c r="F574" s="121"/>
      <c r="G574" s="121"/>
    </row>
    <row r="575" spans="1:7" ht="15.75">
      <c r="A575" s="98"/>
      <c r="B575" s="81"/>
      <c r="C575" s="83"/>
      <c r="D575" s="82"/>
      <c r="E575" s="82"/>
      <c r="F575" s="74"/>
      <c r="G575" s="74"/>
    </row>
    <row r="576" spans="1:7" ht="31.5">
      <c r="A576" s="133" t="s">
        <v>345</v>
      </c>
      <c r="B576" s="103" t="s">
        <v>346</v>
      </c>
      <c r="C576" s="99"/>
      <c r="D576" s="122">
        <f>SUM(D577,D590)</f>
        <v>373557.07</v>
      </c>
      <c r="E576" s="122">
        <f>SUM(E577,E590)</f>
        <v>877481.69</v>
      </c>
      <c r="F576" s="74"/>
      <c r="G576" s="74"/>
    </row>
    <row r="577" spans="1:8" s="101" customFormat="1" ht="15.75">
      <c r="A577" s="140" t="s">
        <v>348</v>
      </c>
      <c r="B577" s="117" t="s">
        <v>347</v>
      </c>
      <c r="C577" s="99"/>
      <c r="D577" s="121"/>
      <c r="E577" s="121">
        <f>SUM(E578,E582,E586)</f>
        <v>618233.23</v>
      </c>
      <c r="F577" s="121"/>
      <c r="G577" s="121"/>
    </row>
    <row r="578" spans="1:8" s="101" customFormat="1" ht="31.5">
      <c r="A578" s="140" t="s">
        <v>350</v>
      </c>
      <c r="B578" s="117" t="s">
        <v>349</v>
      </c>
      <c r="C578" s="99"/>
      <c r="D578" s="121"/>
      <c r="E578" s="121">
        <f>SUM(E579,)</f>
        <v>156248.39000000001</v>
      </c>
      <c r="F578" s="121"/>
      <c r="G578" s="121"/>
    </row>
    <row r="579" spans="1:8" ht="31.5">
      <c r="A579" s="153" t="s">
        <v>509</v>
      </c>
      <c r="B579" s="154" t="s">
        <v>510</v>
      </c>
      <c r="C579" s="108"/>
      <c r="D579" s="121"/>
      <c r="E579" s="121">
        <f t="shared" ref="E579:E580" si="44">SUM(E580)</f>
        <v>156248.39000000001</v>
      </c>
      <c r="F579" s="74"/>
      <c r="G579" s="74"/>
    </row>
    <row r="580" spans="1:8" s="1" customFormat="1" ht="31.5">
      <c r="A580" s="107" t="s">
        <v>75</v>
      </c>
      <c r="B580" s="154" t="s">
        <v>510</v>
      </c>
      <c r="C580" s="104">
        <v>400</v>
      </c>
      <c r="D580" s="121"/>
      <c r="E580" s="121">
        <f t="shared" si="44"/>
        <v>156248.39000000001</v>
      </c>
      <c r="F580" s="74"/>
      <c r="G580" s="74"/>
    </row>
    <row r="581" spans="1:8" ht="15.75">
      <c r="A581" s="21" t="s">
        <v>87</v>
      </c>
      <c r="B581" s="154" t="s">
        <v>510</v>
      </c>
      <c r="C581" s="108">
        <v>410</v>
      </c>
      <c r="D581" s="121"/>
      <c r="E581" s="121">
        <v>156248.39000000001</v>
      </c>
      <c r="F581" s="74"/>
      <c r="G581" s="74"/>
    </row>
    <row r="582" spans="1:8" s="101" customFormat="1" ht="31.5">
      <c r="A582" s="140" t="s">
        <v>351</v>
      </c>
      <c r="B582" s="117" t="s">
        <v>352</v>
      </c>
      <c r="C582" s="99"/>
      <c r="D582" s="121"/>
      <c r="E582" s="121">
        <f>SUM(E583,)</f>
        <v>6513</v>
      </c>
      <c r="F582" s="121"/>
      <c r="G582" s="121"/>
    </row>
    <row r="583" spans="1:8" s="101" customFormat="1" ht="47.25">
      <c r="A583" s="110" t="s">
        <v>420</v>
      </c>
      <c r="B583" s="117" t="s">
        <v>421</v>
      </c>
      <c r="C583" s="108"/>
      <c r="D583" s="121"/>
      <c r="E583" s="121">
        <f>SUM(E584)</f>
        <v>6513</v>
      </c>
      <c r="F583" s="108"/>
      <c r="G583" s="121"/>
      <c r="H583" s="121"/>
    </row>
    <row r="584" spans="1:8" s="101" customFormat="1" ht="31.5">
      <c r="A584" s="107" t="s">
        <v>75</v>
      </c>
      <c r="B584" s="117" t="s">
        <v>421</v>
      </c>
      <c r="C584" s="108">
        <v>400</v>
      </c>
      <c r="D584" s="121"/>
      <c r="E584" s="121">
        <f>SUM(E585)</f>
        <v>6513</v>
      </c>
      <c r="F584" s="108"/>
      <c r="G584" s="121"/>
      <c r="H584" s="121"/>
    </row>
    <row r="585" spans="1:8" s="101" customFormat="1" ht="15.75">
      <c r="A585" s="21" t="s">
        <v>87</v>
      </c>
      <c r="B585" s="117" t="s">
        <v>421</v>
      </c>
      <c r="C585" s="108">
        <v>410</v>
      </c>
      <c r="D585" s="121"/>
      <c r="E585" s="121">
        <v>6513</v>
      </c>
      <c r="F585" s="108"/>
      <c r="G585" s="121"/>
      <c r="H585" s="121"/>
    </row>
    <row r="586" spans="1:8" s="101" customFormat="1" ht="15.75">
      <c r="A586" s="105" t="s">
        <v>450</v>
      </c>
      <c r="B586" s="117" t="s">
        <v>451</v>
      </c>
      <c r="C586" s="108"/>
      <c r="D586" s="121"/>
      <c r="E586" s="121">
        <f>SUM(E587,)</f>
        <v>455471.84</v>
      </c>
      <c r="F586" s="121"/>
      <c r="G586" s="121"/>
    </row>
    <row r="587" spans="1:8" s="101" customFormat="1" ht="31.5">
      <c r="A587" s="153" t="s">
        <v>511</v>
      </c>
      <c r="B587" s="154" t="s">
        <v>512</v>
      </c>
      <c r="C587" s="108"/>
      <c r="D587" s="121"/>
      <c r="E587" s="121">
        <f>SUM(E588)</f>
        <v>455471.84</v>
      </c>
      <c r="F587" s="121"/>
      <c r="G587" s="121"/>
    </row>
    <row r="588" spans="1:8" s="101" customFormat="1" ht="31.5">
      <c r="A588" s="107" t="s">
        <v>75</v>
      </c>
      <c r="B588" s="154" t="s">
        <v>512</v>
      </c>
      <c r="C588" s="108">
        <v>400</v>
      </c>
      <c r="D588" s="121"/>
      <c r="E588" s="121">
        <f>SUM(E589)</f>
        <v>455471.84</v>
      </c>
      <c r="F588" s="121"/>
      <c r="G588" s="121"/>
    </row>
    <row r="589" spans="1:8" s="101" customFormat="1" ht="15.75">
      <c r="A589" s="21" t="s">
        <v>87</v>
      </c>
      <c r="B589" s="154" t="s">
        <v>512</v>
      </c>
      <c r="C589" s="108">
        <v>410</v>
      </c>
      <c r="D589" s="121"/>
      <c r="E589" s="121">
        <v>455471.84</v>
      </c>
      <c r="F589" s="121"/>
      <c r="G589" s="121"/>
    </row>
    <row r="590" spans="1:8" s="101" customFormat="1" ht="31.5">
      <c r="A590" s="21" t="s">
        <v>354</v>
      </c>
      <c r="B590" s="117" t="s">
        <v>353</v>
      </c>
      <c r="C590" s="108"/>
      <c r="D590" s="121">
        <f t="shared" ref="D590:E591" si="45">SUM(D591)</f>
        <v>373557.07</v>
      </c>
      <c r="E590" s="121">
        <f t="shared" si="45"/>
        <v>259248.46</v>
      </c>
      <c r="F590" s="121"/>
      <c r="G590" s="121"/>
    </row>
    <row r="591" spans="1:8" s="101" customFormat="1" ht="15.75">
      <c r="A591" s="152" t="s">
        <v>452</v>
      </c>
      <c r="B591" s="154" t="s">
        <v>453</v>
      </c>
      <c r="C591" s="108"/>
      <c r="D591" s="121">
        <f t="shared" si="45"/>
        <v>373557.07</v>
      </c>
      <c r="E591" s="121">
        <f t="shared" si="45"/>
        <v>259248.46</v>
      </c>
      <c r="F591" s="121"/>
      <c r="G591" s="121"/>
    </row>
    <row r="592" spans="1:8" s="101" customFormat="1" ht="47.25">
      <c r="A592" s="153" t="s">
        <v>507</v>
      </c>
      <c r="B592" s="154" t="s">
        <v>508</v>
      </c>
      <c r="C592" s="108"/>
      <c r="D592" s="121">
        <f>SUM(D593)</f>
        <v>373557.07</v>
      </c>
      <c r="E592" s="121">
        <f>SUM(E593)</f>
        <v>259248.46</v>
      </c>
      <c r="F592" s="121"/>
    </row>
    <row r="593" spans="1:7" s="101" customFormat="1" ht="31.5">
      <c r="A593" s="107" t="s">
        <v>75</v>
      </c>
      <c r="B593" s="154" t="s">
        <v>508</v>
      </c>
      <c r="C593" s="108">
        <v>400</v>
      </c>
      <c r="D593" s="121">
        <f>SUM(D594)</f>
        <v>373557.07</v>
      </c>
      <c r="E593" s="121">
        <f>SUM(E594)</f>
        <v>259248.46</v>
      </c>
      <c r="F593" s="121"/>
    </row>
    <row r="594" spans="1:7" s="101" customFormat="1" ht="15.75">
      <c r="A594" s="21" t="s">
        <v>87</v>
      </c>
      <c r="B594" s="154" t="s">
        <v>508</v>
      </c>
      <c r="C594" s="108">
        <v>410</v>
      </c>
      <c r="D594" s="121">
        <v>373557.07</v>
      </c>
      <c r="E594" s="121">
        <v>259248.46</v>
      </c>
      <c r="F594" s="121"/>
      <c r="G594" s="80"/>
    </row>
    <row r="595" spans="1:7" ht="15.75">
      <c r="A595" s="21"/>
      <c r="B595" s="117"/>
      <c r="C595" s="108"/>
      <c r="D595" s="16"/>
      <c r="E595" s="16"/>
      <c r="F595" s="16"/>
      <c r="G595" s="16"/>
    </row>
    <row r="596" spans="1:7" ht="15.75">
      <c r="A596" s="48" t="s">
        <v>62</v>
      </c>
      <c r="B596" s="117"/>
      <c r="C596" s="108"/>
      <c r="D596" s="135">
        <f>SUM(D16,D23,D64,D149,D190,D220,D231,D242,D328,D341,D362,D377,D438,D468,D493,D530,D541,D576)</f>
        <v>3441885.81</v>
      </c>
      <c r="E596" s="135">
        <f>SUM(E16,E23,E64,E149,E190,E220,E231,E242,E328,E341,E362,E377,E438,E468,E493,E530,E541,E576)</f>
        <v>4081928.83</v>
      </c>
      <c r="F596" s="16"/>
      <c r="G596" s="16"/>
    </row>
    <row r="597" spans="1:7" ht="15.75">
      <c r="A597" s="84"/>
      <c r="B597" s="81"/>
      <c r="C597" s="40"/>
      <c r="D597" s="89"/>
      <c r="E597" s="89"/>
      <c r="F597" s="16"/>
      <c r="G597" s="16"/>
    </row>
    <row r="598" spans="1:7" ht="31.5">
      <c r="A598" s="107" t="s">
        <v>63</v>
      </c>
      <c r="B598" s="117" t="s">
        <v>64</v>
      </c>
      <c r="C598" s="95"/>
      <c r="D598" s="123">
        <f>SUM(D599,D602,D607,D612,D615,)</f>
        <v>12702.71</v>
      </c>
      <c r="E598" s="123">
        <f>SUM(E599,E602,E607,E612,E615,)</f>
        <v>9685.1999999999989</v>
      </c>
      <c r="F598" s="69"/>
      <c r="G598" s="69"/>
    </row>
    <row r="599" spans="1:7" s="101" customFormat="1" ht="15.75">
      <c r="A599" s="107" t="s">
        <v>355</v>
      </c>
      <c r="B599" s="117" t="s">
        <v>356</v>
      </c>
      <c r="C599" s="108"/>
      <c r="D599" s="121">
        <f>SUM(D600)</f>
        <v>2603.5</v>
      </c>
      <c r="E599" s="121">
        <f>SUM(E600)</f>
        <v>1907.5</v>
      </c>
      <c r="F599" s="121"/>
      <c r="G599" s="121"/>
    </row>
    <row r="600" spans="1:7" s="101" customFormat="1" ht="47.25">
      <c r="A600" s="107" t="s">
        <v>17</v>
      </c>
      <c r="B600" s="117" t="s">
        <v>356</v>
      </c>
      <c r="C600" s="108">
        <v>100</v>
      </c>
      <c r="D600" s="121">
        <f>SUM(D601)</f>
        <v>2603.5</v>
      </c>
      <c r="E600" s="121">
        <f>SUM(E601)</f>
        <v>1907.5</v>
      </c>
      <c r="F600" s="121"/>
      <c r="G600" s="121"/>
    </row>
    <row r="601" spans="1:7" s="101" customFormat="1" ht="15.75">
      <c r="A601" s="107" t="s">
        <v>23</v>
      </c>
      <c r="B601" s="117" t="s">
        <v>356</v>
      </c>
      <c r="C601" s="108">
        <v>120</v>
      </c>
      <c r="D601" s="121">
        <v>2603.5</v>
      </c>
      <c r="E601" s="121">
        <v>1907.5</v>
      </c>
      <c r="F601" s="121"/>
      <c r="G601" s="121"/>
    </row>
    <row r="602" spans="1:7" ht="31.5">
      <c r="A602" s="21" t="s">
        <v>357</v>
      </c>
      <c r="B602" s="117" t="s">
        <v>358</v>
      </c>
      <c r="C602" s="120"/>
      <c r="D602" s="123">
        <f>SUM(D603,D605)</f>
        <v>922.2</v>
      </c>
      <c r="E602" s="123">
        <f>SUM(E603,E605)</f>
        <v>922.2</v>
      </c>
      <c r="F602" s="69"/>
      <c r="G602" s="69"/>
    </row>
    <row r="603" spans="1:7" ht="31.5">
      <c r="A603" s="107" t="s">
        <v>69</v>
      </c>
      <c r="B603" s="117" t="s">
        <v>358</v>
      </c>
      <c r="C603" s="108">
        <v>200</v>
      </c>
      <c r="D603" s="123">
        <f>SUM(D604)</f>
        <v>921.2</v>
      </c>
      <c r="E603" s="123">
        <f>SUM(E604)</f>
        <v>921.2</v>
      </c>
      <c r="F603" s="75"/>
      <c r="G603" s="69"/>
    </row>
    <row r="604" spans="1:7" ht="31.5">
      <c r="A604" s="107" t="s">
        <v>8</v>
      </c>
      <c r="B604" s="117" t="s">
        <v>358</v>
      </c>
      <c r="C604" s="108">
        <v>240</v>
      </c>
      <c r="D604" s="121">
        <v>921.2</v>
      </c>
      <c r="E604" s="121">
        <v>921.2</v>
      </c>
      <c r="F604" s="75"/>
      <c r="G604" s="71"/>
    </row>
    <row r="605" spans="1:7" ht="15.75">
      <c r="A605" s="107" t="s">
        <v>7</v>
      </c>
      <c r="B605" s="117" t="s">
        <v>358</v>
      </c>
      <c r="C605" s="108">
        <v>800</v>
      </c>
      <c r="D605" s="121">
        <f>SUM(D606)</f>
        <v>1</v>
      </c>
      <c r="E605" s="121">
        <f>SUM(E606)</f>
        <v>1</v>
      </c>
      <c r="F605" s="67"/>
      <c r="G605" s="67"/>
    </row>
    <row r="606" spans="1:7" ht="15.75">
      <c r="A606" s="107" t="s">
        <v>19</v>
      </c>
      <c r="B606" s="117" t="s">
        <v>358</v>
      </c>
      <c r="C606" s="108">
        <v>850</v>
      </c>
      <c r="D606" s="121">
        <v>1</v>
      </c>
      <c r="E606" s="121">
        <v>1</v>
      </c>
      <c r="F606" s="67"/>
      <c r="G606" s="67"/>
    </row>
    <row r="607" spans="1:7" ht="31.5">
      <c r="A607" s="107" t="s">
        <v>359</v>
      </c>
      <c r="B607" s="117" t="s">
        <v>360</v>
      </c>
      <c r="C607" s="108"/>
      <c r="D607" s="121">
        <f>SUM(D608,D610)</f>
        <v>2296.4499999999998</v>
      </c>
      <c r="E607" s="121">
        <f>SUM(E608,E610)</f>
        <v>1883.66</v>
      </c>
      <c r="F607" s="75"/>
      <c r="G607" s="74"/>
    </row>
    <row r="608" spans="1:7" ht="47.25">
      <c r="A608" s="110" t="s">
        <v>17</v>
      </c>
      <c r="B608" s="117" t="s">
        <v>360</v>
      </c>
      <c r="C608" s="114">
        <v>100</v>
      </c>
      <c r="D608" s="76">
        <f>SUM(D609)</f>
        <v>2239.25</v>
      </c>
      <c r="E608" s="76">
        <f>SUM(E609)</f>
        <v>1826.46</v>
      </c>
      <c r="F608" s="30"/>
      <c r="G608" s="76"/>
    </row>
    <row r="609" spans="1:7" ht="15.75">
      <c r="A609" s="107" t="s">
        <v>23</v>
      </c>
      <c r="B609" s="117" t="s">
        <v>360</v>
      </c>
      <c r="C609" s="108">
        <v>120</v>
      </c>
      <c r="D609" s="123">
        <v>2239.25</v>
      </c>
      <c r="E609" s="123">
        <v>1826.46</v>
      </c>
      <c r="F609" s="75"/>
      <c r="G609" s="69"/>
    </row>
    <row r="610" spans="1:7" s="101" customFormat="1" ht="31.5">
      <c r="A610" s="107" t="s">
        <v>69</v>
      </c>
      <c r="B610" s="117" t="s">
        <v>360</v>
      </c>
      <c r="C610" s="108">
        <v>200</v>
      </c>
      <c r="D610" s="123">
        <f>SUM(D611)</f>
        <v>57.2</v>
      </c>
      <c r="E610" s="123">
        <f>SUM(E611)</f>
        <v>57.2</v>
      </c>
      <c r="F610" s="108"/>
      <c r="G610" s="123"/>
    </row>
    <row r="611" spans="1:7" s="101" customFormat="1" ht="31.5">
      <c r="A611" s="107" t="s">
        <v>8</v>
      </c>
      <c r="B611" s="117" t="s">
        <v>360</v>
      </c>
      <c r="C611" s="108">
        <v>240</v>
      </c>
      <c r="D611" s="71">
        <v>57.2</v>
      </c>
      <c r="E611" s="71">
        <v>57.2</v>
      </c>
      <c r="F611" s="108"/>
      <c r="G611" s="71"/>
    </row>
    <row r="612" spans="1:7" s="101" customFormat="1" ht="15.75">
      <c r="A612" s="107" t="s">
        <v>361</v>
      </c>
      <c r="B612" s="117" t="s">
        <v>362</v>
      </c>
      <c r="C612" s="108"/>
      <c r="D612" s="76">
        <f>SUM(D613)</f>
        <v>2160.86</v>
      </c>
      <c r="E612" s="76">
        <f>SUM(E613)</f>
        <v>1761.11</v>
      </c>
      <c r="F612" s="108"/>
      <c r="G612" s="71"/>
    </row>
    <row r="613" spans="1:7" s="101" customFormat="1" ht="47.25">
      <c r="A613" s="110" t="s">
        <v>17</v>
      </c>
      <c r="B613" s="117" t="s">
        <v>362</v>
      </c>
      <c r="C613" s="114">
        <v>100</v>
      </c>
      <c r="D613" s="76">
        <f>SUM(D614)</f>
        <v>2160.86</v>
      </c>
      <c r="E613" s="76">
        <f>SUM(E614)</f>
        <v>1761.11</v>
      </c>
      <c r="F613" s="114"/>
      <c r="G613" s="76"/>
    </row>
    <row r="614" spans="1:7" s="101" customFormat="1" ht="15.75">
      <c r="A614" s="107" t="s">
        <v>23</v>
      </c>
      <c r="B614" s="117" t="s">
        <v>362</v>
      </c>
      <c r="C614" s="108">
        <v>120</v>
      </c>
      <c r="D614" s="71">
        <v>2160.86</v>
      </c>
      <c r="E614" s="71">
        <v>1761.11</v>
      </c>
      <c r="F614" s="108"/>
      <c r="G614" s="123"/>
    </row>
    <row r="615" spans="1:7" s="101" customFormat="1" ht="15.75">
      <c r="A615" s="107" t="s">
        <v>363</v>
      </c>
      <c r="B615" s="117" t="s">
        <v>364</v>
      </c>
      <c r="C615" s="108"/>
      <c r="D615" s="123">
        <f>SUM(D616,D618,)</f>
        <v>4719.7</v>
      </c>
      <c r="E615" s="123">
        <f>SUM(E616,E618,)</f>
        <v>3210.73</v>
      </c>
      <c r="F615" s="108"/>
      <c r="G615" s="123"/>
    </row>
    <row r="616" spans="1:7" s="101" customFormat="1" ht="47.25">
      <c r="A616" s="110" t="s">
        <v>17</v>
      </c>
      <c r="B616" s="117" t="s">
        <v>364</v>
      </c>
      <c r="C616" s="114">
        <v>100</v>
      </c>
      <c r="D616" s="76">
        <f>SUM(D617)</f>
        <v>4468.3999999999996</v>
      </c>
      <c r="E616" s="76">
        <f>SUM(E617)</f>
        <v>2959.43</v>
      </c>
      <c r="F616" s="114"/>
      <c r="G616" s="76"/>
    </row>
    <row r="617" spans="1:7" s="101" customFormat="1" ht="15.75">
      <c r="A617" s="107" t="s">
        <v>23</v>
      </c>
      <c r="B617" s="117" t="s">
        <v>364</v>
      </c>
      <c r="C617" s="108">
        <v>120</v>
      </c>
      <c r="D617" s="71">
        <v>4468.3999999999996</v>
      </c>
      <c r="E617" s="71">
        <v>2959.43</v>
      </c>
      <c r="F617" s="108"/>
      <c r="G617" s="123"/>
    </row>
    <row r="618" spans="1:7" s="101" customFormat="1" ht="31.5">
      <c r="A618" s="107" t="s">
        <v>69</v>
      </c>
      <c r="B618" s="117" t="s">
        <v>364</v>
      </c>
      <c r="C618" s="108">
        <v>200</v>
      </c>
      <c r="D618" s="123">
        <f>SUM(D619)</f>
        <v>251.3</v>
      </c>
      <c r="E618" s="123">
        <f>SUM(E619)</f>
        <v>251.3</v>
      </c>
      <c r="F618" s="108"/>
      <c r="G618" s="123"/>
    </row>
    <row r="619" spans="1:7" s="101" customFormat="1" ht="31.5">
      <c r="A619" s="107" t="s">
        <v>8</v>
      </c>
      <c r="B619" s="117" t="s">
        <v>364</v>
      </c>
      <c r="C619" s="108">
        <v>240</v>
      </c>
      <c r="D619" s="71">
        <v>251.3</v>
      </c>
      <c r="E619" s="71">
        <v>251.3</v>
      </c>
      <c r="F619" s="108"/>
      <c r="G619" s="71"/>
    </row>
    <row r="620" spans="1:7" ht="15.75">
      <c r="A620" s="73" t="s">
        <v>365</v>
      </c>
      <c r="B620" s="117" t="s">
        <v>65</v>
      </c>
      <c r="C620" s="88"/>
      <c r="D620" s="121">
        <f>SUM(D621,D624)</f>
        <v>9045.1</v>
      </c>
      <c r="E620" s="121">
        <f>SUM(E621,E624)</f>
        <v>9921.7800000000007</v>
      </c>
      <c r="F620" s="67"/>
      <c r="G620" s="67"/>
    </row>
    <row r="621" spans="1:7" s="101" customFormat="1" ht="31.5">
      <c r="A621" s="21" t="s">
        <v>366</v>
      </c>
      <c r="B621" s="117" t="s">
        <v>367</v>
      </c>
      <c r="C621" s="108"/>
      <c r="D621" s="121">
        <f t="shared" ref="D621:E622" si="46">SUM(D622)</f>
        <v>8895.1</v>
      </c>
      <c r="E621" s="121">
        <f t="shared" si="46"/>
        <v>9771.7800000000007</v>
      </c>
      <c r="F621" s="121"/>
      <c r="G621" s="121"/>
    </row>
    <row r="622" spans="1:7" s="101" customFormat="1" ht="15.75">
      <c r="A622" s="107" t="s">
        <v>7</v>
      </c>
      <c r="B622" s="117" t="s">
        <v>367</v>
      </c>
      <c r="C622" s="108">
        <v>800</v>
      </c>
      <c r="D622" s="121">
        <f t="shared" si="46"/>
        <v>8895.1</v>
      </c>
      <c r="E622" s="121">
        <f t="shared" si="46"/>
        <v>9771.7800000000007</v>
      </c>
      <c r="F622" s="121"/>
      <c r="G622" s="121"/>
    </row>
    <row r="623" spans="1:7" s="101" customFormat="1" ht="15.75">
      <c r="A623" s="107" t="s">
        <v>28</v>
      </c>
      <c r="B623" s="117" t="s">
        <v>367</v>
      </c>
      <c r="C623" s="108">
        <v>870</v>
      </c>
      <c r="D623" s="70">
        <v>8895.1</v>
      </c>
      <c r="E623" s="70">
        <v>9771.7800000000007</v>
      </c>
      <c r="F623" s="70"/>
      <c r="G623" s="70"/>
    </row>
    <row r="624" spans="1:7" ht="15.75">
      <c r="A624" s="105" t="s">
        <v>368</v>
      </c>
      <c r="B624" s="117" t="s">
        <v>369</v>
      </c>
      <c r="C624" s="108"/>
      <c r="D624" s="121">
        <f>SUM(D625)</f>
        <v>150</v>
      </c>
      <c r="E624" s="121">
        <f>SUM(E625)</f>
        <v>150</v>
      </c>
      <c r="F624" s="75"/>
      <c r="G624" s="74"/>
    </row>
    <row r="625" spans="1:7" ht="15.75">
      <c r="A625" s="44" t="s">
        <v>38</v>
      </c>
      <c r="B625" s="117" t="s">
        <v>369</v>
      </c>
      <c r="C625" s="108">
        <v>300</v>
      </c>
      <c r="D625" s="121">
        <f>SUM(D626)</f>
        <v>150</v>
      </c>
      <c r="E625" s="121">
        <f>SUM(E626)</f>
        <v>150</v>
      </c>
      <c r="F625" s="75"/>
      <c r="G625" s="74"/>
    </row>
    <row r="626" spans="1:7" ht="31.5">
      <c r="A626" s="44" t="s">
        <v>84</v>
      </c>
      <c r="B626" s="117" t="s">
        <v>369</v>
      </c>
      <c r="C626" s="108">
        <v>320</v>
      </c>
      <c r="D626" s="121">
        <v>150</v>
      </c>
      <c r="E626" s="121">
        <v>150</v>
      </c>
      <c r="F626" s="75"/>
      <c r="G626" s="71"/>
    </row>
    <row r="627" spans="1:7" ht="15.75">
      <c r="A627" s="21"/>
      <c r="B627" s="117"/>
      <c r="C627" s="104"/>
      <c r="D627" s="16"/>
      <c r="E627" s="16"/>
      <c r="F627" s="16"/>
    </row>
    <row r="628" spans="1:7" ht="15.75">
      <c r="A628" s="51" t="s">
        <v>66</v>
      </c>
      <c r="B628" s="108"/>
      <c r="C628" s="108"/>
      <c r="D628" s="136">
        <f>SUM(D598,D620)</f>
        <v>21747.809999999998</v>
      </c>
      <c r="E628" s="136">
        <f>SUM(E598,E620)</f>
        <v>19606.98</v>
      </c>
      <c r="F628" s="16"/>
      <c r="G628" s="16"/>
    </row>
    <row r="629" spans="1:7" ht="15.75">
      <c r="A629" s="21"/>
      <c r="B629" s="117"/>
      <c r="C629" s="33"/>
      <c r="D629" s="16"/>
      <c r="E629" s="16"/>
      <c r="F629" s="16"/>
    </row>
    <row r="630" spans="1:7" ht="15.75">
      <c r="A630" s="52" t="s">
        <v>67</v>
      </c>
      <c r="B630" s="117"/>
      <c r="C630" s="33"/>
      <c r="D630" s="135">
        <f>SUM(D596,D628)</f>
        <v>3463633.62</v>
      </c>
      <c r="E630" s="135">
        <f>SUM(E596,E628)</f>
        <v>4101535.81</v>
      </c>
      <c r="F630" s="155" t="s">
        <v>500</v>
      </c>
    </row>
    <row r="631" spans="1:7" ht="15.75">
      <c r="A631" s="23"/>
      <c r="B631" s="18"/>
      <c r="C631" s="24"/>
      <c r="D631" s="16"/>
      <c r="E631" s="16"/>
      <c r="F631" s="16"/>
      <c r="G631" s="25"/>
    </row>
    <row r="632" spans="1:7" ht="15.75">
      <c r="A632" s="23"/>
      <c r="B632" s="18"/>
      <c r="C632" s="15"/>
      <c r="D632" s="16"/>
      <c r="E632" s="16"/>
      <c r="F632" s="16"/>
    </row>
    <row r="633" spans="1:7" ht="15.75">
      <c r="A633" s="37"/>
      <c r="B633" s="18"/>
      <c r="C633" s="33"/>
      <c r="D633" s="16"/>
      <c r="E633" s="16"/>
      <c r="F633" s="16"/>
    </row>
    <row r="634" spans="1:7" ht="15.75">
      <c r="A634" s="23"/>
      <c r="B634" s="18"/>
      <c r="C634" s="24"/>
      <c r="D634" s="16"/>
      <c r="E634" s="16"/>
      <c r="F634" s="16"/>
      <c r="G634" s="25"/>
    </row>
    <row r="635" spans="1:7" ht="15.75">
      <c r="A635" s="17"/>
      <c r="B635" s="18"/>
      <c r="C635" s="31"/>
      <c r="D635" s="25"/>
      <c r="E635" s="25"/>
      <c r="F635" s="25"/>
    </row>
    <row r="636" spans="1:7" ht="15.75">
      <c r="A636" s="23"/>
      <c r="B636" s="18"/>
      <c r="C636" s="42"/>
      <c r="D636" s="16"/>
      <c r="E636" s="16"/>
      <c r="F636" s="16"/>
    </row>
    <row r="637" spans="1:7" ht="15.75">
      <c r="A637" s="29"/>
      <c r="B637" s="18"/>
      <c r="C637" s="31"/>
      <c r="D637" s="16"/>
      <c r="E637" s="16"/>
      <c r="F637" s="16"/>
      <c r="G637" s="25"/>
    </row>
    <row r="638" spans="1:7" ht="15.75">
      <c r="A638" s="29"/>
      <c r="B638" s="18"/>
      <c r="C638" s="31"/>
      <c r="D638" s="16"/>
      <c r="E638" s="16"/>
      <c r="F638" s="16"/>
      <c r="G638" s="25"/>
    </row>
    <row r="639" spans="1:7" ht="15.75">
      <c r="A639" s="37"/>
      <c r="B639" s="18"/>
      <c r="C639" s="22"/>
      <c r="D639" s="16"/>
      <c r="E639" s="16"/>
      <c r="F639" s="16"/>
      <c r="G639" s="25"/>
    </row>
    <row r="640" spans="1:7" ht="15.75">
      <c r="A640" s="23"/>
      <c r="B640" s="18"/>
      <c r="C640" s="31"/>
      <c r="D640" s="25"/>
      <c r="E640" s="25"/>
      <c r="F640" s="25"/>
      <c r="G640" s="25"/>
    </row>
    <row r="641" spans="1:7" ht="19.5" customHeight="1">
      <c r="A641" s="23"/>
      <c r="B641" s="18"/>
      <c r="C641" s="15"/>
      <c r="D641" s="16"/>
      <c r="E641" s="16"/>
      <c r="F641" s="16"/>
    </row>
    <row r="642" spans="1:7" ht="15.75">
      <c r="A642" s="29"/>
      <c r="B642" s="18"/>
      <c r="C642" s="15"/>
      <c r="D642" s="16"/>
      <c r="E642" s="16"/>
      <c r="F642" s="16"/>
    </row>
    <row r="643" spans="1:7" ht="15.75">
      <c r="A643" s="29"/>
      <c r="B643" s="18"/>
      <c r="C643" s="22"/>
      <c r="D643" s="16"/>
      <c r="E643" s="16"/>
      <c r="F643" s="16"/>
      <c r="G643" s="16"/>
    </row>
    <row r="644" spans="1:7" ht="15.75">
      <c r="A644" s="47"/>
      <c r="B644" s="18"/>
      <c r="C644" s="31"/>
      <c r="D644" s="16"/>
      <c r="E644" s="16"/>
      <c r="F644" s="16"/>
      <c r="G644" s="16"/>
    </row>
    <row r="645" spans="1:7" ht="15.75">
      <c r="A645" s="29"/>
      <c r="B645" s="42"/>
      <c r="C645" s="31"/>
      <c r="D645" s="25"/>
      <c r="E645" s="25"/>
      <c r="F645" s="25"/>
      <c r="G645" s="25"/>
    </row>
    <row r="646" spans="1:7" ht="20.25" customHeight="1">
      <c r="A646" s="48"/>
      <c r="B646" s="34"/>
      <c r="C646" s="20"/>
      <c r="D646" s="14"/>
      <c r="E646" s="14"/>
    </row>
    <row r="647" spans="1:7" ht="15.6" customHeight="1">
      <c r="A647" s="48"/>
      <c r="B647" s="34"/>
      <c r="C647" s="20"/>
      <c r="D647" s="14"/>
      <c r="E647" s="14"/>
    </row>
    <row r="648" spans="1:7" ht="15.75">
      <c r="A648" s="19"/>
      <c r="B648" s="35"/>
      <c r="C648" s="42"/>
      <c r="D648" s="25"/>
      <c r="E648" s="25"/>
      <c r="F648" s="25"/>
      <c r="G648" s="25"/>
    </row>
    <row r="649" spans="1:7" ht="15.75">
      <c r="A649" s="21"/>
      <c r="B649" s="35"/>
      <c r="C649" s="42"/>
      <c r="D649" s="25"/>
      <c r="E649" s="25"/>
      <c r="F649" s="25"/>
      <c r="G649" s="25"/>
    </row>
    <row r="650" spans="1:7" ht="15.75">
      <c r="A650" s="19"/>
      <c r="B650" s="35"/>
      <c r="C650" s="20"/>
      <c r="D650" s="25"/>
      <c r="E650" s="25"/>
      <c r="F650" s="25"/>
      <c r="G650" s="25"/>
    </row>
    <row r="651" spans="1:7" ht="15.75">
      <c r="A651" s="19"/>
      <c r="B651" s="35"/>
      <c r="C651" s="20"/>
      <c r="D651" s="49"/>
      <c r="E651" s="49"/>
      <c r="F651" s="49"/>
      <c r="G651" s="25"/>
    </row>
    <row r="652" spans="1:7" ht="15.75">
      <c r="A652" s="19"/>
      <c r="B652" s="35"/>
      <c r="C652" s="20"/>
      <c r="D652" s="25"/>
      <c r="E652" s="25"/>
      <c r="F652" s="25"/>
      <c r="G652" s="25"/>
    </row>
    <row r="653" spans="1:7" ht="15.75">
      <c r="A653" s="19"/>
      <c r="B653" s="35"/>
      <c r="C653" s="20"/>
      <c r="D653" s="41"/>
      <c r="E653" s="41"/>
      <c r="F653" s="41"/>
      <c r="G653" s="25"/>
    </row>
    <row r="654" spans="1:7" ht="15.75">
      <c r="A654" s="19"/>
      <c r="B654" s="35"/>
      <c r="C654" s="20"/>
      <c r="D654" s="16"/>
      <c r="E654" s="16"/>
      <c r="F654" s="16"/>
      <c r="G654" s="16"/>
    </row>
    <row r="655" spans="1:7" ht="15.75">
      <c r="A655" s="19"/>
      <c r="B655" s="35"/>
      <c r="C655" s="20"/>
      <c r="D655" s="16"/>
      <c r="E655" s="16"/>
      <c r="F655" s="16"/>
      <c r="G655" s="16"/>
    </row>
    <row r="656" spans="1:7" ht="15.75">
      <c r="A656" s="19"/>
      <c r="B656" s="35"/>
      <c r="C656" s="20"/>
      <c r="D656" s="16"/>
      <c r="E656" s="16"/>
      <c r="F656" s="16"/>
    </row>
    <row r="657" spans="1:11" ht="15.75">
      <c r="A657" s="19"/>
      <c r="B657" s="35"/>
      <c r="C657" s="20"/>
      <c r="D657" s="16"/>
      <c r="E657" s="16"/>
      <c r="F657" s="16"/>
    </row>
    <row r="658" spans="1:11" ht="15.75">
      <c r="A658" s="19"/>
      <c r="B658" s="35"/>
      <c r="C658" s="20"/>
      <c r="D658" s="25"/>
      <c r="E658" s="25"/>
      <c r="F658" s="25"/>
    </row>
    <row r="659" spans="1:11" ht="15.75">
      <c r="A659" s="19"/>
      <c r="B659" s="35"/>
      <c r="C659" s="20"/>
      <c r="D659" s="16"/>
      <c r="E659" s="16"/>
      <c r="F659" s="16"/>
    </row>
    <row r="660" spans="1:11" ht="15.75">
      <c r="A660" s="19"/>
      <c r="B660" s="35"/>
      <c r="C660" s="20"/>
      <c r="D660" s="16"/>
      <c r="E660" s="16"/>
      <c r="F660" s="16"/>
    </row>
    <row r="661" spans="1:11" ht="15.75">
      <c r="A661" s="19"/>
      <c r="B661" s="35"/>
      <c r="C661" s="20"/>
      <c r="D661" s="16"/>
      <c r="E661" s="16"/>
      <c r="F661" s="16"/>
    </row>
    <row r="662" spans="1:11" ht="15.75">
      <c r="A662" s="38"/>
      <c r="B662" s="35"/>
      <c r="C662" s="5"/>
      <c r="D662" s="16"/>
      <c r="E662" s="16"/>
      <c r="F662" s="16"/>
      <c r="G662" s="16"/>
    </row>
    <row r="663" spans="1:11" ht="15.75">
      <c r="A663" s="17"/>
      <c r="B663" s="35"/>
      <c r="C663" s="20"/>
      <c r="D663" s="16"/>
      <c r="E663" s="16"/>
      <c r="F663" s="16"/>
      <c r="G663" s="42"/>
    </row>
    <row r="664" spans="1:11" ht="15.75">
      <c r="A664" s="44"/>
      <c r="B664" s="35"/>
      <c r="C664" s="20"/>
      <c r="D664" s="16"/>
      <c r="E664" s="16"/>
      <c r="F664" s="16"/>
      <c r="G664" s="16"/>
    </row>
    <row r="665" spans="1:11" ht="15.75">
      <c r="A665" s="19"/>
      <c r="B665" s="35"/>
      <c r="C665" s="20"/>
      <c r="D665" s="75"/>
      <c r="E665" s="108"/>
      <c r="F665" s="20"/>
      <c r="G665" s="16"/>
    </row>
    <row r="666" spans="1:11" ht="15.75">
      <c r="A666" s="21"/>
      <c r="B666" s="35"/>
      <c r="C666" s="20"/>
      <c r="D666" s="16"/>
      <c r="E666" s="16"/>
      <c r="F666" s="16"/>
      <c r="K666" s="50"/>
    </row>
    <row r="667" spans="1:11" ht="15.75">
      <c r="A667" s="19"/>
      <c r="B667" s="35"/>
      <c r="C667" s="20"/>
      <c r="D667" s="16"/>
      <c r="E667" s="16"/>
      <c r="F667" s="16"/>
      <c r="K667" s="50"/>
    </row>
    <row r="668" spans="1:11" ht="15.75">
      <c r="A668" s="19"/>
      <c r="B668" s="35"/>
      <c r="C668" s="20"/>
      <c r="D668" s="16"/>
      <c r="E668" s="16"/>
      <c r="F668" s="16"/>
      <c r="K668" s="50"/>
    </row>
    <row r="669" spans="1:11" ht="33" customHeight="1">
      <c r="A669" s="50"/>
      <c r="B669" s="35"/>
      <c r="C669" s="20"/>
      <c r="D669" s="16"/>
      <c r="E669" s="16"/>
      <c r="F669" s="16"/>
      <c r="G669" s="16"/>
    </row>
    <row r="670" spans="1:11" ht="15.75">
      <c r="A670" s="19"/>
      <c r="B670" s="35"/>
      <c r="C670" s="20"/>
      <c r="D670" s="16"/>
      <c r="E670" s="16"/>
      <c r="F670" s="16"/>
    </row>
    <row r="671" spans="1:11" ht="15.75">
      <c r="A671" s="19"/>
      <c r="B671" s="35"/>
      <c r="C671" s="20"/>
      <c r="D671" s="16"/>
      <c r="E671" s="16"/>
      <c r="F671" s="16"/>
    </row>
    <row r="672" spans="1:11" ht="15.75">
      <c r="A672" s="21"/>
      <c r="B672" s="35"/>
      <c r="C672" s="20"/>
      <c r="D672" s="16"/>
      <c r="E672" s="16"/>
      <c r="F672" s="16"/>
      <c r="K672" s="21"/>
    </row>
    <row r="673" spans="1:5" ht="18.75" customHeight="1">
      <c r="A673" s="51"/>
      <c r="B673" s="20"/>
      <c r="C673" s="20"/>
      <c r="D673" s="43"/>
      <c r="E673" s="43"/>
    </row>
    <row r="674" spans="1:5" ht="27.75" customHeight="1">
      <c r="A674" s="52"/>
      <c r="B674" s="31"/>
      <c r="C674" s="31"/>
      <c r="D674" s="14"/>
      <c r="E674" s="14"/>
    </row>
    <row r="675" spans="1:5" ht="15.75">
      <c r="A675" s="45"/>
      <c r="B675" s="42"/>
      <c r="C675" s="20"/>
      <c r="D675" s="16"/>
      <c r="E675" s="16"/>
    </row>
    <row r="676" spans="1:5" ht="15.75">
      <c r="A676" s="45"/>
      <c r="B676" s="42"/>
      <c r="C676" s="20"/>
      <c r="D676" s="53"/>
      <c r="E676" s="53"/>
    </row>
    <row r="677" spans="1:5" ht="15.75">
      <c r="A677" s="54"/>
      <c r="B677" s="55"/>
      <c r="C677" s="20"/>
      <c r="D677" s="53"/>
      <c r="E677" s="53"/>
    </row>
    <row r="678" spans="1:5" ht="15.75">
      <c r="A678" s="56"/>
      <c r="B678" s="42"/>
      <c r="C678" s="20"/>
      <c r="D678" s="16"/>
      <c r="E678" s="16"/>
    </row>
    <row r="679" spans="1:5" ht="15.75">
      <c r="A679" s="57"/>
      <c r="B679" s="42"/>
      <c r="C679" s="20"/>
      <c r="D679" s="16"/>
      <c r="E679" s="16"/>
    </row>
    <row r="680" spans="1:5" ht="15.75">
      <c r="A680" s="57"/>
      <c r="B680" s="42"/>
      <c r="C680" s="20"/>
      <c r="D680" s="25"/>
      <c r="E680" s="25"/>
    </row>
    <row r="681" spans="1:5" ht="15.75">
      <c r="A681" s="56"/>
      <c r="B681" s="42"/>
      <c r="C681" s="5"/>
      <c r="D681" s="16"/>
      <c r="E681" s="16"/>
    </row>
    <row r="682" spans="1:5" ht="15.75">
      <c r="A682" s="45"/>
      <c r="B682" s="42"/>
      <c r="C682" s="20"/>
      <c r="D682" s="16"/>
      <c r="E682" s="16"/>
    </row>
    <row r="683" spans="1:5" ht="15.75">
      <c r="A683" s="45"/>
      <c r="B683" s="42"/>
      <c r="C683" s="20"/>
      <c r="D683" s="16"/>
      <c r="E683" s="16"/>
    </row>
    <row r="684" spans="1:5" ht="15.75">
      <c r="A684" s="57"/>
      <c r="B684" s="24"/>
      <c r="C684" s="28"/>
      <c r="D684" s="16"/>
      <c r="E684" s="16"/>
    </row>
    <row r="685" spans="1:5" ht="15.75">
      <c r="A685" s="45"/>
      <c r="B685" s="24"/>
      <c r="C685" s="20"/>
      <c r="D685" s="16"/>
      <c r="E685" s="16"/>
    </row>
    <row r="686" spans="1:5" ht="15.75">
      <c r="A686" s="45"/>
      <c r="B686" s="24"/>
      <c r="C686" s="20"/>
      <c r="D686" s="16"/>
      <c r="E686" s="16"/>
    </row>
    <row r="687" spans="1:5" ht="15.75">
      <c r="A687" s="45"/>
      <c r="B687" s="24"/>
      <c r="C687" s="20"/>
      <c r="D687" s="16"/>
      <c r="E687" s="16"/>
    </row>
    <row r="688" spans="1:5" ht="15.75">
      <c r="A688" s="45"/>
      <c r="B688" s="24"/>
      <c r="C688" s="20"/>
      <c r="D688" s="16"/>
      <c r="E688" s="16"/>
    </row>
    <row r="689" spans="1:9" ht="15.75">
      <c r="A689" s="45"/>
      <c r="B689" s="24"/>
      <c r="C689" s="20"/>
      <c r="D689" s="16"/>
      <c r="E689" s="16"/>
    </row>
    <row r="690" spans="1:9" ht="15.75">
      <c r="A690" s="45"/>
      <c r="B690" s="24"/>
      <c r="C690" s="20"/>
      <c r="D690" s="16"/>
      <c r="E690" s="16"/>
    </row>
    <row r="691" spans="1:9" ht="15.75">
      <c r="A691" s="56"/>
      <c r="B691" s="42"/>
      <c r="C691" s="20"/>
      <c r="D691" s="16"/>
      <c r="E691" s="16"/>
    </row>
    <row r="692" spans="1:9" ht="15.75">
      <c r="A692" s="45"/>
      <c r="B692" s="42"/>
      <c r="C692" s="20"/>
      <c r="D692" s="16"/>
      <c r="E692" s="16"/>
    </row>
    <row r="693" spans="1:9" ht="15.75">
      <c r="A693" s="45"/>
      <c r="B693" s="42"/>
      <c r="C693" s="20"/>
      <c r="D693" s="25"/>
      <c r="E693" s="25"/>
    </row>
    <row r="694" spans="1:9" ht="15.75">
      <c r="A694" s="45"/>
      <c r="B694" s="42"/>
      <c r="C694" s="20"/>
      <c r="D694" s="25"/>
      <c r="E694" s="25"/>
    </row>
    <row r="695" spans="1:9" ht="15.75">
      <c r="A695" s="45"/>
      <c r="B695" s="42"/>
      <c r="C695" s="20"/>
      <c r="D695" s="16"/>
      <c r="E695" s="16"/>
    </row>
    <row r="696" spans="1:9" ht="15.75">
      <c r="A696" s="44"/>
      <c r="B696" s="42"/>
      <c r="C696" s="20"/>
      <c r="D696" s="16"/>
      <c r="E696" s="16"/>
    </row>
    <row r="697" spans="1:9" ht="15.75">
      <c r="A697" s="19"/>
      <c r="B697" s="42"/>
      <c r="C697" s="20"/>
      <c r="D697" s="16"/>
      <c r="E697" s="16"/>
    </row>
    <row r="698" spans="1:9" ht="15.75">
      <c r="A698" s="46"/>
      <c r="B698" s="42"/>
      <c r="C698" s="20"/>
      <c r="D698" s="25"/>
      <c r="E698" s="25"/>
      <c r="F698" s="20"/>
      <c r="G698" s="25"/>
      <c r="H698" s="20"/>
      <c r="I698" s="25"/>
    </row>
    <row r="699" spans="1:9" ht="15.75">
      <c r="A699" s="19"/>
      <c r="B699" s="42"/>
      <c r="C699" s="20"/>
      <c r="D699" s="25"/>
      <c r="E699" s="25"/>
      <c r="F699" s="20"/>
      <c r="G699" s="25"/>
      <c r="H699" s="20"/>
      <c r="I699" s="25"/>
    </row>
    <row r="700" spans="1:9" ht="15.75">
      <c r="A700" s="19"/>
      <c r="B700" s="42"/>
      <c r="C700" s="20"/>
      <c r="D700" s="25"/>
      <c r="E700" s="25"/>
      <c r="F700" s="20"/>
      <c r="G700" s="25"/>
      <c r="H700" s="20"/>
      <c r="I700" s="25"/>
    </row>
    <row r="701" spans="1:9" ht="15.75">
      <c r="A701" s="56"/>
      <c r="B701" s="55"/>
      <c r="C701" s="20"/>
      <c r="D701" s="16"/>
      <c r="E701" s="16"/>
      <c r="I701" s="50"/>
    </row>
    <row r="702" spans="1:9" ht="15.75">
      <c r="A702" s="45"/>
      <c r="B702" s="55"/>
      <c r="C702" s="20"/>
      <c r="D702" s="16"/>
      <c r="E702" s="16"/>
      <c r="I702" s="50"/>
    </row>
    <row r="703" spans="1:9" ht="15.75">
      <c r="A703" s="45"/>
      <c r="B703" s="55"/>
      <c r="C703" s="20"/>
      <c r="D703" s="16"/>
      <c r="E703" s="16"/>
      <c r="I703" s="50"/>
    </row>
    <row r="704" spans="1:9" ht="15.75">
      <c r="A704" s="56"/>
      <c r="B704" s="55"/>
      <c r="C704" s="31"/>
      <c r="D704" s="16"/>
      <c r="E704" s="16"/>
    </row>
    <row r="705" spans="1:5" ht="15.75">
      <c r="A705" s="45"/>
      <c r="B705" s="55"/>
      <c r="C705" s="20"/>
      <c r="D705" s="16"/>
      <c r="E705" s="16"/>
    </row>
    <row r="706" spans="1:5" ht="15.75">
      <c r="A706" s="45"/>
      <c r="B706" s="55"/>
      <c r="C706" s="20"/>
      <c r="D706" s="16"/>
      <c r="E706" s="16"/>
    </row>
    <row r="707" spans="1:5" ht="15.75">
      <c r="A707" s="58"/>
      <c r="B707" s="55"/>
      <c r="C707" s="5"/>
      <c r="D707" s="16"/>
      <c r="E707" s="16"/>
    </row>
    <row r="708" spans="1:5" ht="15.75">
      <c r="A708" s="45"/>
      <c r="B708" s="55"/>
      <c r="C708" s="20"/>
      <c r="D708" s="16"/>
      <c r="E708" s="16"/>
    </row>
    <row r="709" spans="1:5" ht="15.75">
      <c r="A709" s="45"/>
      <c r="B709" s="55"/>
      <c r="C709" s="20"/>
      <c r="D709" s="16"/>
      <c r="E709" s="16"/>
    </row>
    <row r="710" spans="1:5" ht="15.75">
      <c r="A710" s="59"/>
      <c r="B710" s="55"/>
      <c r="C710" s="26"/>
      <c r="D710" s="16"/>
      <c r="E710" s="16"/>
    </row>
    <row r="711" spans="1:5" ht="15.75">
      <c r="A711" s="45"/>
      <c r="B711" s="55"/>
      <c r="C711" s="20"/>
      <c r="D711" s="16"/>
      <c r="E711" s="16"/>
    </row>
    <row r="712" spans="1:5" ht="15.75">
      <c r="A712" s="45"/>
      <c r="B712" s="55"/>
      <c r="C712" s="20"/>
      <c r="D712" s="16"/>
      <c r="E712" s="16"/>
    </row>
    <row r="713" spans="1:5" ht="15.75">
      <c r="A713" s="60"/>
      <c r="B713" s="42"/>
      <c r="C713" s="20"/>
      <c r="D713" s="16"/>
      <c r="E713" s="16"/>
    </row>
    <row r="714" spans="1:5" ht="15.75">
      <c r="A714" s="45"/>
      <c r="B714" s="42"/>
      <c r="C714" s="20"/>
      <c r="D714" s="16"/>
      <c r="E714" s="16"/>
    </row>
    <row r="715" spans="1:5" ht="15.75">
      <c r="A715" s="45"/>
      <c r="B715" s="42"/>
      <c r="C715" s="20"/>
      <c r="D715" s="16"/>
      <c r="E715" s="16"/>
    </row>
    <row r="716" spans="1:5" ht="15.75">
      <c r="A716" s="56"/>
      <c r="B716" s="42"/>
      <c r="C716" s="5"/>
      <c r="D716" s="16"/>
      <c r="E716" s="16"/>
    </row>
    <row r="717" spans="1:5" ht="15.75">
      <c r="A717" s="61"/>
      <c r="B717" s="42"/>
      <c r="C717" s="22"/>
      <c r="D717" s="16"/>
      <c r="E717" s="16"/>
    </row>
    <row r="718" spans="1:5" ht="15.75">
      <c r="A718" s="60"/>
      <c r="B718" s="42"/>
      <c r="C718" s="22"/>
      <c r="D718" s="16"/>
      <c r="E718" s="16"/>
    </row>
    <row r="719" spans="1:5" ht="15.75">
      <c r="A719" s="60"/>
      <c r="B719" s="42"/>
      <c r="C719" s="22"/>
      <c r="D719" s="16"/>
      <c r="E719" s="16"/>
    </row>
    <row r="720" spans="1:5" ht="15.75">
      <c r="A720" s="38"/>
      <c r="B720" s="42"/>
      <c r="C720" s="20"/>
      <c r="D720" s="16"/>
      <c r="E720" s="16"/>
    </row>
    <row r="721" spans="1:5" ht="15.75">
      <c r="A721" s="23"/>
      <c r="B721" s="42"/>
      <c r="C721" s="15"/>
      <c r="D721" s="16"/>
      <c r="E721" s="16"/>
    </row>
    <row r="722" spans="1:5" ht="15.75">
      <c r="A722" s="23"/>
      <c r="B722" s="42"/>
      <c r="C722" s="15"/>
      <c r="D722" s="16"/>
      <c r="E722" s="16"/>
    </row>
    <row r="723" spans="1:5" ht="15.75">
      <c r="A723" s="23"/>
      <c r="B723" s="42"/>
      <c r="C723" s="20"/>
      <c r="D723" s="25"/>
      <c r="E723" s="25"/>
    </row>
    <row r="724" spans="1:5" ht="15.75">
      <c r="A724" s="58"/>
      <c r="B724" s="42"/>
      <c r="C724" s="42"/>
      <c r="D724" s="16"/>
      <c r="E724" s="16"/>
    </row>
    <row r="725" spans="1:5" ht="15.75">
      <c r="A725" s="45"/>
      <c r="B725" s="42"/>
      <c r="C725" s="20"/>
      <c r="D725" s="25"/>
      <c r="E725" s="25"/>
    </row>
    <row r="726" spans="1:5" ht="15.75">
      <c r="A726" s="45"/>
      <c r="B726" s="42"/>
      <c r="C726" s="20"/>
      <c r="D726" s="25"/>
      <c r="E726" s="25"/>
    </row>
    <row r="727" spans="1:5" ht="15.75">
      <c r="A727" s="57"/>
      <c r="B727" s="24"/>
      <c r="C727" s="22"/>
      <c r="D727" s="16"/>
      <c r="E727" s="16"/>
    </row>
    <row r="728" spans="1:5" ht="15.75">
      <c r="A728" s="61"/>
      <c r="B728" s="24"/>
      <c r="C728" s="24"/>
      <c r="D728" s="16"/>
      <c r="E728" s="16"/>
    </row>
    <row r="729" spans="1:5" ht="15.75">
      <c r="A729" s="60"/>
      <c r="B729" s="24"/>
      <c r="C729" s="15"/>
      <c r="D729" s="16"/>
      <c r="E729" s="16"/>
    </row>
    <row r="730" spans="1:5" ht="15.75">
      <c r="A730" s="60"/>
      <c r="B730" s="24"/>
      <c r="C730" s="15"/>
      <c r="D730" s="16"/>
      <c r="E730" s="16"/>
    </row>
    <row r="731" spans="1:5" ht="15.75">
      <c r="A731" s="57"/>
      <c r="B731" s="24"/>
      <c r="C731" s="5"/>
      <c r="D731" s="16"/>
      <c r="E731" s="16"/>
    </row>
    <row r="732" spans="1:5" ht="15.75">
      <c r="A732" s="61"/>
      <c r="B732" s="24"/>
      <c r="C732" s="22"/>
      <c r="D732" s="16"/>
      <c r="E732" s="16"/>
    </row>
    <row r="733" spans="1:5" ht="15.75">
      <c r="A733" s="60"/>
      <c r="B733" s="24"/>
      <c r="C733" s="31"/>
      <c r="D733" s="16"/>
      <c r="E733" s="16"/>
    </row>
    <row r="734" spans="1:5" ht="15.75">
      <c r="A734" s="60"/>
      <c r="B734" s="24"/>
      <c r="C734" s="31"/>
      <c r="D734" s="16"/>
      <c r="E734" s="16"/>
    </row>
    <row r="735" spans="1:5" ht="15.75">
      <c r="A735" s="56"/>
      <c r="B735" s="55"/>
      <c r="C735" s="20"/>
      <c r="D735" s="16"/>
      <c r="E735" s="16"/>
    </row>
    <row r="736" spans="1:5" ht="15.75">
      <c r="A736" s="45"/>
      <c r="B736" s="55"/>
      <c r="C736" s="20"/>
      <c r="D736" s="16"/>
      <c r="E736" s="16"/>
    </row>
    <row r="737" spans="1:5" ht="15.75">
      <c r="A737" s="45"/>
      <c r="B737" s="55"/>
      <c r="C737" s="20"/>
      <c r="D737" s="36"/>
      <c r="E737" s="36"/>
    </row>
    <row r="738" spans="1:5" ht="15.75">
      <c r="A738" s="57"/>
      <c r="B738" s="24"/>
      <c r="C738" s="31"/>
      <c r="D738" s="16"/>
      <c r="E738" s="16"/>
    </row>
    <row r="739" spans="1:5" ht="15.75">
      <c r="A739" s="61"/>
      <c r="B739" s="24"/>
      <c r="C739" s="22"/>
      <c r="D739" s="16"/>
      <c r="E739" s="16"/>
    </row>
    <row r="740" spans="1:5" ht="15.75">
      <c r="A740" s="60"/>
      <c r="B740" s="24"/>
      <c r="C740" s="31"/>
      <c r="D740" s="25"/>
      <c r="E740" s="25"/>
    </row>
    <row r="741" spans="1:5" ht="15.75">
      <c r="A741" s="60"/>
      <c r="B741" s="24"/>
      <c r="C741" s="31"/>
      <c r="D741" s="25"/>
      <c r="E741" s="25"/>
    </row>
    <row r="742" spans="1:5" ht="15.75">
      <c r="A742" s="57"/>
      <c r="B742" s="24"/>
      <c r="C742" s="5"/>
      <c r="D742" s="16"/>
      <c r="E742" s="16"/>
    </row>
    <row r="743" spans="1:5" ht="15.75">
      <c r="A743" s="61"/>
      <c r="B743" s="24"/>
      <c r="C743" s="22"/>
      <c r="D743" s="16"/>
      <c r="E743" s="16"/>
    </row>
    <row r="744" spans="1:5" ht="15.75">
      <c r="A744" s="60"/>
      <c r="B744" s="24"/>
      <c r="C744" s="31"/>
      <c r="D744" s="25"/>
      <c r="E744" s="25"/>
    </row>
    <row r="745" spans="1:5" ht="15.75">
      <c r="A745" s="60"/>
      <c r="B745" s="24"/>
      <c r="C745" s="31"/>
      <c r="D745" s="25"/>
      <c r="E745" s="25"/>
    </row>
    <row r="746" spans="1:5" ht="15.75">
      <c r="A746" s="57"/>
      <c r="B746" s="62"/>
      <c r="C746" s="20"/>
      <c r="D746" s="16"/>
      <c r="E746" s="16"/>
    </row>
    <row r="747" spans="1:5" ht="15.75">
      <c r="A747" s="61"/>
      <c r="B747" s="62"/>
      <c r="C747" s="30"/>
      <c r="D747" s="16"/>
      <c r="E747" s="16"/>
    </row>
    <row r="748" spans="1:5" ht="15.75">
      <c r="A748" s="60"/>
      <c r="B748" s="62"/>
      <c r="C748" s="15"/>
      <c r="D748" s="16"/>
      <c r="E748" s="16"/>
    </row>
    <row r="749" spans="1:5" ht="15.75">
      <c r="A749" s="60"/>
      <c r="B749" s="62"/>
      <c r="C749" s="15"/>
      <c r="D749" s="16"/>
      <c r="E749" s="16"/>
    </row>
    <row r="750" spans="1:5" ht="15.75">
      <c r="A750" s="60"/>
      <c r="B750" s="62"/>
      <c r="C750" s="15"/>
      <c r="D750" s="16"/>
      <c r="E750" s="16"/>
    </row>
    <row r="751" spans="1:5" ht="15.75">
      <c r="A751" s="57"/>
      <c r="B751" s="62"/>
      <c r="C751" s="20"/>
      <c r="D751" s="16"/>
      <c r="E751" s="16"/>
    </row>
    <row r="752" spans="1:5" ht="15.75">
      <c r="A752" s="61"/>
      <c r="B752" s="62"/>
      <c r="C752" s="30"/>
      <c r="D752" s="16"/>
      <c r="E752" s="16"/>
    </row>
    <row r="753" spans="1:5" ht="15.75">
      <c r="A753" s="60"/>
      <c r="B753" s="62"/>
      <c r="C753" s="15"/>
      <c r="D753" s="16"/>
      <c r="E753" s="16"/>
    </row>
    <row r="754" spans="1:5" ht="15.75">
      <c r="A754" s="60"/>
      <c r="B754" s="62"/>
      <c r="C754" s="15"/>
      <c r="D754" s="16"/>
      <c r="E754" s="16"/>
    </row>
    <row r="755" spans="1:5" ht="15.75">
      <c r="A755" s="57"/>
      <c r="B755" s="55"/>
      <c r="C755" s="22"/>
      <c r="D755" s="16"/>
      <c r="E755" s="16"/>
    </row>
    <row r="756" spans="1:5" ht="15.75">
      <c r="A756" s="45"/>
      <c r="B756" s="55"/>
      <c r="C756" s="20"/>
      <c r="D756" s="16"/>
      <c r="E756" s="16"/>
    </row>
    <row r="757" spans="1:5" ht="15.75">
      <c r="A757" s="45"/>
      <c r="B757" s="55"/>
      <c r="C757" s="20"/>
      <c r="D757" s="16"/>
      <c r="E757" s="16"/>
    </row>
    <row r="758" spans="1:5" ht="15.75">
      <c r="A758" s="38"/>
      <c r="B758" s="42"/>
      <c r="C758" s="20"/>
      <c r="D758" s="16"/>
      <c r="E758" s="16"/>
    </row>
    <row r="759" spans="1:5" ht="15.75">
      <c r="A759" s="44"/>
      <c r="B759" s="42"/>
      <c r="C759" s="20"/>
      <c r="D759" s="16"/>
      <c r="E759" s="16"/>
    </row>
    <row r="760" spans="1:5" ht="15.75">
      <c r="A760" s="19"/>
      <c r="B760" s="42"/>
      <c r="C760" s="20"/>
      <c r="D760" s="16"/>
      <c r="E760" s="16"/>
    </row>
    <row r="761" spans="1:5" ht="15.75">
      <c r="A761" s="45"/>
      <c r="B761" s="55"/>
      <c r="C761" s="20"/>
      <c r="D761" s="16"/>
      <c r="E761" s="16"/>
    </row>
    <row r="762" spans="1:5" ht="15.75">
      <c r="A762" s="45"/>
      <c r="B762" s="55"/>
      <c r="C762" s="20"/>
      <c r="D762" s="16"/>
      <c r="E762" s="16"/>
    </row>
    <row r="763" spans="1:5" ht="15.75">
      <c r="A763" s="45"/>
      <c r="B763" s="55"/>
      <c r="C763" s="20"/>
      <c r="D763" s="16"/>
      <c r="E763" s="16"/>
    </row>
    <row r="764" spans="1:5" ht="15.75">
      <c r="A764" s="47"/>
      <c r="B764" s="42"/>
      <c r="C764" s="26"/>
      <c r="D764" s="16"/>
      <c r="E764" s="16"/>
    </row>
    <row r="765" spans="1:5" ht="15.75">
      <c r="A765" s="44"/>
      <c r="B765" s="42"/>
      <c r="C765" s="26"/>
      <c r="D765" s="16"/>
      <c r="E765" s="16"/>
    </row>
    <row r="766" spans="1:5" ht="15.75">
      <c r="A766" s="17"/>
      <c r="B766" s="42"/>
      <c r="C766" s="26"/>
      <c r="D766" s="16"/>
      <c r="E766" s="16"/>
    </row>
    <row r="767" spans="1:5" ht="15.75">
      <c r="A767" s="63"/>
      <c r="B767" s="55"/>
      <c r="C767" s="20"/>
      <c r="D767" s="16"/>
      <c r="E767" s="16"/>
    </row>
    <row r="768" spans="1:5" ht="15.75">
      <c r="A768" s="45"/>
      <c r="B768" s="55"/>
      <c r="C768" s="20"/>
      <c r="D768" s="16"/>
      <c r="E768" s="16"/>
    </row>
    <row r="769" spans="1:8" ht="15.75">
      <c r="A769" s="45"/>
      <c r="B769" s="55"/>
      <c r="C769" s="20"/>
      <c r="D769" s="16"/>
      <c r="E769" s="16"/>
    </row>
    <row r="770" spans="1:8" ht="15.75">
      <c r="A770" s="45"/>
      <c r="B770" s="55"/>
      <c r="C770" s="20"/>
      <c r="D770" s="16"/>
      <c r="E770" s="16"/>
    </row>
    <row r="771" spans="1:8" ht="15.75">
      <c r="A771" s="45"/>
      <c r="B771" s="55"/>
      <c r="C771" s="20"/>
      <c r="D771" s="16"/>
      <c r="E771" s="16"/>
      <c r="H771" s="38"/>
    </row>
    <row r="772" spans="1:8" ht="15.75">
      <c r="A772" s="17"/>
      <c r="B772" s="42"/>
      <c r="C772" s="26"/>
      <c r="D772" s="16"/>
      <c r="E772" s="16"/>
    </row>
    <row r="773" spans="1:8" ht="15.75">
      <c r="A773" s="44"/>
      <c r="B773" s="42"/>
      <c r="C773" s="26"/>
      <c r="D773" s="25"/>
      <c r="E773" s="25"/>
    </row>
    <row r="774" spans="1:8" ht="15.75">
      <c r="A774" s="17"/>
      <c r="B774" s="42"/>
      <c r="C774" s="26"/>
      <c r="D774" s="25"/>
      <c r="E774" s="25"/>
    </row>
    <row r="775" spans="1:8" ht="15.75">
      <c r="A775" s="64"/>
      <c r="B775" s="55"/>
      <c r="C775" s="20"/>
      <c r="D775" s="16"/>
      <c r="E775" s="16"/>
    </row>
    <row r="776" spans="1:8" ht="15.75">
      <c r="A776" s="19"/>
      <c r="B776" s="55"/>
      <c r="C776" s="20"/>
      <c r="D776" s="16"/>
      <c r="E776" s="16"/>
    </row>
    <row r="777" spans="1:8" ht="15.75">
      <c r="A777" s="19"/>
      <c r="B777" s="55"/>
      <c r="C777" s="20"/>
      <c r="D777" s="16"/>
      <c r="E777" s="16"/>
    </row>
    <row r="778" spans="1:8" ht="15.75">
      <c r="A778" s="19"/>
      <c r="B778" s="55"/>
      <c r="C778" s="20"/>
      <c r="D778" s="16"/>
      <c r="E778" s="16"/>
    </row>
    <row r="779" spans="1:8" ht="15.75">
      <c r="A779" s="19"/>
      <c r="B779" s="55"/>
      <c r="C779" s="20"/>
      <c r="D779" s="16"/>
      <c r="E779" s="16"/>
    </row>
    <row r="780" spans="1:8" ht="15.75">
      <c r="A780" s="44"/>
      <c r="B780" s="42"/>
      <c r="C780" s="26"/>
      <c r="D780" s="16"/>
      <c r="E780" s="16"/>
    </row>
    <row r="781" spans="1:8" ht="15.75">
      <c r="A781" s="19"/>
      <c r="B781" s="42"/>
      <c r="C781" s="20"/>
      <c r="D781" s="16"/>
      <c r="E781" s="16"/>
    </row>
    <row r="782" spans="1:8" ht="15.75">
      <c r="A782" s="17"/>
      <c r="B782" s="42"/>
      <c r="C782" s="26"/>
      <c r="D782" s="16"/>
      <c r="E782" s="16"/>
    </row>
    <row r="783" spans="1:8" ht="15.75">
      <c r="A783" s="44"/>
      <c r="B783" s="42"/>
      <c r="C783" s="26"/>
      <c r="D783" s="16"/>
      <c r="E783" s="16"/>
    </row>
    <row r="784" spans="1:8" ht="15.75">
      <c r="A784" s="17"/>
      <c r="B784" s="42"/>
      <c r="C784" s="26"/>
      <c r="D784" s="16"/>
      <c r="E784" s="16"/>
    </row>
    <row r="785" spans="1:5" ht="15.75">
      <c r="A785" s="44"/>
      <c r="B785" s="55"/>
      <c r="C785" s="20"/>
      <c r="D785" s="16"/>
      <c r="E785" s="16"/>
    </row>
    <row r="786" spans="1:5" ht="15.75">
      <c r="A786" s="19"/>
      <c r="B786" s="55"/>
      <c r="C786" s="20"/>
      <c r="D786" s="25"/>
      <c r="E786" s="25"/>
    </row>
    <row r="787" spans="1:5" ht="15.75">
      <c r="A787" s="19"/>
      <c r="B787" s="55"/>
      <c r="C787" s="20"/>
      <c r="D787" s="25"/>
      <c r="E787" s="25"/>
    </row>
    <row r="788" spans="1:5" ht="15.75">
      <c r="A788" s="19"/>
      <c r="B788" s="55"/>
      <c r="C788" s="20"/>
      <c r="D788" s="25"/>
      <c r="E788" s="25"/>
    </row>
    <row r="789" spans="1:5" ht="15.75">
      <c r="A789" s="19"/>
      <c r="B789" s="55"/>
      <c r="C789" s="20"/>
      <c r="D789" s="25"/>
      <c r="E789" s="25"/>
    </row>
    <row r="790" spans="1:5" ht="15.75">
      <c r="A790" s="23"/>
      <c r="B790" s="42"/>
      <c r="C790" s="15"/>
      <c r="D790" s="16"/>
      <c r="E790" s="16"/>
    </row>
    <row r="791" spans="1:5" ht="15.75">
      <c r="A791" s="23"/>
      <c r="B791" s="42"/>
      <c r="C791" s="15"/>
      <c r="D791" s="16"/>
      <c r="E791" s="16"/>
    </row>
    <row r="792" spans="1:5" ht="15.75">
      <c r="A792" s="23"/>
      <c r="B792" s="42"/>
      <c r="C792" s="15"/>
      <c r="D792" s="16"/>
      <c r="E792" s="16"/>
    </row>
    <row r="793" spans="1:5" ht="15.75">
      <c r="A793" s="29"/>
      <c r="B793" s="42"/>
      <c r="C793" s="15"/>
      <c r="D793" s="16"/>
      <c r="E793" s="16"/>
    </row>
    <row r="794" spans="1:5" ht="15.75">
      <c r="A794" s="19"/>
      <c r="B794" s="42"/>
      <c r="C794" s="20"/>
      <c r="D794" s="16"/>
      <c r="E794" s="16"/>
    </row>
    <row r="795" spans="1:5" ht="15.75">
      <c r="A795" s="23"/>
      <c r="B795" s="42"/>
      <c r="C795" s="15"/>
      <c r="D795" s="16"/>
      <c r="E795" s="16"/>
    </row>
    <row r="796" spans="1:5" ht="15.75">
      <c r="A796" s="23"/>
      <c r="B796" s="42"/>
      <c r="C796" s="15"/>
      <c r="D796" s="16"/>
      <c r="E796" s="16"/>
    </row>
    <row r="797" spans="1:5" ht="15.75">
      <c r="A797" s="29"/>
      <c r="B797" s="42"/>
      <c r="C797" s="15"/>
      <c r="D797" s="16"/>
      <c r="E797" s="16"/>
    </row>
    <row r="798" spans="1:5" ht="15.75">
      <c r="A798" s="23"/>
      <c r="B798" s="42"/>
      <c r="C798" s="15"/>
      <c r="D798" s="16"/>
      <c r="E798" s="16"/>
    </row>
    <row r="799" spans="1:5" ht="15.75">
      <c r="A799" s="56"/>
      <c r="B799" s="55"/>
      <c r="C799" s="26"/>
      <c r="D799" s="16"/>
      <c r="E799" s="16"/>
    </row>
    <row r="800" spans="1:5" ht="15.75">
      <c r="A800" s="56"/>
      <c r="B800" s="55"/>
      <c r="C800" s="26"/>
      <c r="D800" s="16"/>
      <c r="E800" s="16"/>
    </row>
    <row r="801" spans="1:5" ht="15.75">
      <c r="A801" s="56"/>
      <c r="B801" s="55"/>
      <c r="C801" s="20"/>
      <c r="D801" s="16"/>
      <c r="E801" s="16"/>
    </row>
    <row r="802" spans="1:5" ht="16.5" customHeight="1">
      <c r="A802" s="51"/>
      <c r="B802" s="20"/>
      <c r="C802" s="20"/>
      <c r="D802" s="43"/>
      <c r="E802" s="43"/>
    </row>
    <row r="803" spans="1:5" ht="16.5" customHeight="1">
      <c r="A803" s="52"/>
      <c r="B803" s="31"/>
      <c r="C803" s="31"/>
      <c r="D803" s="14"/>
      <c r="E803" s="14"/>
    </row>
    <row r="804" spans="1:5" ht="12.75">
      <c r="A804" s="65"/>
      <c r="B804" s="5"/>
      <c r="C804" s="5"/>
      <c r="D804" s="66"/>
      <c r="E804" s="66"/>
    </row>
  </sheetData>
  <mergeCells count="9">
    <mergeCell ref="D1:E1"/>
    <mergeCell ref="D2:E2"/>
    <mergeCell ref="D3:E3"/>
    <mergeCell ref="D4:E4"/>
    <mergeCell ref="A11:E11"/>
    <mergeCell ref="D6:E6"/>
    <mergeCell ref="D7:E7"/>
    <mergeCell ref="D8:E8"/>
    <mergeCell ref="D9:E9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borista</dc:creator>
  <cp:lastModifiedBy>user</cp:lastModifiedBy>
  <cp:lastPrinted>2019-10-26T16:26:21Z</cp:lastPrinted>
  <dcterms:created xsi:type="dcterms:W3CDTF">2013-01-23T11:33:24Z</dcterms:created>
  <dcterms:modified xsi:type="dcterms:W3CDTF">2020-10-19T09:39:19Z</dcterms:modified>
</cp:coreProperties>
</file>