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130"/>
  </bookViews>
  <sheets>
    <sheet name="Лист1" sheetId="4" r:id="rId1"/>
  </sheets>
  <calcPr calcId="145621" iterate="1"/>
</workbook>
</file>

<file path=xl/calcChain.xml><?xml version="1.0" encoding="utf-8"?>
<calcChain xmlns="http://schemas.openxmlformats.org/spreadsheetml/2006/main">
  <c r="D141" i="4" l="1"/>
  <c r="D493" i="4" l="1"/>
  <c r="E45" i="4" l="1"/>
  <c r="D45" i="4"/>
  <c r="D566" i="4" l="1"/>
  <c r="E496" i="4" l="1"/>
  <c r="E495" i="4" s="1"/>
  <c r="D496" i="4"/>
  <c r="D495" i="4" s="1"/>
  <c r="E574" i="4" l="1"/>
  <c r="E573" i="4" s="1"/>
  <c r="D574" i="4"/>
  <c r="D573" i="4" s="1"/>
  <c r="E571" i="4"/>
  <c r="E570" i="4" s="1"/>
  <c r="D571" i="4"/>
  <c r="D570" i="4" s="1"/>
  <c r="D509" i="4"/>
  <c r="E141" i="4" l="1"/>
  <c r="E139" i="4"/>
  <c r="D139" i="4"/>
  <c r="E133" i="4"/>
  <c r="D133" i="4"/>
  <c r="E130" i="4"/>
  <c r="D130" i="4"/>
  <c r="D138" i="4" l="1"/>
  <c r="D129" i="4"/>
  <c r="E129" i="4"/>
  <c r="E138" i="4"/>
  <c r="E568" i="4"/>
  <c r="E106" i="4" l="1"/>
  <c r="E105" i="4" s="1"/>
  <c r="D106" i="4"/>
  <c r="D105" i="4" s="1"/>
  <c r="D612" i="4" l="1"/>
  <c r="D611" i="4" s="1"/>
  <c r="D610" i="4" s="1"/>
  <c r="D604" i="4" l="1"/>
  <c r="D603" i="4" s="1"/>
  <c r="D602" i="4" s="1"/>
  <c r="D601" i="4" s="1"/>
  <c r="E343" i="4" l="1"/>
  <c r="E342" i="4" s="1"/>
  <c r="E341" i="4" s="1"/>
  <c r="E340" i="4" s="1"/>
  <c r="E566" i="4" l="1"/>
  <c r="D568" i="4"/>
  <c r="D565" i="4" l="1"/>
  <c r="D564" i="4" s="1"/>
  <c r="E565" i="4"/>
  <c r="E564" i="4" s="1"/>
  <c r="D584" i="4" l="1"/>
  <c r="D583" i="4" s="1"/>
  <c r="E126" i="4" l="1"/>
  <c r="D126" i="4"/>
  <c r="E558" i="4" l="1"/>
  <c r="D558" i="4"/>
  <c r="D502" i="4" l="1"/>
  <c r="D501" i="4" s="1"/>
  <c r="D581" i="4" l="1"/>
  <c r="D580" i="4" s="1"/>
  <c r="D576" i="4" s="1"/>
  <c r="E309" i="4" l="1"/>
  <c r="E308" i="4" s="1"/>
  <c r="E307" i="4" s="1"/>
  <c r="D309" i="4"/>
  <c r="D308" i="4" s="1"/>
  <c r="D307" i="4" s="1"/>
  <c r="E390" i="4" l="1"/>
  <c r="E389" i="4" s="1"/>
  <c r="D390" i="4"/>
  <c r="D389" i="4" s="1"/>
  <c r="E408" i="4" l="1"/>
  <c r="D408" i="4"/>
  <c r="E406" i="4"/>
  <c r="D406" i="4"/>
  <c r="E404" i="4"/>
  <c r="D404" i="4"/>
  <c r="D403" i="4" l="1"/>
  <c r="D402" i="4" s="1"/>
  <c r="E403" i="4"/>
  <c r="E402" i="4" s="1"/>
  <c r="E366" i="4"/>
  <c r="E365" i="4" s="1"/>
  <c r="D366" i="4"/>
  <c r="D365" i="4" s="1"/>
  <c r="E374" i="4" l="1"/>
  <c r="E371" i="4"/>
  <c r="D374" i="4"/>
  <c r="D371" i="4"/>
  <c r="E539" i="4"/>
  <c r="E538" i="4" s="1"/>
  <c r="E382" i="4"/>
  <c r="D382" i="4"/>
  <c r="D370" i="4" l="1"/>
  <c r="D369" i="4" s="1"/>
  <c r="D368" i="4" s="1"/>
  <c r="E370" i="4"/>
  <c r="E369" i="4" s="1"/>
  <c r="E368" i="4" s="1"/>
  <c r="E286" i="4"/>
  <c r="E285" i="4" s="1"/>
  <c r="E284" i="4" s="1"/>
  <c r="D286" i="4"/>
  <c r="D285" i="4" s="1"/>
  <c r="D284" i="4" s="1"/>
  <c r="E97" i="4"/>
  <c r="E96" i="4" s="1"/>
  <c r="E95" i="4" s="1"/>
  <c r="D97" i="4"/>
  <c r="D96" i="4" s="1"/>
  <c r="D95" i="4" s="1"/>
  <c r="E92" i="4"/>
  <c r="D92" i="4"/>
  <c r="E89" i="4"/>
  <c r="D89" i="4"/>
  <c r="E86" i="4"/>
  <c r="D86" i="4"/>
  <c r="E82" i="4"/>
  <c r="E81" i="4" s="1"/>
  <c r="D82" i="4"/>
  <c r="D81" i="4" s="1"/>
  <c r="E76" i="4"/>
  <c r="E75" i="4" s="1"/>
  <c r="D76" i="4"/>
  <c r="D75" i="4" s="1"/>
  <c r="E72" i="4"/>
  <c r="E71" i="4" s="1"/>
  <c r="D72" i="4"/>
  <c r="D71" i="4" s="1"/>
  <c r="E67" i="4"/>
  <c r="E66" i="4" s="1"/>
  <c r="E65" i="4" s="1"/>
  <c r="D67" i="4"/>
  <c r="D66" i="4" s="1"/>
  <c r="D65" i="4" s="1"/>
  <c r="E174" i="4"/>
  <c r="D174" i="4"/>
  <c r="E85" i="4" l="1"/>
  <c r="E70" i="4" s="1"/>
  <c r="E64" i="4" s="1"/>
  <c r="D85" i="4"/>
  <c r="D70" i="4" s="1"/>
  <c r="D64" i="4" s="1"/>
  <c r="E197" i="4"/>
  <c r="D197" i="4"/>
  <c r="E195" i="4"/>
  <c r="D195" i="4"/>
  <c r="E612" i="4" l="1"/>
  <c r="E611" i="4" s="1"/>
  <c r="E610" i="4" s="1"/>
  <c r="E578" i="4" l="1"/>
  <c r="E577" i="4" s="1"/>
  <c r="E576" i="4" s="1"/>
  <c r="E488" i="4"/>
  <c r="E487" i="4" s="1"/>
  <c r="D488" i="4"/>
  <c r="D487" i="4" s="1"/>
  <c r="E547" i="4" l="1"/>
  <c r="E546" i="4" s="1"/>
  <c r="E543" i="4"/>
  <c r="E542" i="4" s="1"/>
  <c r="D543" i="4"/>
  <c r="D542" i="4" s="1"/>
  <c r="D535" i="4"/>
  <c r="D534" i="4" s="1"/>
  <c r="D533" i="4" l="1"/>
  <c r="E533" i="4"/>
  <c r="E238" i="4"/>
  <c r="D238" i="4"/>
  <c r="E167" i="4"/>
  <c r="D167" i="4"/>
  <c r="E183" i="4" l="1"/>
  <c r="E182" i="4" s="1"/>
  <c r="E181" i="4" s="1"/>
  <c r="D183" i="4"/>
  <c r="D182" i="4" s="1"/>
  <c r="D181" i="4" s="1"/>
  <c r="E563" i="4" l="1"/>
  <c r="D555" i="4"/>
  <c r="D554" i="4" l="1"/>
  <c r="D553" i="4" s="1"/>
  <c r="D552" i="4" s="1"/>
  <c r="D551" i="4" s="1"/>
  <c r="E20" i="4"/>
  <c r="E19" i="4" s="1"/>
  <c r="E18" i="4" s="1"/>
  <c r="E17" i="4" s="1"/>
  <c r="E16" i="4" s="1"/>
  <c r="D20" i="4"/>
  <c r="D19" i="4" s="1"/>
  <c r="D18" i="4" s="1"/>
  <c r="D17" i="4" s="1"/>
  <c r="D16" i="4" s="1"/>
  <c r="E592" i="4" l="1"/>
  <c r="E296" i="4" l="1"/>
  <c r="D296" i="4"/>
  <c r="E608" i="4" l="1"/>
  <c r="E607" i="4" s="1"/>
  <c r="E606" i="4" s="1"/>
  <c r="E42" i="4" l="1"/>
  <c r="D42" i="4"/>
  <c r="E649" i="4" l="1"/>
  <c r="E648" i="4" s="1"/>
  <c r="E646" i="4"/>
  <c r="E645" i="4" s="1"/>
  <c r="E642" i="4"/>
  <c r="E640" i="4"/>
  <c r="E637" i="4"/>
  <c r="E636" i="4" s="1"/>
  <c r="E634" i="4"/>
  <c r="E632" i="4"/>
  <c r="E629" i="4"/>
  <c r="E627" i="4"/>
  <c r="E624" i="4"/>
  <c r="E623" i="4" s="1"/>
  <c r="E617" i="4"/>
  <c r="E616" i="4" s="1"/>
  <c r="E615" i="4" s="1"/>
  <c r="E614" i="4" s="1"/>
  <c r="E604" i="4"/>
  <c r="E603" i="4" s="1"/>
  <c r="E591" i="4"/>
  <c r="E589" i="4"/>
  <c r="E588" i="4" s="1"/>
  <c r="E555" i="4"/>
  <c r="E554" i="4" s="1"/>
  <c r="E531" i="4"/>
  <c r="E530" i="4" s="1"/>
  <c r="E529" i="4" s="1"/>
  <c r="E527" i="4"/>
  <c r="E526" i="4" s="1"/>
  <c r="E525" i="4" s="1"/>
  <c r="E523" i="4"/>
  <c r="E522" i="4" s="1"/>
  <c r="E521" i="4" s="1"/>
  <c r="E518" i="4"/>
  <c r="E517" i="4" s="1"/>
  <c r="E516" i="4" s="1"/>
  <c r="E515" i="4" s="1"/>
  <c r="E511" i="4"/>
  <c r="E509" i="4"/>
  <c r="E507" i="4"/>
  <c r="E502" i="4"/>
  <c r="E501" i="4" s="1"/>
  <c r="E499" i="4"/>
  <c r="E498" i="4" s="1"/>
  <c r="E491" i="4"/>
  <c r="E490" i="4" s="1"/>
  <c r="E480" i="4"/>
  <c r="E479" i="4" s="1"/>
  <c r="E478" i="4" s="1"/>
  <c r="E475" i="4"/>
  <c r="E474" i="4" s="1"/>
  <c r="E473" i="4" s="1"/>
  <c r="E470" i="4"/>
  <c r="E469" i="4" s="1"/>
  <c r="E467" i="4"/>
  <c r="E466" i="4" s="1"/>
  <c r="E458" i="4"/>
  <c r="E457" i="4" s="1"/>
  <c r="E456" i="4" s="1"/>
  <c r="E451" i="4"/>
  <c r="E449" i="4"/>
  <c r="E447" i="4"/>
  <c r="E444" i="4"/>
  <c r="E442" i="4"/>
  <c r="E440" i="4"/>
  <c r="E436" i="4"/>
  <c r="E435" i="4" s="1"/>
  <c r="E433" i="4"/>
  <c r="E431" i="4"/>
  <c r="E427" i="4"/>
  <c r="E425" i="4"/>
  <c r="E423" i="4"/>
  <c r="E418" i="4"/>
  <c r="E417" i="4" s="1"/>
  <c r="E416" i="4" s="1"/>
  <c r="E415" i="4" s="1"/>
  <c r="E413" i="4"/>
  <c r="E412" i="4" s="1"/>
  <c r="E411" i="4" s="1"/>
  <c r="E410" i="4" s="1"/>
  <c r="E400" i="4"/>
  <c r="E399" i="4" s="1"/>
  <c r="E397" i="4"/>
  <c r="E396" i="4" s="1"/>
  <c r="E387" i="4"/>
  <c r="E386" i="4" s="1"/>
  <c r="E385" i="4" s="1"/>
  <c r="E384" i="4" s="1"/>
  <c r="E381" i="4"/>
  <c r="E380" i="4" s="1"/>
  <c r="E379" i="4" s="1"/>
  <c r="E361" i="4"/>
  <c r="E360" i="4" s="1"/>
  <c r="E359" i="4" s="1"/>
  <c r="E358" i="4" s="1"/>
  <c r="E352" i="4"/>
  <c r="E348" i="4"/>
  <c r="E347" i="4" s="1"/>
  <c r="E336" i="4"/>
  <c r="E335" i="4"/>
  <c r="E334" i="4" s="1"/>
  <c r="E333" i="4" s="1"/>
  <c r="E331" i="4"/>
  <c r="E330" i="4" s="1"/>
  <c r="E329" i="4" s="1"/>
  <c r="E327" i="4"/>
  <c r="E326" i="4" s="1"/>
  <c r="E325" i="4" s="1"/>
  <c r="E321" i="4"/>
  <c r="E319" i="4"/>
  <c r="E314" i="4"/>
  <c r="E313" i="4" s="1"/>
  <c r="E312" i="4" s="1"/>
  <c r="E311" i="4" s="1"/>
  <c r="E305" i="4"/>
  <c r="E304" i="4" s="1"/>
  <c r="E303" i="4" s="1"/>
  <c r="E301" i="4"/>
  <c r="E298" i="4" s="1"/>
  <c r="E299" i="4"/>
  <c r="E294" i="4"/>
  <c r="E292" i="4"/>
  <c r="E281" i="4"/>
  <c r="E279" i="4"/>
  <c r="E275" i="4"/>
  <c r="E274" i="4" s="1"/>
  <c r="E273" i="4" s="1"/>
  <c r="E271" i="4"/>
  <c r="E270" i="4" s="1"/>
  <c r="E267" i="4"/>
  <c r="E266" i="4" s="1"/>
  <c r="E265" i="4" s="1"/>
  <c r="E262" i="4"/>
  <c r="E260" i="4"/>
  <c r="E257" i="4"/>
  <c r="E256" i="4" s="1"/>
  <c r="E250" i="4"/>
  <c r="E249" i="4" s="1"/>
  <c r="E248" i="4" s="1"/>
  <c r="E246" i="4"/>
  <c r="E245" i="4" s="1"/>
  <c r="E244" i="4" s="1"/>
  <c r="E235" i="4"/>
  <c r="E228" i="4"/>
  <c r="E226" i="4"/>
  <c r="E224" i="4"/>
  <c r="E219" i="4"/>
  <c r="E218" i="4" s="1"/>
  <c r="E217" i="4" s="1"/>
  <c r="E216" i="4" s="1"/>
  <c r="E214" i="4"/>
  <c r="E212" i="4"/>
  <c r="E210" i="4"/>
  <c r="E208" i="4"/>
  <c r="E205" i="4"/>
  <c r="E204" i="4" s="1"/>
  <c r="E193" i="4"/>
  <c r="E188" i="4"/>
  <c r="E187" i="4" s="1"/>
  <c r="E186" i="4" s="1"/>
  <c r="E179" i="4"/>
  <c r="E178" i="4" s="1"/>
  <c r="E177" i="4" s="1"/>
  <c r="E171" i="4"/>
  <c r="E164" i="4"/>
  <c r="E157" i="4"/>
  <c r="E156" i="4" s="1"/>
  <c r="E154" i="4"/>
  <c r="E152" i="4"/>
  <c r="E146" i="4"/>
  <c r="E145" i="4" s="1"/>
  <c r="E144" i="4" s="1"/>
  <c r="E143" i="4" s="1"/>
  <c r="E123" i="4"/>
  <c r="E118" i="4"/>
  <c r="E117" i="4" s="1"/>
  <c r="E112" i="4"/>
  <c r="E111" i="4" s="1"/>
  <c r="E102" i="4"/>
  <c r="E101" i="4" s="1"/>
  <c r="E60" i="4"/>
  <c r="E58" i="4"/>
  <c r="E56" i="4"/>
  <c r="E50" i="4"/>
  <c r="E49" i="4" s="1"/>
  <c r="E44" i="4"/>
  <c r="E40" i="4"/>
  <c r="E35" i="4"/>
  <c r="E34" i="4" s="1"/>
  <c r="E32" i="4"/>
  <c r="E31" i="4" s="1"/>
  <c r="E27" i="4"/>
  <c r="E26" i="4" s="1"/>
  <c r="E25" i="4" s="1"/>
  <c r="E24" i="4" s="1"/>
  <c r="E506" i="4" l="1"/>
  <c r="E486" i="4"/>
  <c r="E485" i="4" s="1"/>
  <c r="E100" i="4"/>
  <c r="E520" i="4"/>
  <c r="E514" i="4" s="1"/>
  <c r="E602" i="4"/>
  <c r="E601" i="4" s="1"/>
  <c r="E600" i="4" s="1"/>
  <c r="E364" i="4"/>
  <c r="E363" i="4" s="1"/>
  <c r="E357" i="4" s="1"/>
  <c r="E163" i="4"/>
  <c r="E48" i="4"/>
  <c r="E47" i="4" s="1"/>
  <c r="E291" i="4"/>
  <c r="E290" i="4" s="1"/>
  <c r="E289" i="4" s="1"/>
  <c r="E151" i="4"/>
  <c r="E150" i="4" s="1"/>
  <c r="E149" i="4" s="1"/>
  <c r="E639" i="4"/>
  <c r="E351" i="4"/>
  <c r="E346" i="4" s="1"/>
  <c r="E345" i="4" s="1"/>
  <c r="E339" i="4" s="1"/>
  <c r="E644" i="4"/>
  <c r="E505" i="4"/>
  <c r="E504" i="4" s="1"/>
  <c r="E631" i="4"/>
  <c r="E243" i="4"/>
  <c r="E242" i="4" s="1"/>
  <c r="E259" i="4"/>
  <c r="E255" i="4" s="1"/>
  <c r="E324" i="4"/>
  <c r="E278" i="4"/>
  <c r="E277" i="4" s="1"/>
  <c r="E318" i="4"/>
  <c r="E317" i="4" s="1"/>
  <c r="E316" i="4" s="1"/>
  <c r="E439" i="4"/>
  <c r="E192" i="4"/>
  <c r="E191" i="4" s="1"/>
  <c r="E190" i="4" s="1"/>
  <c r="E422" i="4"/>
  <c r="E55" i="4"/>
  <c r="E54" i="4" s="1"/>
  <c r="E53" i="4" s="1"/>
  <c r="E207" i="4"/>
  <c r="E203" i="4" s="1"/>
  <c r="E202" i="4" s="1"/>
  <c r="E465" i="4"/>
  <c r="E464" i="4" s="1"/>
  <c r="E626" i="4"/>
  <c r="E39" i="4"/>
  <c r="E553" i="4"/>
  <c r="E552" i="4" s="1"/>
  <c r="E551" i="4" s="1"/>
  <c r="E587" i="4"/>
  <c r="E586" i="4" s="1"/>
  <c r="E446" i="4"/>
  <c r="E170" i="4"/>
  <c r="E269" i="4"/>
  <c r="E234" i="4"/>
  <c r="E233" i="4" s="1"/>
  <c r="E232" i="4" s="1"/>
  <c r="E231" i="4" s="1"/>
  <c r="E30" i="4"/>
  <c r="E29" i="4" s="1"/>
  <c r="E185" i="4"/>
  <c r="E223" i="4"/>
  <c r="E222" i="4" s="1"/>
  <c r="E221" i="4" s="1"/>
  <c r="E430" i="4"/>
  <c r="E472" i="4"/>
  <c r="E455" i="4"/>
  <c r="E122" i="4"/>
  <c r="E121" i="4" s="1"/>
  <c r="E395" i="4"/>
  <c r="E394" i="4" s="1"/>
  <c r="D154" i="4"/>
  <c r="D294" i="4"/>
  <c r="D271" i="4"/>
  <c r="D270" i="4" s="1"/>
  <c r="E378" i="4" l="1"/>
  <c r="E38" i="4"/>
  <c r="E37" i="4" s="1"/>
  <c r="E23" i="4" s="1"/>
  <c r="E254" i="4"/>
  <c r="E253" i="4" s="1"/>
  <c r="E162" i="4"/>
  <c r="E161" i="4" s="1"/>
  <c r="E160" i="4" s="1"/>
  <c r="E484" i="4"/>
  <c r="E622" i="4"/>
  <c r="E652" i="4" s="1"/>
  <c r="E562" i="4"/>
  <c r="E201" i="4"/>
  <c r="E421" i="4"/>
  <c r="E420" i="4" s="1"/>
  <c r="E393" i="4" s="1"/>
  <c r="E454" i="4"/>
  <c r="E99" i="4"/>
  <c r="E63" i="4" s="1"/>
  <c r="D433" i="4"/>
  <c r="E620" i="4" l="1"/>
  <c r="E654" i="4" s="1"/>
  <c r="D634" i="4" l="1"/>
  <c r="D629" i="4"/>
  <c r="D642" i="4" l="1"/>
  <c r="D354" i="4" l="1"/>
  <c r="D257" i="4"/>
  <c r="D256" i="4" s="1"/>
  <c r="D301" i="4"/>
  <c r="D451" i="4"/>
  <c r="D449" i="4"/>
  <c r="D442" i="4"/>
  <c r="D427" i="4" l="1"/>
  <c r="D425" i="4" l="1"/>
  <c r="D228" i="4" l="1"/>
  <c r="D226" i="4"/>
  <c r="D214" i="4"/>
  <c r="D212" i="4"/>
  <c r="D210" i="4"/>
  <c r="D60" i="4"/>
  <c r="D58" i="4"/>
  <c r="D321" i="4" l="1"/>
  <c r="D262" i="4"/>
  <c r="D563" i="4" l="1"/>
  <c r="D597" i="4" l="1"/>
  <c r="D596" i="4" s="1"/>
  <c r="D595" i="4" s="1"/>
  <c r="D594" i="4" s="1"/>
  <c r="D592" i="4"/>
  <c r="D591" i="4" s="1"/>
  <c r="D589" i="4"/>
  <c r="D588" i="4" s="1"/>
  <c r="D361" i="4"/>
  <c r="D360" i="4" s="1"/>
  <c r="D359" i="4" s="1"/>
  <c r="D358" i="4" s="1"/>
  <c r="D511" i="4"/>
  <c r="D507" i="4"/>
  <c r="D506" i="4" s="1"/>
  <c r="D499" i="4"/>
  <c r="D498" i="4" s="1"/>
  <c r="D491" i="4"/>
  <c r="D490" i="4" s="1"/>
  <c r="D486" i="4" s="1"/>
  <c r="D485" i="4" l="1"/>
  <c r="D587" i="4"/>
  <c r="D586" i="4" s="1"/>
  <c r="D562" i="4" s="1"/>
  <c r="D364" i="4"/>
  <c r="D363" i="4" s="1"/>
  <c r="D357" i="4" s="1"/>
  <c r="D505" i="4"/>
  <c r="D504" i="4" s="1"/>
  <c r="D205" i="4"/>
  <c r="D204" i="4" s="1"/>
  <c r="D484" i="4" l="1"/>
  <c r="D649" i="4"/>
  <c r="D648" i="4" s="1"/>
  <c r="D646" i="4"/>
  <c r="D645" i="4" s="1"/>
  <c r="D640" i="4"/>
  <c r="D639" i="4" s="1"/>
  <c r="D637" i="4"/>
  <c r="D636" i="4" s="1"/>
  <c r="D624" i="4"/>
  <c r="D623" i="4" s="1"/>
  <c r="D617" i="4"/>
  <c r="D616" i="4" s="1"/>
  <c r="D615" i="4" s="1"/>
  <c r="D614" i="4" s="1"/>
  <c r="D518" i="4"/>
  <c r="D517" i="4" s="1"/>
  <c r="D516" i="4" s="1"/>
  <c r="D515" i="4" s="1"/>
  <c r="D531" i="4"/>
  <c r="D530" i="4" s="1"/>
  <c r="D529" i="4" s="1"/>
  <c r="D523" i="4"/>
  <c r="D522" i="4" s="1"/>
  <c r="D521" i="4" s="1"/>
  <c r="D480" i="4"/>
  <c r="D479" i="4" s="1"/>
  <c r="D478" i="4" s="1"/>
  <c r="D475" i="4"/>
  <c r="D474" i="4" s="1"/>
  <c r="D473" i="4" s="1"/>
  <c r="D467" i="4"/>
  <c r="D466" i="4" s="1"/>
  <c r="D470" i="4"/>
  <c r="D469" i="4" s="1"/>
  <c r="D462" i="4"/>
  <c r="D461" i="4" s="1"/>
  <c r="D460" i="4" s="1"/>
  <c r="D458" i="4"/>
  <c r="D457" i="4" s="1"/>
  <c r="D456" i="4" s="1"/>
  <c r="D440" i="4"/>
  <c r="D436" i="4"/>
  <c r="D435" i="4" s="1"/>
  <c r="D431" i="4"/>
  <c r="D430" i="4" s="1"/>
  <c r="D423" i="4"/>
  <c r="D418" i="4"/>
  <c r="D417" i="4" s="1"/>
  <c r="D416" i="4" s="1"/>
  <c r="D415" i="4" s="1"/>
  <c r="D413" i="4"/>
  <c r="D412" i="4" s="1"/>
  <c r="D411" i="4" s="1"/>
  <c r="D410" i="4" s="1"/>
  <c r="D400" i="4"/>
  <c r="D399" i="4" s="1"/>
  <c r="D381" i="4"/>
  <c r="D380" i="4" s="1"/>
  <c r="D352" i="4"/>
  <c r="D348" i="4"/>
  <c r="D347" i="4" s="1"/>
  <c r="D335" i="4"/>
  <c r="D334" i="4" s="1"/>
  <c r="D333" i="4" s="1"/>
  <c r="D336" i="4"/>
  <c r="D331" i="4"/>
  <c r="D330" i="4" s="1"/>
  <c r="D329" i="4" s="1"/>
  <c r="D327" i="4"/>
  <c r="D326" i="4" s="1"/>
  <c r="D325" i="4" s="1"/>
  <c r="D319" i="4"/>
  <c r="D314" i="4"/>
  <c r="D313" i="4" s="1"/>
  <c r="D312" i="4" s="1"/>
  <c r="D311" i="4" s="1"/>
  <c r="D298" i="4"/>
  <c r="D299" i="4"/>
  <c r="D520" i="4" l="1"/>
  <c r="D514" i="4" s="1"/>
  <c r="D455" i="4"/>
  <c r="D644" i="4"/>
  <c r="D472" i="4"/>
  <c r="D465" i="4"/>
  <c r="D464" i="4" s="1"/>
  <c r="D439" i="4"/>
  <c r="D422" i="4"/>
  <c r="D351" i="4"/>
  <c r="D346" i="4" s="1"/>
  <c r="D345" i="4" s="1"/>
  <c r="D339" i="4" s="1"/>
  <c r="D379" i="4"/>
  <c r="D324" i="4"/>
  <c r="D318" i="4"/>
  <c r="D317" i="4" s="1"/>
  <c r="D316" i="4" s="1"/>
  <c r="D275" i="4"/>
  <c r="D387" i="4"/>
  <c r="D386" i="4" s="1"/>
  <c r="D385" i="4" s="1"/>
  <c r="D384" i="4" s="1"/>
  <c r="D250" i="4"/>
  <c r="D249" i="4" s="1"/>
  <c r="D248" i="4" s="1"/>
  <c r="D246" i="4"/>
  <c r="D245" i="4" s="1"/>
  <c r="D244" i="4" s="1"/>
  <c r="D235" i="4"/>
  <c r="D224" i="4"/>
  <c r="D223" i="4" s="1"/>
  <c r="D219" i="4"/>
  <c r="D218" i="4" s="1"/>
  <c r="D217" i="4" s="1"/>
  <c r="D216" i="4" s="1"/>
  <c r="D208" i="4"/>
  <c r="D454" i="4" l="1"/>
  <c r="D243" i="4"/>
  <c r="D242" i="4" s="1"/>
  <c r="D234" i="4"/>
  <c r="D233" i="4" s="1"/>
  <c r="D232" i="4" s="1"/>
  <c r="D231" i="4" s="1"/>
  <c r="D222" i="4"/>
  <c r="D221" i="4" s="1"/>
  <c r="D207" i="4"/>
  <c r="D188" i="4"/>
  <c r="D187" i="4" s="1"/>
  <c r="D193" i="4"/>
  <c r="D179" i="4"/>
  <c r="D178" i="4" s="1"/>
  <c r="D177" i="4" s="1"/>
  <c r="D171" i="4"/>
  <c r="D164" i="4"/>
  <c r="D378" i="4" l="1"/>
  <c r="D186" i="4"/>
  <c r="D185" i="4" s="1"/>
  <c r="D203" i="4"/>
  <c r="D202" i="4" s="1"/>
  <c r="D201" i="4" s="1"/>
  <c r="D163" i="4"/>
  <c r="D170" i="4"/>
  <c r="D146" i="4"/>
  <c r="D145" i="4" s="1"/>
  <c r="D144" i="4" s="1"/>
  <c r="D143" i="4" s="1"/>
  <c r="D123" i="4"/>
  <c r="D157" i="4"/>
  <c r="D156" i="4" s="1"/>
  <c r="D152" i="4"/>
  <c r="D118" i="4"/>
  <c r="D117" i="4" s="1"/>
  <c r="D112" i="4"/>
  <c r="D111" i="4" s="1"/>
  <c r="D102" i="4"/>
  <c r="D101" i="4" s="1"/>
  <c r="D100" i="4" s="1"/>
  <c r="D40" i="4"/>
  <c r="D50" i="4"/>
  <c r="D49" i="4" s="1"/>
  <c r="D56" i="4"/>
  <c r="D44" i="4"/>
  <c r="D35" i="4"/>
  <c r="D34" i="4" s="1"/>
  <c r="D32" i="4"/>
  <c r="D31" i="4" s="1"/>
  <c r="D27" i="4"/>
  <c r="D26" i="4" s="1"/>
  <c r="D25" i="4" s="1"/>
  <c r="D24" i="4" s="1"/>
  <c r="D162" i="4" l="1"/>
  <c r="D161" i="4" s="1"/>
  <c r="D192" i="4"/>
  <c r="D191" i="4" s="1"/>
  <c r="D190" i="4" s="1"/>
  <c r="D122" i="4"/>
  <c r="D121" i="4" s="1"/>
  <c r="D151" i="4"/>
  <c r="D30" i="4"/>
  <c r="D29" i="4" s="1"/>
  <c r="D48" i="4"/>
  <c r="D47" i="4" s="1"/>
  <c r="D39" i="4"/>
  <c r="D55" i="4"/>
  <c r="D38" i="4" l="1"/>
  <c r="D37" i="4" s="1"/>
  <c r="D150" i="4"/>
  <c r="D149" i="4" s="1"/>
  <c r="D160" i="4"/>
  <c r="D99" i="4"/>
  <c r="D54" i="4"/>
  <c r="D53" i="4" s="1"/>
  <c r="D23" i="4" l="1"/>
  <c r="D63" i="4"/>
  <c r="D600" i="4"/>
  <c r="D447" i="4" l="1"/>
  <c r="D446" i="4" s="1"/>
  <c r="D421" i="4" l="1"/>
  <c r="D420" i="4" s="1"/>
  <c r="D269" i="4" l="1"/>
  <c r="D397" i="4"/>
  <c r="D396" i="4" s="1"/>
  <c r="D395" i="4" s="1"/>
  <c r="D394" i="4" s="1"/>
  <c r="D393" i="4" l="1"/>
  <c r="D632" i="4" l="1"/>
  <c r="D631" i="4" s="1"/>
  <c r="D627" i="4"/>
  <c r="D626" i="4" s="1"/>
  <c r="D622" i="4" l="1"/>
  <c r="D652" i="4" s="1"/>
  <c r="D305" i="4"/>
  <c r="D304" i="4" s="1"/>
  <c r="D292" i="4"/>
  <c r="D291" i="4" s="1"/>
  <c r="D279" i="4"/>
  <c r="D281" i="4"/>
  <c r="D274" i="4"/>
  <c r="D273" i="4" s="1"/>
  <c r="D267" i="4"/>
  <c r="D266" i="4" s="1"/>
  <c r="D265" i="4" s="1"/>
  <c r="D260" i="4"/>
  <c r="D259" i="4" s="1"/>
  <c r="D290" i="4" l="1"/>
  <c r="D255" i="4"/>
  <c r="D303" i="4"/>
  <c r="D278" i="4"/>
  <c r="D277" i="4" s="1"/>
  <c r="D289" i="4" l="1"/>
  <c r="D254" i="4"/>
  <c r="D253" i="4" l="1"/>
  <c r="D620" i="4" s="1"/>
  <c r="D654" i="4" s="1"/>
</calcChain>
</file>

<file path=xl/sharedStrings.xml><?xml version="1.0" encoding="utf-8"?>
<sst xmlns="http://schemas.openxmlformats.org/spreadsheetml/2006/main" count="1263" uniqueCount="527">
  <si>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</si>
  <si>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</si>
  <si>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</si>
  <si>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</si>
  <si>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</si>
  <si>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</si>
  <si>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</si>
  <si>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</si>
  <si>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</si>
  <si>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02 0 00 00000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</si>
  <si>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</si>
  <si>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</si>
  <si>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02 2 00 00000</t>
  </si>
  <si>
    <t>02 2 01 00000</t>
  </si>
  <si>
    <t>200</t>
  </si>
  <si>
    <t>02 3 00 00000</t>
  </si>
  <si>
    <t>02 3 01 00000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</si>
  <si>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</si>
  <si>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</si>
  <si>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</si>
  <si>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</si>
  <si>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Субсидии бюджетным учреждениям</t>
  </si>
  <si>
    <t>Обеспечение деятельности органов местного самоуправления</t>
  </si>
  <si>
    <t>Расходы на выплаты персоналу государственных (муниципальных) органов</t>
  </si>
  <si>
    <t>03 0 00 00000</t>
  </si>
  <si>
    <t>03 1 00 00000</t>
  </si>
  <si>
    <t>03 2 00 00000</t>
  </si>
  <si>
    <t>03 3 00 00000</t>
  </si>
  <si>
    <t>Резервные средства</t>
  </si>
  <si>
    <t>04 0 00 00000</t>
  </si>
  <si>
    <t>05 0 00 00000</t>
  </si>
  <si>
    <t>05 1 00 00000</t>
  </si>
  <si>
    <t>05 1 01 00000</t>
  </si>
  <si>
    <t>Предоставление платежей, взносов, безвозмездных перечислений субъектам международного права</t>
  </si>
  <si>
    <t xml:space="preserve">в том числе за счет субвенции   </t>
  </si>
  <si>
    <t>05 3 00 00000</t>
  </si>
  <si>
    <t>05 4 00 00000</t>
  </si>
  <si>
    <t>05 4 01 00000</t>
  </si>
  <si>
    <t>Социальное обеспечение и иные выплаты населению</t>
  </si>
  <si>
    <t>300</t>
  </si>
  <si>
    <t>Обслуживание государственного (муниципального) долга</t>
  </si>
  <si>
    <t>Обслуживание муниципального долга</t>
  </si>
  <si>
    <t>06 0 00 00000</t>
  </si>
  <si>
    <t>07 0 00 00000</t>
  </si>
  <si>
    <t>08 0 00 00000</t>
  </si>
  <si>
    <t>09 0 00 00000</t>
  </si>
  <si>
    <t>10 0 00 00000</t>
  </si>
  <si>
    <t>в том числе за счет субвенции</t>
  </si>
  <si>
    <t>11 1 00 00000</t>
  </si>
  <si>
    <t>Подпрограмма "Развитие системы отдыха и оздоровления детей"</t>
  </si>
  <si>
    <t>Подпрограмма "Доступная среда"</t>
  </si>
  <si>
    <t>11 3 00 00000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</si>
  <si>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</si>
  <si>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</si>
  <si>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</si>
  <si>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12 0 00 00000</t>
  </si>
  <si>
    <t>Подпрограмма "Дошкольное образование"</t>
  </si>
  <si>
    <t>12 1 00 00000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</si>
  <si>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</si>
  <si>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</si>
  <si>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</si>
  <si>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</si>
  <si>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</si>
  <si>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</si>
  <si>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</si>
  <si>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99 0 00 00000</t>
  </si>
  <si>
    <t>Итого непрограммных расходов</t>
  </si>
  <si>
    <t>ВСЕГО РАСХОДОВ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</si>
  <si>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</si>
  <si>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</si>
  <si>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</si>
  <si>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</si>
  <si>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03 2 03 00000</t>
  </si>
  <si>
    <t>13 0 00 00000</t>
  </si>
  <si>
    <t>14 0 00 00000</t>
  </si>
  <si>
    <t>Капитальные вложения в объекты государственной (муниципальной) собственности</t>
  </si>
  <si>
    <t>Обеспечивающая  подпрограмма</t>
  </si>
  <si>
    <t>07 1 00 00000</t>
  </si>
  <si>
    <t>07 1 01 00000</t>
  </si>
  <si>
    <t>Подпрограмма "Подготовка спортивного резерва"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</si>
  <si>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</si>
  <si>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</si>
  <si>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</si>
  <si>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</si>
  <si>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</si>
  <si>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</si>
  <si>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</si>
  <si>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</si>
  <si>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</si>
  <si>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</si>
  <si>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Закупка товаров, работ и услуг для государственных (муниципальных) нужд</t>
  </si>
  <si>
    <t>Муниципальная программа "Здравоохранение"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</si>
  <si>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</si>
  <si>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</si>
  <si>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</si>
  <si>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</si>
  <si>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</si>
  <si>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</si>
  <si>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</si>
  <si>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</si>
  <si>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</si>
  <si>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</si>
  <si>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</si>
  <si>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</si>
  <si>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Подпрограмма "Развитие архивного дела"</t>
  </si>
  <si>
    <t>02 7 00 00000</t>
  </si>
  <si>
    <t>02 7 02 00000</t>
  </si>
  <si>
    <t>02 7 02 60690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</si>
  <si>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</si>
  <si>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</si>
  <si>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02 8 00 00000</t>
  </si>
  <si>
    <t>Основное мероприятие "Создание условий для реализации полномочий органов местного самоуправления"</t>
  </si>
  <si>
    <t>02 8 01 00000</t>
  </si>
  <si>
    <t>02 8 01 00130</t>
  </si>
  <si>
    <t>Муниципальная программа "Образование"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</si>
  <si>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</si>
  <si>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</si>
  <si>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</si>
  <si>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</si>
  <si>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</si>
  <si>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</si>
  <si>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03 2 01 00000</t>
  </si>
  <si>
    <t>Основное мероприятие "Финансовое обеспечение деятельности образовательных организаций"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</si>
  <si>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</si>
  <si>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</si>
  <si>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</si>
  <si>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</si>
  <si>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</si>
  <si>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</si>
  <si>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</si>
  <si>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</si>
  <si>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</si>
  <si>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</si>
  <si>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Обеспечение деятельности прочих учреждений образования</t>
  </si>
  <si>
    <t>Подпрограмма "Социальная поддержка граждан"</t>
  </si>
  <si>
    <t>04 1 00 00000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</si>
  <si>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</si>
  <si>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</si>
  <si>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04 1 03 61410</t>
  </si>
  <si>
    <t>04 1 03 61420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</si>
  <si>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</si>
  <si>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</si>
  <si>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</si>
  <si>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</si>
  <si>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04 2 00 00000</t>
  </si>
  <si>
    <t>04 2 02 00000</t>
  </si>
  <si>
    <t>04 3 00 00000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</si>
  <si>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</si>
  <si>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</si>
  <si>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S2190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</si>
  <si>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</si>
  <si>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</si>
  <si>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</si>
  <si>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05 1 01 00570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</si>
  <si>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</si>
  <si>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</si>
  <si>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05 3 01 00000</t>
  </si>
  <si>
    <t>Основное мероприятие "Подготовка спортивных сборных команд"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</si>
  <si>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</si>
  <si>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</si>
  <si>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05 4 01 00130</t>
  </si>
  <si>
    <t>Муниципальная программа "Развитие сельского хозяйства"</t>
  </si>
  <si>
    <t>06 4 00 00000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</si>
  <si>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</si>
  <si>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</si>
  <si>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</si>
  <si>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</si>
  <si>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Муниципальная программа "Экология и окружающая среда"</t>
  </si>
  <si>
    <t>Подпрограмма "Охрана окружающей среды"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</si>
  <si>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</si>
  <si>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</si>
  <si>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</si>
  <si>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</si>
  <si>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</si>
  <si>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</si>
  <si>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Муниципальная программа "Безопасность и обеспечение безопасности жизнедеятельности населения"</t>
  </si>
  <si>
    <t>08 1 00 00000</t>
  </si>
  <si>
    <t>Подпрограмма "Профилактика преступлений и иных правонарушений"</t>
  </si>
  <si>
    <t>08 1 01 00000</t>
  </si>
  <si>
    <t>08 1 01 00320</t>
  </si>
  <si>
    <t>08 1 02 00000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</si>
  <si>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</si>
  <si>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</si>
  <si>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</si>
  <si>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</si>
  <si>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</si>
  <si>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</si>
  <si>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</si>
  <si>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</si>
  <si>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08 1 04 00900</t>
  </si>
  <si>
    <t>Осуществление мероприятий в сфере профилактики правонарушений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</si>
  <si>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</si>
  <si>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</si>
  <si>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</si>
  <si>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</si>
  <si>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08 2 00 00000</t>
  </si>
  <si>
    <t>08 2 01 00000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</si>
  <si>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</si>
  <si>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</si>
  <si>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Содержание и развитие муниципальных экстренных оперативных служб</t>
  </si>
  <si>
    <t>08 2 01 01020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</si>
  <si>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</si>
  <si>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</si>
  <si>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</si>
  <si>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</si>
  <si>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</si>
  <si>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</si>
  <si>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</si>
  <si>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</si>
  <si>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</si>
  <si>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</si>
  <si>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</si>
  <si>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</si>
  <si>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</si>
  <si>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</si>
  <si>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</si>
  <si>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</si>
  <si>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</si>
  <si>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</si>
  <si>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</si>
  <si>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</si>
  <si>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</si>
  <si>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</si>
  <si>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</si>
  <si>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</si>
  <si>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</si>
  <si>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</si>
  <si>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</si>
  <si>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</si>
  <si>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</si>
  <si>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</si>
  <si>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"Развитие инженерной инфраструктуры и энергоэффективности"</t>
  </si>
  <si>
    <t>11 0 00 00000</t>
  </si>
  <si>
    <t>Муниципальная программа "Предпринимательство"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</si>
  <si>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</si>
  <si>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</si>
  <si>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</si>
  <si>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</si>
  <si>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</si>
  <si>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</si>
  <si>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</si>
  <si>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11 3 02 00750</t>
  </si>
  <si>
    <t>Содействие развитию малого и среднего предпринимательства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</si>
  <si>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</si>
  <si>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</si>
  <si>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</si>
  <si>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12 1 02 00000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</si>
  <si>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</si>
  <si>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</si>
  <si>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</si>
  <si>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</si>
  <si>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Подпрограмма "Совершенствование муниципальной службы Московской области"</t>
  </si>
  <si>
    <t>12 3 00 00000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</si>
  <si>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</si>
  <si>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</si>
  <si>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</si>
  <si>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</si>
  <si>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Подпрограмма "Управление муниципальными финансами"</t>
  </si>
  <si>
    <t>12 4 00 00000</t>
  </si>
  <si>
    <t>Основное мероприятие "Управление муниципальным долгом"</t>
  </si>
  <si>
    <t>12 4 06 00000</t>
  </si>
  <si>
    <t>12 4 06 00800</t>
  </si>
  <si>
    <t>12 5 00 00000</t>
  </si>
  <si>
    <t>12 5 01 00000</t>
  </si>
  <si>
    <t>12 5 01 00130</t>
  </si>
  <si>
    <t>12 5 01 00160</t>
  </si>
  <si>
    <t>Обеспечение деятельности финансового органа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</si>
  <si>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</si>
  <si>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</si>
  <si>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</si>
  <si>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</si>
  <si>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</si>
  <si>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</si>
  <si>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</si>
  <si>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</si>
  <si>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</si>
  <si>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</si>
  <si>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</si>
  <si>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</si>
  <si>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13 1 00 00000</t>
  </si>
  <si>
    <t>13 1 07 00000</t>
  </si>
  <si>
    <t>Основное мероприятие "Организация создания и эксплуатации сети объектов наружной рекламы"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</si>
  <si>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</si>
  <si>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</si>
  <si>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13 4 00 00000</t>
  </si>
  <si>
    <t>Подпрограмма "Молодежь Подмосковья"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</si>
  <si>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</si>
  <si>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</si>
  <si>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</si>
  <si>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</si>
  <si>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</si>
  <si>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</si>
  <si>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13 5 00 00000</t>
  </si>
  <si>
    <t>13 5 03 00000</t>
  </si>
  <si>
    <t>Основное мероприятие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</si>
  <si>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</si>
  <si>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13 5 03 51180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</si>
  <si>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</si>
  <si>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</si>
  <si>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</si>
  <si>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</si>
  <si>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15 0 00 00000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</si>
  <si>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</si>
  <si>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</si>
  <si>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</si>
  <si>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</si>
  <si>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</si>
  <si>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</si>
  <si>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</si>
  <si>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</si>
  <si>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</si>
  <si>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15 2 01 00000</t>
  </si>
  <si>
    <t>Основное мероприятие "Информационная инфраструктура"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</si>
  <si>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</si>
  <si>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</si>
  <si>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</si>
  <si>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</si>
  <si>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</si>
  <si>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</si>
  <si>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</si>
  <si>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</si>
  <si>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</si>
  <si>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</si>
  <si>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"Архитектура и градостроительство"</t>
  </si>
  <si>
    <t>16 0 00 00000</t>
  </si>
  <si>
    <t>16 2 00 00000</t>
  </si>
  <si>
    <t>Подпрограмма "Реализация политики пространственного развития"</t>
  </si>
  <si>
    <t>16 2 03 00000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</si>
  <si>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</si>
  <si>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16 2 03 60700</t>
  </si>
  <si>
    <t>17 0 00 00000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</si>
  <si>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</si>
  <si>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</si>
  <si>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18 0 00 00000</t>
  </si>
  <si>
    <t>18 3 00 00000</t>
  </si>
  <si>
    <t>Подпрограмма "Строительство (реконструкция) объектов образования"</t>
  </si>
  <si>
    <t>18 3 01 00000</t>
  </si>
  <si>
    <t>Основное мероприятие "Организация строительства (реконструкции) объектов дошкольного образования"</t>
  </si>
  <si>
    <t>Основное мероприятие "Организация строительства (реконструкции) объектов общего образования"</t>
  </si>
  <si>
    <t>18 3 02 00000</t>
  </si>
  <si>
    <t>18 5 00 00000</t>
  </si>
  <si>
    <t>Подпрограмма "Строительство (реконструкция) объектов физической культуры и спорта"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</si>
  <si>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</si>
  <si>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</si>
  <si>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</si>
  <si>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</si>
  <si>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Обеспечение деятельности избирательной комиссии муниципального образования</t>
  </si>
  <si>
    <t>95 0 00 00050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</si>
  <si>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</si>
  <si>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</si>
  <si>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</si>
  <si>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</si>
  <si>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</si>
  <si>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</si>
  <si>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</si>
  <si>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Ежемесячные денежные выплаты Почетным гражданам</t>
  </si>
  <si>
    <t>99 0 00 01120</t>
  </si>
  <si>
    <t>Муниципальная программа "Культура"</t>
  </si>
  <si>
    <t>Муниципальная программа "Социальная защита населения"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</si>
  <si>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</si>
  <si>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</si>
  <si>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14 2 00 00000</t>
  </si>
  <si>
    <t>14 2 05 00000</t>
  </si>
  <si>
    <t>Дорожная деятельность в отношении автомобильных дорог местного значения в границах городского округа</t>
  </si>
  <si>
    <t>14 2 05 00200</t>
  </si>
  <si>
    <t>Мероприятия по обеспечению безопасности дорожного движения</t>
  </si>
  <si>
    <t>14 2 05 00210</t>
  </si>
  <si>
    <t>Создание и обеспечение функциолнирования парковок (парковочных мест)</t>
  </si>
  <si>
    <t>14 2 05 00220</t>
  </si>
  <si>
    <t>14 5 00 00000</t>
  </si>
  <si>
    <t>14 5 01 00000</t>
  </si>
  <si>
    <t>Расходы на обеспечение деятельности (оказание услуг) муниципальных учреждений в сфере дорожного хозяйства</t>
  </si>
  <si>
    <t>14 5 01 06230</t>
  </si>
  <si>
    <t>Подпрограмма "Создание условий для обеспечения качественными жилищно-коммунальными услугами"</t>
  </si>
  <si>
    <t>10 3 00 00000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</si>
  <si>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</si>
  <si>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"Энергосбережение и повышение энергетической эффективности"</t>
  </si>
  <si>
    <t>10 4 00 00000</t>
  </si>
  <si>
    <t>10 4 02 00000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</si>
  <si>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</si>
  <si>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10 4 02 01200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</si>
  <si>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</si>
  <si>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"Организация учета энергоресурсов в жилищном фонде"</t>
  </si>
  <si>
    <t>Подпрограмма "Комфортная городская среда"</t>
  </si>
  <si>
    <t>17 1 00 00000</t>
  </si>
  <si>
    <t>Федеральный проект "Формирование комфортной городской среды"</t>
  </si>
  <si>
    <t>17 1 F2 00000</t>
  </si>
  <si>
    <t>17 2 01 00620</t>
  </si>
  <si>
    <t>Подпрограмма "Благоустройство территорий"</t>
  </si>
  <si>
    <t>17 2 00 00000</t>
  </si>
  <si>
    <t>Основное мероприятие "Обеспечение комфортной среды проживания на территории муниципального образования"</t>
  </si>
  <si>
    <t>17 2 01 00000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</si>
  <si>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</si>
  <si>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</si>
  <si>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17 2 01 06240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</si>
  <si>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</si>
  <si>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</si>
  <si>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</si>
  <si>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Ремонт подъездов в многоквартирных домах</t>
  </si>
  <si>
    <t>17 3 01 S0950</t>
  </si>
  <si>
    <t>Подпрограмма "Создание условий для обеспечения комфортного проживания жителей в многоквартирных домах"</t>
  </si>
  <si>
    <t>04 2 02 71560</t>
  </si>
  <si>
    <t>Исполнение судебных актов</t>
  </si>
  <si>
    <t>08 1 01 00300</t>
  </si>
  <si>
    <t xml:space="preserve">Распределение бюджетных ассигнований по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</si>
  <si>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к Решению Совета депутатов</t>
  </si>
  <si>
    <t>от _________  № _________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</si>
  <si>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</si>
  <si>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</si>
  <si>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городского округа Реутов</t>
  </si>
  <si>
    <t>Приложение № 9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</si>
  <si>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</si>
  <si>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</si>
  <si>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</si>
  <si>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</si>
  <si>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</si>
  <si>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</si>
  <si>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</si>
  <si>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</si>
  <si>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</si>
  <si>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</si>
  <si>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</si>
  <si>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</si>
  <si>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</si>
  <si>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</si>
  <si>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</si>
  <si>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</si>
  <si>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</si>
  <si>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</si>
  <si>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 2 Е4 S2780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</si>
  <si>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</si>
  <si>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</si>
  <si>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</si>
  <si>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</si>
  <si>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</si>
  <si>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Федеральный проект "Современная школа"</t>
  </si>
  <si>
    <t>18 3 Е1 00000</t>
  </si>
  <si>
    <t>Федеральный проект "Спорт - норма жизни"</t>
  </si>
  <si>
    <t>18 5 P5 00000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</si>
  <si>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</si>
  <si>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</si>
  <si>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</si>
  <si>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</si>
  <si>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</si>
  <si>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</si>
  <si>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</si>
  <si>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</si>
  <si>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</si>
  <si>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</si>
  <si>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</si>
  <si>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</si>
  <si>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</si>
  <si>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</si>
  <si>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</si>
  <si>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</si>
  <si>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S1690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</si>
  <si>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</si>
  <si>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</si>
  <si>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</si>
  <si>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</si>
  <si>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</si>
  <si>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</si>
  <si>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</si>
  <si>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</si>
  <si>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</si>
  <si>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</si>
  <si>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</si>
  <si>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</si>
  <si>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</si>
  <si>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</si>
  <si>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</si>
  <si>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</si>
  <si>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</si>
  <si>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</si>
  <si>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</si>
  <si>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</si>
  <si>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</si>
  <si>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</si>
  <si>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</si>
  <si>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</si>
  <si>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</si>
  <si>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</si>
  <si>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>"</t>
  </si>
  <si>
    <t>от 20.11.2019  № 13/2019-НА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</si>
  <si>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</si>
  <si>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</si>
  <si>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</si>
  <si>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</si>
  <si>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</si>
  <si>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</si>
  <si>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</si>
  <si>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</si>
  <si>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Капитальные вложения в объекты общего образования (Городской округ Реутов. Школа на 1100 мест в 10А мкр.)</t>
  </si>
  <si>
    <t>18 3 Е1 S4261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</si>
  <si>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</si>
  <si>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</si>
  <si>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</si>
  <si>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</si>
  <si>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</si>
  <si>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</si>
  <si>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</si>
  <si>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жильем молодых семей"</t>
  </si>
  <si>
    <t>09 2 00 00000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</si>
  <si>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</si>
  <si>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09 2 01 00000</t>
  </si>
  <si>
    <t>Реализация мероприятий по обеспечению жильем молодых семей</t>
  </si>
  <si>
    <t>09 2 01 L4970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</si>
  <si>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</si>
  <si>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</si>
  <si>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</si>
  <si>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</si>
  <si>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</si>
  <si>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</si>
  <si>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</si>
  <si>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</si>
  <si>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</si>
  <si>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</si>
  <si>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</si>
  <si>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17 1 01 71360</t>
  </si>
  <si>
    <t>17 1 01 01330</t>
  </si>
  <si>
    <t xml:space="preserve">Благоустройство общественных территорий </t>
  </si>
  <si>
    <t>Организация и проведение официальных физкультурно-оздоровительных и спортивных мероприятий</t>
  </si>
  <si>
    <t>Ремонт дворовых территорий за счет средств местного бюджета</t>
  </si>
  <si>
    <t>17 1 01 72740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</si>
  <si>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</si>
  <si>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Дорожная деятельность в отношении автомобильных дорог местного значения в границах городского округа (укрепление материально-технической базы подведомственных учреждений посредством финансовой аренды (лизинга))</t>
  </si>
  <si>
    <t>14 2 05 00201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</si>
</sst>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 Cyr"/>
      <charset val="204"/>
    </font>
    <font>
      <b/>
      <sz val="10"/>
      <color rgb="FFFF0000"/>
      <name val="Arial Cyr"/>
      <charset val="204"/>
    </font>
    <font>
      <b/>
      <sz val="12"/>
      <name val="Times New Roman"/>
      <family val="1"/>
    </font>
    <font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4" fillId="0" borderId="0" applyFill="0" applyProtection="0"/>
  </cellStyleXfs>
  <cellXfs count="163">
    <xf numFmtId="0" fontId="0" fillId="0" borderId="0" xfId="0"/>
    <xf numFmtId="0" fontId="0" fillId="0" borderId="0" xfId="0" applyFo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0" fillId="0" borderId="0" xfId="0" quotePrefix="1" applyFont="1" applyAlignment="1">
      <alignment horizontal="right"/>
    </xf>
    <xf numFmtId="0" fontId="10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49" fontId="10" fillId="0" borderId="0" xfId="0" applyNumberFormat="1" applyFont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2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4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3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15" fillId="0" borderId="0" xfId="0" applyFont="1" applyAlignment="1"/>
    <xf numFmtId="0" fontId="15" fillId="0" borderId="0" xfId="0" applyFont="1"/>
    <xf numFmtId="0" fontId="0" fillId="0" borderId="0" xfId="0" applyAlignment="1">
      <alignment horizontal="right"/>
    </xf>
    <xf numFmtId="2" fontId="1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8" fillId="0" borderId="0" xfId="0" applyFont="1" applyAlignment="1">
      <alignment wrapText="1"/>
    </xf>
    <xf numFmtId="0" fontId="12" fillId="0" borderId="0" xfId="0" quotePrefix="1" applyFont="1" applyFill="1" applyAlignment="1">
      <alignment horizontal="right"/>
    </xf>
    <xf numFmtId="0" fontId="12" fillId="0" borderId="0" xfId="0" applyFont="1" applyBorder="1" applyAlignment="1">
      <alignment wrapText="1"/>
    </xf>
    <xf numFmtId="0" fontId="18" fillId="0" borderId="0" xfId="0" applyNumberFormat="1" applyFont="1" applyAlignment="1">
      <alignment wrapText="1"/>
    </xf>
    <xf numFmtId="0" fontId="11" fillId="0" borderId="0" xfId="0" applyFont="1"/>
    <xf numFmtId="164" fontId="18" fillId="0" borderId="0" xfId="0" applyNumberFormat="1" applyFont="1" applyAlignment="1">
      <alignment horizontal="right"/>
    </xf>
    <xf numFmtId="0" fontId="19" fillId="0" borderId="0" xfId="0" quotePrefix="1" applyFont="1" applyBorder="1" applyAlignment="1">
      <alignment horizontal="right"/>
    </xf>
    <xf numFmtId="0" fontId="12" fillId="0" borderId="0" xfId="0" quotePrefix="1" applyFont="1" applyAlignment="1">
      <alignment horizontal="right"/>
    </xf>
    <xf numFmtId="0" fontId="12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21" fillId="0" borderId="0" xfId="0" applyFont="1"/>
    <xf numFmtId="49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wrapText="1"/>
    </xf>
    <xf numFmtId="0" fontId="20" fillId="0" borderId="0" xfId="0" quotePrefix="1" applyFont="1" applyFill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wrapText="1"/>
    </xf>
    <xf numFmtId="0" fontId="12" fillId="0" borderId="0" xfId="0" quotePrefix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justify" wrapText="1"/>
    </xf>
    <xf numFmtId="2" fontId="2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4" fillId="0" borderId="0" xfId="0" applyFont="1" applyBorder="1" applyAlignment="1">
      <alignment wrapText="1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16" fillId="0" borderId="0" xfId="0" applyFont="1" applyAlignment="1">
      <alignment wrapText="1"/>
    </xf>
    <xf numFmtId="0" fontId="7" fillId="0" borderId="0" xfId="0" quotePrefix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Border="1" applyAlignment="1">
      <alignment vertical="top" wrapText="1"/>
    </xf>
    <xf numFmtId="0" fontId="1" fillId="0" borderId="0" xfId="0" applyFont="1" applyAlignment="1"/>
    <xf numFmtId="0" fontId="15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8" fillId="0" borderId="0" xfId="0" applyFont="1" applyFill="1" applyBorder="1" applyAlignment="1">
      <alignment wrapText="1"/>
    </xf>
    <xf numFmtId="49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0" fillId="0" borderId="0" xfId="0" applyAlignment="1"/>
    <xf numFmtId="49" fontId="12" fillId="0" borderId="0" xfId="0" applyNumberFormat="1" applyFont="1" applyAlignment="1">
      <alignment horizontal="right"/>
    </xf>
    <xf numFmtId="0" fontId="1" fillId="0" borderId="0" xfId="0" applyFont="1" applyAlignment="1"/>
    <xf numFmtId="0" fontId="23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Alignment="1"/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8"/>
  <sheetViews>
    <sheetView tabSelected="1" topLeftCell="A641" workbookViewId="0">
      <selection activeCell="E493" sqref="E493"/>
    </sheetView>
  </sheetViews>
  <sheetFormatPr defaultRowHeight="12" x14ac:dyDescent="0.2"/>
  <cols>
    <col min="1" max="1" width="80.28515625" customWidth="1"/>
    <col min="2" max="2" width="15.42578125" customWidth="1"/>
    <col min="3" max="3" width="5.42578125" customWidth="1"/>
    <col min="4" max="4" width="14" style="77" customWidth="1"/>
    <col min="5" max="5" width="14.140625" style="77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5" s="100" customFormat="1" ht="12.75" x14ac:dyDescent="0.2">
      <c r="D1" s="159" t="s">
        <v>410</v>
      </c>
      <c r="E1" s="160"/>
    </row>
    <row r="2" spans="1:5" s="100" customFormat="1" ht="12.75" x14ac:dyDescent="0.2">
      <c r="D2" s="159" t="s">
        <v>405</v>
      </c>
      <c r="E2" s="160"/>
    </row>
    <row r="3" spans="1:5" s="100" customFormat="1" ht="12.75" x14ac:dyDescent="0.2">
      <c r="D3" s="159" t="s">
        <v>409</v>
      </c>
      <c r="E3" s="160"/>
    </row>
    <row r="4" spans="1:5" s="100" customFormat="1" ht="12.75" x14ac:dyDescent="0.2">
      <c r="D4" s="159" t="s">
        <v>406</v>
      </c>
      <c r="E4" s="160"/>
    </row>
    <row r="5" spans="1:5" s="100" customFormat="1" x14ac:dyDescent="0.2">
      <c r="D5" s="77"/>
      <c r="E5" s="77"/>
    </row>
    <row r="6" spans="1:5" ht="12.75" x14ac:dyDescent="0.2">
      <c r="A6" s="78"/>
      <c r="B6" s="146"/>
      <c r="C6" s="155" t="s">
        <v>482</v>
      </c>
      <c r="D6" s="159" t="s">
        <v>410</v>
      </c>
      <c r="E6" s="160"/>
    </row>
    <row r="7" spans="1:5" ht="12.75" x14ac:dyDescent="0.2">
      <c r="B7" s="148"/>
      <c r="C7" s="149"/>
      <c r="D7" s="159" t="s">
        <v>405</v>
      </c>
      <c r="E7" s="160"/>
    </row>
    <row r="8" spans="1:5" ht="12.75" x14ac:dyDescent="0.2">
      <c r="B8" s="146"/>
      <c r="C8" s="149"/>
      <c r="D8" s="159" t="s">
        <v>409</v>
      </c>
      <c r="E8" s="160"/>
    </row>
    <row r="9" spans="1:5" ht="12.75" x14ac:dyDescent="0.2">
      <c r="B9" s="150"/>
      <c r="C9" s="149"/>
      <c r="D9" s="159" t="s">
        <v>483</v>
      </c>
      <c r="E9" s="160"/>
    </row>
    <row r="10" spans="1:5" x14ac:dyDescent="0.2">
      <c r="B10" s="2"/>
      <c r="C10" s="2"/>
      <c r="D10" s="76"/>
      <c r="E10" s="147"/>
    </row>
    <row r="11" spans="1:5" ht="51" customHeight="1" x14ac:dyDescent="0.25">
      <c r="A11" s="161" t="s">
        <v>404</v>
      </c>
      <c r="B11" s="161"/>
      <c r="C11" s="161"/>
      <c r="D11" s="161"/>
      <c r="E11" s="162"/>
    </row>
    <row r="12" spans="1:5" ht="20.25" customHeight="1" x14ac:dyDescent="0.25">
      <c r="A12" s="3"/>
      <c r="B12" s="4"/>
      <c r="C12" s="4"/>
      <c r="D12" s="5"/>
      <c r="E12" s="5" t="s">
        <v>0</v>
      </c>
    </row>
    <row r="13" spans="1:5" ht="36.75" customHeight="1" x14ac:dyDescent="0.2">
      <c r="A13" s="6" t="s">
        <v>1</v>
      </c>
      <c r="B13" s="7" t="s">
        <v>2</v>
      </c>
      <c r="C13" s="7" t="s">
        <v>3</v>
      </c>
      <c r="D13" s="7" t="s">
        <v>4</v>
      </c>
      <c r="E13" s="7" t="s">
        <v>4</v>
      </c>
    </row>
    <row r="14" spans="1:5" ht="13.5" customHeight="1" x14ac:dyDescent="0.2">
      <c r="A14" s="8">
        <v>1</v>
      </c>
      <c r="B14" s="9">
        <v>2</v>
      </c>
      <c r="C14" s="9">
        <v>3</v>
      </c>
      <c r="D14" s="9">
        <v>4</v>
      </c>
      <c r="E14" s="9">
        <v>5</v>
      </c>
    </row>
    <row r="15" spans="1:5" ht="15.75" x14ac:dyDescent="0.2">
      <c r="A15" s="10"/>
      <c r="B15" s="11"/>
      <c r="C15" s="11"/>
      <c r="D15" s="11"/>
      <c r="E15" s="11"/>
    </row>
    <row r="16" spans="1:5" ht="15.75" x14ac:dyDescent="0.25">
      <c r="A16" s="136" t="s">
        <v>91</v>
      </c>
      <c r="B16" s="12" t="s">
        <v>5</v>
      </c>
      <c r="C16" s="11"/>
      <c r="D16" s="67">
        <f>SUM(D17)</f>
        <v>420</v>
      </c>
      <c r="E16" s="121">
        <f>SUM(E17)</f>
        <v>420</v>
      </c>
    </row>
    <row r="17" spans="1:7" s="100" customFormat="1" ht="31.5" x14ac:dyDescent="0.25">
      <c r="A17" s="104" t="s">
        <v>412</v>
      </c>
      <c r="B17" s="116" t="s">
        <v>413</v>
      </c>
      <c r="C17" s="111"/>
      <c r="D17" s="120">
        <f t="shared" ref="D17:D19" si="0">SUM(D18)</f>
        <v>420</v>
      </c>
      <c r="E17" s="120">
        <f t="shared" ref="E17:E19" si="1">SUM(E18)</f>
        <v>420</v>
      </c>
      <c r="F17" s="120"/>
      <c r="G17" s="120"/>
    </row>
    <row r="18" spans="1:7" s="100" customFormat="1" ht="31.5" x14ac:dyDescent="0.25">
      <c r="A18" s="104" t="s">
        <v>414</v>
      </c>
      <c r="B18" s="116" t="s">
        <v>415</v>
      </c>
      <c r="C18" s="111"/>
      <c r="D18" s="120">
        <f t="shared" si="0"/>
        <v>420</v>
      </c>
      <c r="E18" s="120">
        <f t="shared" si="1"/>
        <v>420</v>
      </c>
      <c r="F18" s="120"/>
      <c r="G18" s="120"/>
    </row>
    <row r="19" spans="1:7" s="100" customFormat="1" ht="63" x14ac:dyDescent="0.25">
      <c r="A19" s="104" t="s">
        <v>416</v>
      </c>
      <c r="B19" s="116" t="s">
        <v>417</v>
      </c>
      <c r="C19" s="111"/>
      <c r="D19" s="120">
        <f t="shared" si="0"/>
        <v>420</v>
      </c>
      <c r="E19" s="120">
        <f t="shared" si="1"/>
        <v>420</v>
      </c>
      <c r="F19" s="120"/>
      <c r="G19" s="120"/>
    </row>
    <row r="20" spans="1:7" s="100" customFormat="1" ht="15.75" x14ac:dyDescent="0.25">
      <c r="A20" s="104" t="s">
        <v>38</v>
      </c>
      <c r="B20" s="116" t="s">
        <v>417</v>
      </c>
      <c r="C20" s="111" t="s">
        <v>39</v>
      </c>
      <c r="D20" s="120">
        <f>SUM(D21)</f>
        <v>420</v>
      </c>
      <c r="E20" s="120">
        <f>SUM(E21)</f>
        <v>420</v>
      </c>
      <c r="F20" s="120"/>
      <c r="G20" s="120"/>
    </row>
    <row r="21" spans="1:7" s="100" customFormat="1" ht="31.5" x14ac:dyDescent="0.25">
      <c r="A21" s="43" t="s">
        <v>82</v>
      </c>
      <c r="B21" s="116" t="s">
        <v>417</v>
      </c>
      <c r="C21" s="111" t="s">
        <v>83</v>
      </c>
      <c r="D21" s="120">
        <v>420</v>
      </c>
      <c r="E21" s="120">
        <v>420</v>
      </c>
      <c r="F21" s="120"/>
      <c r="G21" s="120"/>
    </row>
    <row r="22" spans="1:7" ht="15.75" x14ac:dyDescent="0.25">
      <c r="A22" s="137"/>
      <c r="B22" s="34"/>
      <c r="C22" s="11"/>
      <c r="D22" s="11"/>
      <c r="E22" s="11"/>
    </row>
    <row r="23" spans="1:7" ht="15.75" x14ac:dyDescent="0.25">
      <c r="A23" s="136" t="s">
        <v>357</v>
      </c>
      <c r="B23" s="12" t="s">
        <v>9</v>
      </c>
      <c r="C23" s="11"/>
      <c r="D23" s="99">
        <f>SUM(D24,D29,D37,D47,D53)</f>
        <v>101525.33</v>
      </c>
      <c r="E23" s="99">
        <f>SUM(E24,E29,E37,E47,E53)</f>
        <v>98102.87000000001</v>
      </c>
    </row>
    <row r="24" spans="1:7" ht="31.5" x14ac:dyDescent="0.25">
      <c r="A24" s="31" t="s">
        <v>92</v>
      </c>
      <c r="B24" s="34" t="s">
        <v>12</v>
      </c>
      <c r="C24" s="14"/>
      <c r="D24" s="73">
        <f>SUM(D25)</f>
        <v>10875.4</v>
      </c>
      <c r="E24" s="120">
        <f>SUM(E25)</f>
        <v>10875.4</v>
      </c>
      <c r="F24" s="73"/>
      <c r="G24" s="73"/>
    </row>
    <row r="25" spans="1:7" ht="31.5" x14ac:dyDescent="0.25">
      <c r="A25" s="112" t="s">
        <v>93</v>
      </c>
      <c r="B25" s="34" t="s">
        <v>13</v>
      </c>
      <c r="C25" s="14"/>
      <c r="D25" s="73">
        <f>SUM(D26,)</f>
        <v>10875.4</v>
      </c>
      <c r="E25" s="120">
        <f>SUM(E26,)</f>
        <v>10875.4</v>
      </c>
      <c r="F25" s="73"/>
      <c r="G25" s="73"/>
    </row>
    <row r="26" spans="1:7" ht="31.5" x14ac:dyDescent="0.25">
      <c r="A26" s="112" t="s">
        <v>94</v>
      </c>
      <c r="B26" s="34" t="s">
        <v>95</v>
      </c>
      <c r="C26" s="30"/>
      <c r="D26" s="73">
        <f>SUM(D27)</f>
        <v>10875.4</v>
      </c>
      <c r="E26" s="120">
        <f>SUM(E27)</f>
        <v>10875.4</v>
      </c>
      <c r="F26" s="73"/>
      <c r="G26" s="73"/>
    </row>
    <row r="27" spans="1:7" ht="31.5" x14ac:dyDescent="0.25">
      <c r="A27" s="109" t="s">
        <v>10</v>
      </c>
      <c r="B27" s="34" t="s">
        <v>95</v>
      </c>
      <c r="C27" s="14">
        <v>600</v>
      </c>
      <c r="D27" s="73">
        <f>SUM(D28)</f>
        <v>10875.4</v>
      </c>
      <c r="E27" s="120">
        <f>SUM(E28)</f>
        <v>10875.4</v>
      </c>
      <c r="F27" s="73"/>
      <c r="G27" s="73"/>
    </row>
    <row r="28" spans="1:7" ht="15.75" x14ac:dyDescent="0.25">
      <c r="A28" s="109" t="s">
        <v>21</v>
      </c>
      <c r="B28" s="34" t="s">
        <v>95</v>
      </c>
      <c r="C28" s="14">
        <v>610</v>
      </c>
      <c r="D28" s="120">
        <v>10875.4</v>
      </c>
      <c r="E28" s="120">
        <v>10875.4</v>
      </c>
      <c r="F28" s="73"/>
      <c r="G28" s="73"/>
    </row>
    <row r="29" spans="1:7" ht="15.75" x14ac:dyDescent="0.25">
      <c r="A29" s="124" t="s">
        <v>96</v>
      </c>
      <c r="B29" s="34" t="s">
        <v>15</v>
      </c>
      <c r="C29" s="30"/>
      <c r="D29" s="73">
        <f t="shared" ref="D29:E29" si="2">SUM(D30)</f>
        <v>30645.29</v>
      </c>
      <c r="E29" s="120">
        <f t="shared" si="2"/>
        <v>30372.89</v>
      </c>
      <c r="F29" s="73"/>
      <c r="G29" s="73"/>
    </row>
    <row r="30" spans="1:7" ht="31.5" x14ac:dyDescent="0.25">
      <c r="A30" s="104" t="s">
        <v>97</v>
      </c>
      <c r="B30" s="34" t="s">
        <v>16</v>
      </c>
      <c r="C30" s="30"/>
      <c r="D30" s="73">
        <f>SUM(D31,D34)</f>
        <v>30645.29</v>
      </c>
      <c r="E30" s="120">
        <f>SUM(E31,E34)</f>
        <v>30372.89</v>
      </c>
      <c r="F30" s="73"/>
      <c r="G30" s="73"/>
    </row>
    <row r="31" spans="1:7" ht="31.5" x14ac:dyDescent="0.25">
      <c r="A31" s="109" t="s">
        <v>98</v>
      </c>
      <c r="B31" s="34" t="s">
        <v>99</v>
      </c>
      <c r="C31" s="21"/>
      <c r="D31" s="73">
        <f>SUM(D32)</f>
        <v>142.19999999999999</v>
      </c>
      <c r="E31" s="120">
        <f>SUM(E32)</f>
        <v>142.19999999999999</v>
      </c>
      <c r="F31" s="73"/>
      <c r="G31" s="73"/>
    </row>
    <row r="32" spans="1:7" ht="31.5" x14ac:dyDescent="0.25">
      <c r="A32" s="109" t="s">
        <v>10</v>
      </c>
      <c r="B32" s="34" t="s">
        <v>99</v>
      </c>
      <c r="C32" s="14">
        <v>600</v>
      </c>
      <c r="D32" s="73">
        <f>SUM(D33)</f>
        <v>142.19999999999999</v>
      </c>
      <c r="E32" s="120">
        <f>SUM(E33)</f>
        <v>142.19999999999999</v>
      </c>
      <c r="F32" s="73"/>
      <c r="G32" s="73"/>
    </row>
    <row r="33" spans="1:7" ht="15.75" x14ac:dyDescent="0.25">
      <c r="A33" s="109" t="s">
        <v>21</v>
      </c>
      <c r="B33" s="34" t="s">
        <v>99</v>
      </c>
      <c r="C33" s="14">
        <v>610</v>
      </c>
      <c r="D33" s="120">
        <v>142.19999999999999</v>
      </c>
      <c r="E33" s="120">
        <v>142.19999999999999</v>
      </c>
      <c r="F33" s="73"/>
      <c r="G33" s="73"/>
    </row>
    <row r="34" spans="1:7" ht="31.5" x14ac:dyDescent="0.25">
      <c r="A34" s="109" t="s">
        <v>100</v>
      </c>
      <c r="B34" s="34" t="s">
        <v>101</v>
      </c>
      <c r="C34" s="30"/>
      <c r="D34" s="73">
        <f>SUM(D35)</f>
        <v>30503.09</v>
      </c>
      <c r="E34" s="120">
        <f>SUM(E35)</f>
        <v>30230.69</v>
      </c>
      <c r="F34" s="73"/>
      <c r="G34" s="73"/>
    </row>
    <row r="35" spans="1:7" ht="31.5" x14ac:dyDescent="0.25">
      <c r="A35" s="109" t="s">
        <v>10</v>
      </c>
      <c r="B35" s="34" t="s">
        <v>101</v>
      </c>
      <c r="C35" s="14">
        <v>600</v>
      </c>
      <c r="D35" s="73">
        <f>SUM(D36)</f>
        <v>30503.09</v>
      </c>
      <c r="E35" s="120">
        <f>SUM(E36)</f>
        <v>30230.69</v>
      </c>
      <c r="F35" s="73"/>
      <c r="G35" s="73"/>
    </row>
    <row r="36" spans="1:7" ht="15.75" x14ac:dyDescent="0.25">
      <c r="A36" s="109" t="s">
        <v>21</v>
      </c>
      <c r="B36" s="34" t="s">
        <v>101</v>
      </c>
      <c r="C36" s="14">
        <v>610</v>
      </c>
      <c r="D36" s="120">
        <v>30503.09</v>
      </c>
      <c r="E36" s="120">
        <v>30230.69</v>
      </c>
      <c r="F36" s="73"/>
      <c r="G36" s="73"/>
    </row>
    <row r="37" spans="1:7" ht="31.5" x14ac:dyDescent="0.25">
      <c r="A37" s="152" t="s">
        <v>466</v>
      </c>
      <c r="B37" s="34" t="s">
        <v>20</v>
      </c>
      <c r="C37" s="14"/>
      <c r="D37" s="73">
        <f t="shared" ref="D37:E37" si="3">SUM(D38)</f>
        <v>50930.39</v>
      </c>
      <c r="E37" s="120">
        <f t="shared" si="3"/>
        <v>49616.630000000005</v>
      </c>
      <c r="F37" s="73"/>
      <c r="G37" s="73"/>
    </row>
    <row r="38" spans="1:7" ht="31.5" x14ac:dyDescent="0.25">
      <c r="A38" s="152" t="s">
        <v>467</v>
      </c>
      <c r="B38" s="153" t="s">
        <v>468</v>
      </c>
      <c r="C38" s="14"/>
      <c r="D38" s="73">
        <f>SUM(D39,D44)</f>
        <v>50930.39</v>
      </c>
      <c r="E38" s="120">
        <f>SUM(E39,E44)</f>
        <v>49616.630000000005</v>
      </c>
      <c r="F38" s="73"/>
      <c r="G38" s="73"/>
    </row>
    <row r="39" spans="1:7" ht="15.75" x14ac:dyDescent="0.25">
      <c r="A39" s="20" t="s">
        <v>102</v>
      </c>
      <c r="B39" s="153" t="s">
        <v>469</v>
      </c>
      <c r="C39" s="21"/>
      <c r="D39" s="73">
        <f>SUM(D40,D42)</f>
        <v>1075.42</v>
      </c>
      <c r="E39" s="120">
        <f>SUM(E40,E42)</f>
        <v>421.65999999999997</v>
      </c>
      <c r="F39" s="73"/>
      <c r="G39" s="73"/>
    </row>
    <row r="40" spans="1:7" ht="31.5" x14ac:dyDescent="0.25">
      <c r="A40" s="106" t="s">
        <v>69</v>
      </c>
      <c r="B40" s="153" t="s">
        <v>469</v>
      </c>
      <c r="C40" s="74">
        <v>200</v>
      </c>
      <c r="D40" s="73">
        <f>SUM(D41)</f>
        <v>353.7</v>
      </c>
      <c r="E40" s="120">
        <f>SUM(E41)</f>
        <v>215.7</v>
      </c>
      <c r="F40" s="73"/>
      <c r="G40" s="73"/>
    </row>
    <row r="41" spans="1:7" ht="31.5" x14ac:dyDescent="0.25">
      <c r="A41" s="106" t="s">
        <v>8</v>
      </c>
      <c r="B41" s="153" t="s">
        <v>469</v>
      </c>
      <c r="C41" s="74">
        <v>240</v>
      </c>
      <c r="D41" s="120">
        <v>353.7</v>
      </c>
      <c r="E41" s="120">
        <v>215.7</v>
      </c>
      <c r="F41" s="73"/>
      <c r="G41" s="73"/>
    </row>
    <row r="42" spans="1:7" ht="31.5" x14ac:dyDescent="0.25">
      <c r="A42" s="109" t="s">
        <v>10</v>
      </c>
      <c r="B42" s="153" t="s">
        <v>469</v>
      </c>
      <c r="C42" s="30">
        <v>600</v>
      </c>
      <c r="D42" s="73">
        <f>SUM(D43)</f>
        <v>721.72</v>
      </c>
      <c r="E42" s="120">
        <f>SUM(E43)</f>
        <v>205.96</v>
      </c>
      <c r="F42" s="73"/>
      <c r="G42" s="73"/>
    </row>
    <row r="43" spans="1:7" ht="15.75" x14ac:dyDescent="0.25">
      <c r="A43" s="109" t="s">
        <v>11</v>
      </c>
      <c r="B43" s="153" t="s">
        <v>469</v>
      </c>
      <c r="C43" s="30">
        <v>620</v>
      </c>
      <c r="D43" s="122">
        <v>721.72</v>
      </c>
      <c r="E43" s="122">
        <v>205.96</v>
      </c>
      <c r="F43" s="73"/>
      <c r="G43" s="73"/>
    </row>
    <row r="44" spans="1:7" ht="31.5" x14ac:dyDescent="0.25">
      <c r="A44" s="109" t="s">
        <v>103</v>
      </c>
      <c r="B44" s="34" t="s">
        <v>470</v>
      </c>
      <c r="C44" s="30"/>
      <c r="D44" s="73">
        <f>SUM(D45)</f>
        <v>49854.97</v>
      </c>
      <c r="E44" s="120">
        <f>SUM(E45)</f>
        <v>49194.97</v>
      </c>
      <c r="F44" s="73"/>
      <c r="G44" s="73"/>
    </row>
    <row r="45" spans="1:7" ht="31.5" x14ac:dyDescent="0.25">
      <c r="A45" s="112" t="s">
        <v>10</v>
      </c>
      <c r="B45" s="153" t="s">
        <v>470</v>
      </c>
      <c r="C45" s="74">
        <v>600</v>
      </c>
      <c r="D45" s="73">
        <f>SUM(D46)</f>
        <v>49854.97</v>
      </c>
      <c r="E45" s="120">
        <f>SUM(E46)</f>
        <v>49194.97</v>
      </c>
      <c r="F45" s="73"/>
      <c r="G45" s="73"/>
    </row>
    <row r="46" spans="1:7" ht="15.75" x14ac:dyDescent="0.25">
      <c r="A46" s="112" t="s">
        <v>11</v>
      </c>
      <c r="B46" s="153" t="s">
        <v>470</v>
      </c>
      <c r="C46" s="74">
        <v>620</v>
      </c>
      <c r="D46" s="120">
        <v>49854.97</v>
      </c>
      <c r="E46" s="120">
        <v>49194.97</v>
      </c>
      <c r="F46" s="73"/>
      <c r="G46" s="73"/>
    </row>
    <row r="47" spans="1:7" ht="15.75" x14ac:dyDescent="0.25">
      <c r="A47" s="109" t="s">
        <v>104</v>
      </c>
      <c r="B47" s="34" t="s">
        <v>105</v>
      </c>
      <c r="C47" s="14"/>
      <c r="D47" s="120">
        <f>SUM(D48)</f>
        <v>2460</v>
      </c>
      <c r="E47" s="120">
        <f>SUM(E48)</f>
        <v>2465</v>
      </c>
      <c r="F47" s="14"/>
      <c r="G47" s="73"/>
    </row>
    <row r="48" spans="1:7" ht="47.25" x14ac:dyDescent="0.25">
      <c r="A48" s="104" t="s">
        <v>108</v>
      </c>
      <c r="B48" s="34" t="s">
        <v>106</v>
      </c>
      <c r="C48" s="30"/>
      <c r="D48" s="120">
        <f>SUM(D49)</f>
        <v>2460</v>
      </c>
      <c r="E48" s="120">
        <f>SUM(E49)</f>
        <v>2465</v>
      </c>
      <c r="F48" s="73"/>
      <c r="G48" s="73"/>
    </row>
    <row r="49" spans="1:7" ht="63" x14ac:dyDescent="0.25">
      <c r="A49" s="38" t="s">
        <v>109</v>
      </c>
      <c r="B49" s="34" t="s">
        <v>107</v>
      </c>
      <c r="C49" s="74"/>
      <c r="D49" s="120">
        <f>SUM(D50,)</f>
        <v>2460</v>
      </c>
      <c r="E49" s="120">
        <f>SUM(E50,)</f>
        <v>2465</v>
      </c>
      <c r="F49" s="73"/>
      <c r="G49" s="73"/>
    </row>
    <row r="50" spans="1:7" ht="47.25" x14ac:dyDescent="0.25">
      <c r="A50" s="106" t="s">
        <v>17</v>
      </c>
      <c r="B50" s="34" t="s">
        <v>107</v>
      </c>
      <c r="C50" s="74">
        <v>100</v>
      </c>
      <c r="D50" s="120">
        <f>SUM(D51)</f>
        <v>2460</v>
      </c>
      <c r="E50" s="120">
        <f>SUM(E51)</f>
        <v>2465</v>
      </c>
      <c r="F50" s="73"/>
      <c r="G50" s="73"/>
    </row>
    <row r="51" spans="1:7" ht="15.75" x14ac:dyDescent="0.25">
      <c r="A51" s="106" t="s">
        <v>23</v>
      </c>
      <c r="B51" s="34" t="s">
        <v>107</v>
      </c>
      <c r="C51" s="74">
        <v>120</v>
      </c>
      <c r="D51" s="120">
        <v>2460</v>
      </c>
      <c r="E51" s="120">
        <v>2465</v>
      </c>
      <c r="F51" s="74"/>
      <c r="G51" s="73"/>
    </row>
    <row r="52" spans="1:7" ht="15.75" x14ac:dyDescent="0.25">
      <c r="A52" s="104" t="s">
        <v>34</v>
      </c>
      <c r="B52" s="34" t="s">
        <v>107</v>
      </c>
      <c r="C52" s="74">
        <v>120</v>
      </c>
      <c r="D52" s="120">
        <v>2460</v>
      </c>
      <c r="E52" s="120">
        <v>2465</v>
      </c>
      <c r="F52" s="74"/>
      <c r="G52" s="73"/>
    </row>
    <row r="53" spans="1:7" ht="15.75" x14ac:dyDescent="0.25">
      <c r="A53" s="104" t="s">
        <v>76</v>
      </c>
      <c r="B53" s="34" t="s">
        <v>110</v>
      </c>
      <c r="C53" s="74"/>
      <c r="D53" s="73">
        <f>SUM(D54,)</f>
        <v>6614.25</v>
      </c>
      <c r="E53" s="120">
        <f>SUM(E54,)</f>
        <v>4772.9500000000007</v>
      </c>
      <c r="F53" s="73"/>
      <c r="G53" s="73"/>
    </row>
    <row r="54" spans="1:7" ht="31.5" x14ac:dyDescent="0.25">
      <c r="A54" s="106" t="s">
        <v>111</v>
      </c>
      <c r="B54" s="34" t="s">
        <v>112</v>
      </c>
      <c r="C54" s="74"/>
      <c r="D54" s="73">
        <f>SUM(D55,)</f>
        <v>6614.25</v>
      </c>
      <c r="E54" s="120">
        <f>SUM(E55,)</f>
        <v>4772.9500000000007</v>
      </c>
      <c r="F54" s="73"/>
      <c r="G54" s="73"/>
    </row>
    <row r="55" spans="1:7" ht="15.75" x14ac:dyDescent="0.25">
      <c r="A55" s="104" t="s">
        <v>22</v>
      </c>
      <c r="B55" s="34" t="s">
        <v>113</v>
      </c>
      <c r="C55" s="74"/>
      <c r="D55" s="73">
        <f>SUM(D56,D58,D60)</f>
        <v>6614.25</v>
      </c>
      <c r="E55" s="120">
        <f>SUM(E56,E58,E60)</f>
        <v>4772.9500000000007</v>
      </c>
      <c r="F55" s="73"/>
      <c r="G55" s="73"/>
    </row>
    <row r="56" spans="1:7" ht="47.25" x14ac:dyDescent="0.25">
      <c r="A56" s="20" t="s">
        <v>17</v>
      </c>
      <c r="B56" s="34" t="s">
        <v>113</v>
      </c>
      <c r="C56" s="14">
        <v>100</v>
      </c>
      <c r="D56" s="73">
        <f>SUM(D57)</f>
        <v>6435.65</v>
      </c>
      <c r="E56" s="120">
        <f>SUM(E57)</f>
        <v>4594.3500000000004</v>
      </c>
      <c r="F56" s="73"/>
      <c r="G56" s="73"/>
    </row>
    <row r="57" spans="1:7" ht="15.75" x14ac:dyDescent="0.25">
      <c r="A57" s="109" t="s">
        <v>23</v>
      </c>
      <c r="B57" s="34" t="s">
        <v>113</v>
      </c>
      <c r="C57" s="14">
        <v>120</v>
      </c>
      <c r="D57" s="120">
        <v>6435.65</v>
      </c>
      <c r="E57" s="120">
        <v>4594.3500000000004</v>
      </c>
      <c r="F57" s="73"/>
      <c r="G57" s="73"/>
    </row>
    <row r="58" spans="1:7" ht="31.5" x14ac:dyDescent="0.25">
      <c r="A58" s="106" t="s">
        <v>69</v>
      </c>
      <c r="B58" s="34" t="s">
        <v>113</v>
      </c>
      <c r="C58" s="14">
        <v>200</v>
      </c>
      <c r="D58" s="120">
        <f>SUM(D59)</f>
        <v>172.6</v>
      </c>
      <c r="E58" s="120">
        <f>SUM(E59)</f>
        <v>172.6</v>
      </c>
      <c r="F58" s="73"/>
      <c r="G58" s="73"/>
    </row>
    <row r="59" spans="1:7" ht="31.5" x14ac:dyDescent="0.25">
      <c r="A59" s="109" t="s">
        <v>8</v>
      </c>
      <c r="B59" s="34" t="s">
        <v>113</v>
      </c>
      <c r="C59" s="14">
        <v>240</v>
      </c>
      <c r="D59" s="120">
        <v>172.6</v>
      </c>
      <c r="E59" s="120">
        <v>172.6</v>
      </c>
      <c r="F59" s="73"/>
      <c r="G59" s="73"/>
    </row>
    <row r="60" spans="1:7" ht="15.75" x14ac:dyDescent="0.25">
      <c r="A60" s="72" t="s">
        <v>7</v>
      </c>
      <c r="B60" s="34" t="s">
        <v>113</v>
      </c>
      <c r="C60" s="14">
        <v>800</v>
      </c>
      <c r="D60" s="120">
        <f>SUM(D61)</f>
        <v>6</v>
      </c>
      <c r="E60" s="120">
        <f>SUM(E61)</f>
        <v>6</v>
      </c>
      <c r="F60" s="73"/>
      <c r="G60" s="73"/>
    </row>
    <row r="61" spans="1:7" ht="15.75" x14ac:dyDescent="0.25">
      <c r="A61" s="72" t="s">
        <v>19</v>
      </c>
      <c r="B61" s="34" t="s">
        <v>113</v>
      </c>
      <c r="C61" s="14">
        <v>850</v>
      </c>
      <c r="D61" s="120">
        <v>6</v>
      </c>
      <c r="E61" s="120">
        <v>6</v>
      </c>
      <c r="F61" s="73"/>
      <c r="G61" s="73"/>
    </row>
    <row r="62" spans="1:7" ht="15.75" x14ac:dyDescent="0.25">
      <c r="A62" s="72"/>
      <c r="B62" s="34"/>
      <c r="C62" s="14"/>
      <c r="D62" s="73"/>
      <c r="E62" s="120"/>
      <c r="F62" s="73"/>
      <c r="G62" s="73"/>
    </row>
    <row r="63" spans="1:7" ht="15.75" x14ac:dyDescent="0.25">
      <c r="A63" s="101" t="s">
        <v>114</v>
      </c>
      <c r="B63" s="12" t="s">
        <v>24</v>
      </c>
      <c r="C63" s="89"/>
      <c r="D63" s="121">
        <f>SUM(D64,D99,D143,D149)</f>
        <v>1885720.3599999999</v>
      </c>
      <c r="E63" s="121">
        <f>SUM(E64,E99,E143,E149)</f>
        <v>1866434.68</v>
      </c>
      <c r="F63" s="73"/>
      <c r="G63" s="73"/>
    </row>
    <row r="64" spans="1:7" ht="15.75" x14ac:dyDescent="0.25">
      <c r="A64" s="104" t="s">
        <v>56</v>
      </c>
      <c r="B64" s="34" t="s">
        <v>25</v>
      </c>
      <c r="C64" s="39"/>
      <c r="D64" s="73">
        <f>SUM(D65,D70,D95)</f>
        <v>890756.02</v>
      </c>
      <c r="E64" s="120">
        <f>SUM(E65,E70,E95)</f>
        <v>890756.02</v>
      </c>
      <c r="F64" s="73"/>
      <c r="G64" s="73"/>
    </row>
    <row r="65" spans="1:7" s="100" customFormat="1" ht="31.5" x14ac:dyDescent="0.25">
      <c r="A65" s="151" t="s">
        <v>439</v>
      </c>
      <c r="B65" s="153" t="s">
        <v>440</v>
      </c>
      <c r="C65" s="118"/>
      <c r="D65" s="120">
        <f>SUM(D66)</f>
        <v>200</v>
      </c>
      <c r="E65" s="120">
        <f>SUM(E66)</f>
        <v>200</v>
      </c>
      <c r="F65" s="120"/>
      <c r="G65" s="120"/>
    </row>
    <row r="66" spans="1:7" s="100" customFormat="1" ht="63" x14ac:dyDescent="0.25">
      <c r="A66" s="151" t="s">
        <v>88</v>
      </c>
      <c r="B66" s="153" t="s">
        <v>441</v>
      </c>
      <c r="C66" s="103"/>
      <c r="D66" s="120">
        <f>SUM(D67)</f>
        <v>200</v>
      </c>
      <c r="E66" s="120">
        <f>SUM(E67)</f>
        <v>200</v>
      </c>
      <c r="F66" s="120"/>
    </row>
    <row r="67" spans="1:7" s="100" customFormat="1" ht="31.5" x14ac:dyDescent="0.25">
      <c r="A67" s="152" t="s">
        <v>10</v>
      </c>
      <c r="B67" s="153" t="s">
        <v>441</v>
      </c>
      <c r="C67" s="113">
        <v>600</v>
      </c>
      <c r="D67" s="120">
        <f>SUM(D68,D69)</f>
        <v>200</v>
      </c>
      <c r="E67" s="120">
        <f>SUM(E68,E69)</f>
        <v>200</v>
      </c>
      <c r="F67" s="120"/>
    </row>
    <row r="68" spans="1:7" s="100" customFormat="1" ht="15.75" x14ac:dyDescent="0.25">
      <c r="A68" s="152" t="s">
        <v>21</v>
      </c>
      <c r="B68" s="153" t="s">
        <v>441</v>
      </c>
      <c r="C68" s="103">
        <v>610</v>
      </c>
      <c r="D68" s="120">
        <v>150</v>
      </c>
      <c r="E68" s="120">
        <v>150</v>
      </c>
      <c r="F68" s="120"/>
    </row>
    <row r="69" spans="1:7" s="100" customFormat="1" ht="15.75" x14ac:dyDescent="0.25">
      <c r="A69" s="152" t="s">
        <v>11</v>
      </c>
      <c r="B69" s="153" t="s">
        <v>441</v>
      </c>
      <c r="C69" s="103">
        <v>620</v>
      </c>
      <c r="D69" s="120">
        <v>50</v>
      </c>
      <c r="E69" s="120">
        <v>50</v>
      </c>
      <c r="F69" s="120"/>
    </row>
    <row r="70" spans="1:7" s="100" customFormat="1" ht="31.5" x14ac:dyDescent="0.25">
      <c r="A70" s="151" t="s">
        <v>115</v>
      </c>
      <c r="B70" s="153" t="s">
        <v>442</v>
      </c>
      <c r="C70" s="118"/>
      <c r="D70" s="120">
        <f>SUM(D71,D75,D81,D85,)</f>
        <v>870710.02</v>
      </c>
      <c r="E70" s="120">
        <f>SUM(E71,E75,E81,E85,)</f>
        <v>870710.02</v>
      </c>
      <c r="F70" s="120"/>
      <c r="G70" s="120"/>
    </row>
    <row r="71" spans="1:7" s="100" customFormat="1" ht="31.5" x14ac:dyDescent="0.25">
      <c r="A71" s="117" t="s">
        <v>116</v>
      </c>
      <c r="B71" s="153" t="s">
        <v>443</v>
      </c>
      <c r="C71" s="103"/>
      <c r="D71" s="120">
        <f>SUM(D72)</f>
        <v>205535.02000000002</v>
      </c>
      <c r="E71" s="120">
        <f>SUM(E72)</f>
        <v>205535.02000000002</v>
      </c>
      <c r="F71" s="120"/>
      <c r="G71" s="120"/>
    </row>
    <row r="72" spans="1:7" s="100" customFormat="1" ht="31.5" x14ac:dyDescent="0.25">
      <c r="A72" s="152" t="s">
        <v>10</v>
      </c>
      <c r="B72" s="153" t="s">
        <v>443</v>
      </c>
      <c r="C72" s="113">
        <v>600</v>
      </c>
      <c r="D72" s="120">
        <f>SUM(D73,D74,)</f>
        <v>205535.02000000002</v>
      </c>
      <c r="E72" s="120">
        <f>SUM(E73,E74,)</f>
        <v>205535.02000000002</v>
      </c>
      <c r="F72" s="120"/>
      <c r="G72" s="120"/>
    </row>
    <row r="73" spans="1:7" s="100" customFormat="1" ht="15.75" x14ac:dyDescent="0.25">
      <c r="A73" s="152" t="s">
        <v>21</v>
      </c>
      <c r="B73" s="153" t="s">
        <v>443</v>
      </c>
      <c r="C73" s="103">
        <v>610</v>
      </c>
      <c r="D73" s="120">
        <v>55900.57</v>
      </c>
      <c r="E73" s="120">
        <v>55900.57</v>
      </c>
      <c r="F73" s="120"/>
    </row>
    <row r="74" spans="1:7" s="100" customFormat="1" ht="15.75" x14ac:dyDescent="0.25">
      <c r="A74" s="152" t="s">
        <v>11</v>
      </c>
      <c r="B74" s="153" t="s">
        <v>443</v>
      </c>
      <c r="C74" s="103">
        <v>620</v>
      </c>
      <c r="D74" s="120">
        <v>149634.45000000001</v>
      </c>
      <c r="E74" s="120">
        <v>149634.45000000001</v>
      </c>
      <c r="F74" s="120"/>
    </row>
    <row r="75" spans="1:7" s="100" customFormat="1" ht="99.75" customHeight="1" x14ac:dyDescent="0.25">
      <c r="A75" s="152" t="s">
        <v>71</v>
      </c>
      <c r="B75" s="153" t="s">
        <v>444</v>
      </c>
      <c r="C75" s="4"/>
      <c r="D75" s="120">
        <f>SUM(D76)</f>
        <v>598431</v>
      </c>
      <c r="E75" s="120">
        <f>SUM(E76)</f>
        <v>598431</v>
      </c>
      <c r="F75" s="120"/>
      <c r="G75" s="120"/>
    </row>
    <row r="76" spans="1:7" s="100" customFormat="1" ht="31.5" x14ac:dyDescent="0.25">
      <c r="A76" s="152" t="s">
        <v>10</v>
      </c>
      <c r="B76" s="153" t="s">
        <v>444</v>
      </c>
      <c r="C76" s="113">
        <v>600</v>
      </c>
      <c r="D76" s="120">
        <f>SUM(D77,D79)</f>
        <v>598431</v>
      </c>
      <c r="E76" s="120">
        <f>SUM(E77,E79)</f>
        <v>598431</v>
      </c>
      <c r="F76" s="120"/>
      <c r="G76" s="120"/>
    </row>
    <row r="77" spans="1:7" s="100" customFormat="1" ht="15.75" x14ac:dyDescent="0.25">
      <c r="A77" s="112" t="s">
        <v>21</v>
      </c>
      <c r="B77" s="153" t="s">
        <v>444</v>
      </c>
      <c r="C77" s="103">
        <v>610</v>
      </c>
      <c r="D77" s="120">
        <v>176333.95</v>
      </c>
      <c r="E77" s="120">
        <v>176333.95</v>
      </c>
      <c r="F77" s="120"/>
      <c r="G77" s="120"/>
    </row>
    <row r="78" spans="1:7" s="100" customFormat="1" ht="15.75" x14ac:dyDescent="0.25">
      <c r="A78" s="151" t="s">
        <v>47</v>
      </c>
      <c r="B78" s="153" t="s">
        <v>444</v>
      </c>
      <c r="C78" s="103">
        <v>610</v>
      </c>
      <c r="D78" s="120">
        <v>176333.95</v>
      </c>
      <c r="E78" s="120">
        <v>176333.95</v>
      </c>
      <c r="F78" s="120"/>
      <c r="G78" s="120"/>
    </row>
    <row r="79" spans="1:7" s="100" customFormat="1" ht="15.75" x14ac:dyDescent="0.25">
      <c r="A79" s="152" t="s">
        <v>11</v>
      </c>
      <c r="B79" s="153" t="s">
        <v>444</v>
      </c>
      <c r="C79" s="103">
        <v>620</v>
      </c>
      <c r="D79" s="120">
        <v>422097.05</v>
      </c>
      <c r="E79" s="120">
        <v>422097.05</v>
      </c>
      <c r="F79" s="120"/>
      <c r="G79" s="120"/>
    </row>
    <row r="80" spans="1:7" s="100" customFormat="1" ht="15.75" x14ac:dyDescent="0.25">
      <c r="A80" s="151" t="s">
        <v>47</v>
      </c>
      <c r="B80" s="153" t="s">
        <v>444</v>
      </c>
      <c r="C80" s="103">
        <v>620</v>
      </c>
      <c r="D80" s="120">
        <v>422097.05</v>
      </c>
      <c r="E80" s="120">
        <v>422097.05</v>
      </c>
      <c r="F80" s="120"/>
      <c r="G80" s="120"/>
    </row>
    <row r="81" spans="1:7" s="100" customFormat="1" ht="78.75" x14ac:dyDescent="0.25">
      <c r="A81" s="46" t="s">
        <v>58</v>
      </c>
      <c r="B81" s="153" t="s">
        <v>445</v>
      </c>
      <c r="C81" s="108"/>
      <c r="D81" s="120">
        <f>SUM(D82)</f>
        <v>21720</v>
      </c>
      <c r="E81" s="120">
        <f>SUM(E82)</f>
        <v>21720</v>
      </c>
      <c r="F81" s="120"/>
      <c r="G81" s="120"/>
    </row>
    <row r="82" spans="1:7" s="100" customFormat="1" ht="31.5" x14ac:dyDescent="0.25">
      <c r="A82" s="152" t="s">
        <v>10</v>
      </c>
      <c r="B82" s="153" t="s">
        <v>445</v>
      </c>
      <c r="C82" s="113">
        <v>600</v>
      </c>
      <c r="D82" s="120">
        <f>SUM(D83)</f>
        <v>21720</v>
      </c>
      <c r="E82" s="120">
        <f>SUM(E83)</f>
        <v>21720</v>
      </c>
      <c r="F82" s="120"/>
      <c r="G82" s="120"/>
    </row>
    <row r="83" spans="1:7" s="100" customFormat="1" ht="31.5" x14ac:dyDescent="0.25">
      <c r="A83" s="151" t="s">
        <v>70</v>
      </c>
      <c r="B83" s="153" t="s">
        <v>445</v>
      </c>
      <c r="C83" s="103">
        <v>630</v>
      </c>
      <c r="D83" s="120">
        <v>21720</v>
      </c>
      <c r="E83" s="120">
        <v>21720</v>
      </c>
      <c r="F83" s="120"/>
      <c r="G83" s="120"/>
    </row>
    <row r="84" spans="1:7" s="100" customFormat="1" ht="15.75" x14ac:dyDescent="0.25">
      <c r="A84" s="151" t="s">
        <v>47</v>
      </c>
      <c r="B84" s="153" t="s">
        <v>445</v>
      </c>
      <c r="C84" s="103">
        <v>630</v>
      </c>
      <c r="D84" s="120">
        <v>21720</v>
      </c>
      <c r="E84" s="120">
        <v>21720</v>
      </c>
      <c r="F84" s="120"/>
      <c r="G84" s="120"/>
    </row>
    <row r="85" spans="1:7" s="100" customFormat="1" ht="63" x14ac:dyDescent="0.25">
      <c r="A85" s="106" t="s">
        <v>117</v>
      </c>
      <c r="B85" s="153" t="s">
        <v>446</v>
      </c>
      <c r="C85" s="107"/>
      <c r="D85" s="120">
        <f>SUM(D86,D89,D92)</f>
        <v>45024</v>
      </c>
      <c r="E85" s="120">
        <f>SUM(E86,E89,E92)</f>
        <v>45024</v>
      </c>
      <c r="F85" s="120"/>
      <c r="G85" s="120"/>
    </row>
    <row r="86" spans="1:7" s="100" customFormat="1" ht="47.25" x14ac:dyDescent="0.25">
      <c r="A86" s="151" t="s">
        <v>17</v>
      </c>
      <c r="B86" s="153" t="s">
        <v>446</v>
      </c>
      <c r="C86" s="108">
        <v>100</v>
      </c>
      <c r="D86" s="120">
        <f t="shared" ref="D86:E86" si="4">SUM(D87)</f>
        <v>1787</v>
      </c>
      <c r="E86" s="120">
        <f t="shared" si="4"/>
        <v>1787</v>
      </c>
      <c r="F86" s="120"/>
      <c r="G86" s="120"/>
    </row>
    <row r="87" spans="1:7" s="100" customFormat="1" ht="15.75" x14ac:dyDescent="0.25">
      <c r="A87" s="106" t="s">
        <v>18</v>
      </c>
      <c r="B87" s="153" t="s">
        <v>446</v>
      </c>
      <c r="C87" s="108">
        <v>110</v>
      </c>
      <c r="D87" s="120">
        <v>1787</v>
      </c>
      <c r="E87" s="120">
        <v>1787</v>
      </c>
      <c r="F87" s="120"/>
      <c r="G87" s="120"/>
    </row>
    <row r="88" spans="1:7" s="100" customFormat="1" ht="15.75" x14ac:dyDescent="0.25">
      <c r="A88" s="106" t="s">
        <v>47</v>
      </c>
      <c r="B88" s="153" t="s">
        <v>446</v>
      </c>
      <c r="C88" s="108">
        <v>110</v>
      </c>
      <c r="D88" s="120">
        <v>1787</v>
      </c>
      <c r="E88" s="120">
        <v>1787</v>
      </c>
      <c r="F88" s="120"/>
      <c r="G88" s="120"/>
    </row>
    <row r="89" spans="1:7" s="100" customFormat="1" ht="31.5" x14ac:dyDescent="0.25">
      <c r="A89" s="106" t="s">
        <v>69</v>
      </c>
      <c r="B89" s="153" t="s">
        <v>446</v>
      </c>
      <c r="C89" s="111" t="s">
        <v>14</v>
      </c>
      <c r="D89" s="120">
        <f>SUM(D90)</f>
        <v>428</v>
      </c>
      <c r="E89" s="120">
        <f>SUM(E90)</f>
        <v>428</v>
      </c>
      <c r="F89" s="120"/>
      <c r="G89" s="120"/>
    </row>
    <row r="90" spans="1:7" s="100" customFormat="1" ht="31.5" x14ac:dyDescent="0.25">
      <c r="A90" s="26" t="s">
        <v>8</v>
      </c>
      <c r="B90" s="153" t="s">
        <v>446</v>
      </c>
      <c r="C90" s="27">
        <v>240</v>
      </c>
      <c r="D90" s="120">
        <v>428</v>
      </c>
      <c r="E90" s="120">
        <v>428</v>
      </c>
      <c r="F90" s="120"/>
      <c r="G90" s="120"/>
    </row>
    <row r="91" spans="1:7" s="100" customFormat="1" ht="15.75" x14ac:dyDescent="0.25">
      <c r="A91" s="151" t="s">
        <v>47</v>
      </c>
      <c r="B91" s="153" t="s">
        <v>446</v>
      </c>
      <c r="C91" s="27">
        <v>240</v>
      </c>
      <c r="D91" s="120">
        <v>428</v>
      </c>
      <c r="E91" s="120">
        <v>428</v>
      </c>
      <c r="F91" s="120"/>
      <c r="G91" s="120"/>
    </row>
    <row r="92" spans="1:7" s="100" customFormat="1" ht="15.75" x14ac:dyDescent="0.25">
      <c r="A92" s="20" t="s">
        <v>38</v>
      </c>
      <c r="B92" s="153" t="s">
        <v>446</v>
      </c>
      <c r="C92" s="108">
        <v>300</v>
      </c>
      <c r="D92" s="120">
        <f>SUM(D93)</f>
        <v>42809</v>
      </c>
      <c r="E92" s="120">
        <f>SUM(E93)</f>
        <v>42809</v>
      </c>
      <c r="F92" s="120"/>
      <c r="G92" s="120"/>
    </row>
    <row r="93" spans="1:7" s="100" customFormat="1" ht="15.75" x14ac:dyDescent="0.25">
      <c r="A93" s="151" t="s">
        <v>84</v>
      </c>
      <c r="B93" s="153" t="s">
        <v>446</v>
      </c>
      <c r="C93" s="108">
        <v>310</v>
      </c>
      <c r="D93" s="120">
        <v>42809</v>
      </c>
      <c r="E93" s="120">
        <v>42809</v>
      </c>
      <c r="F93" s="120"/>
      <c r="G93" s="120"/>
    </row>
    <row r="94" spans="1:7" s="100" customFormat="1" ht="15.75" x14ac:dyDescent="0.25">
      <c r="A94" s="151" t="s">
        <v>47</v>
      </c>
      <c r="B94" s="153" t="s">
        <v>446</v>
      </c>
      <c r="C94" s="107">
        <v>310</v>
      </c>
      <c r="D94" s="120">
        <v>42809</v>
      </c>
      <c r="E94" s="120">
        <v>42809</v>
      </c>
      <c r="F94" s="120"/>
      <c r="G94" s="120"/>
    </row>
    <row r="95" spans="1:7" s="100" customFormat="1" ht="31.5" x14ac:dyDescent="0.25">
      <c r="A95" s="151" t="s">
        <v>89</v>
      </c>
      <c r="B95" s="153" t="s">
        <v>118</v>
      </c>
      <c r="C95" s="103"/>
      <c r="D95" s="120">
        <f>SUM(D96)</f>
        <v>19846</v>
      </c>
      <c r="E95" s="120">
        <f>SUM(E96)</f>
        <v>19846</v>
      </c>
      <c r="F95" s="120"/>
    </row>
    <row r="96" spans="1:7" s="100" customFormat="1" ht="63" x14ac:dyDescent="0.25">
      <c r="A96" s="106" t="s">
        <v>119</v>
      </c>
      <c r="B96" s="153" t="s">
        <v>120</v>
      </c>
      <c r="C96" s="108"/>
      <c r="D96" s="120">
        <f>SUM(D97)</f>
        <v>19846</v>
      </c>
      <c r="E96" s="120">
        <f>SUM(E97)</f>
        <v>19846</v>
      </c>
      <c r="F96" s="120"/>
      <c r="G96" s="120"/>
    </row>
    <row r="97" spans="1:7" s="100" customFormat="1" ht="31.5" x14ac:dyDescent="0.25">
      <c r="A97" s="152" t="s">
        <v>10</v>
      </c>
      <c r="B97" s="153" t="s">
        <v>120</v>
      </c>
      <c r="C97" s="113">
        <v>600</v>
      </c>
      <c r="D97" s="120">
        <f>SUM(D98,)</f>
        <v>19846</v>
      </c>
      <c r="E97" s="120">
        <f>SUM(E98,)</f>
        <v>19846</v>
      </c>
      <c r="F97" s="120"/>
      <c r="G97" s="120"/>
    </row>
    <row r="98" spans="1:7" s="100" customFormat="1" ht="31.5" x14ac:dyDescent="0.25">
      <c r="A98" s="151" t="s">
        <v>70</v>
      </c>
      <c r="B98" s="153" t="s">
        <v>120</v>
      </c>
      <c r="C98" s="103">
        <v>630</v>
      </c>
      <c r="D98" s="120">
        <v>19846</v>
      </c>
      <c r="E98" s="120">
        <v>19846</v>
      </c>
      <c r="F98" s="120"/>
      <c r="G98" s="120"/>
    </row>
    <row r="99" spans="1:7" ht="15.75" x14ac:dyDescent="0.25">
      <c r="A99" s="104" t="s">
        <v>59</v>
      </c>
      <c r="B99" s="34" t="s">
        <v>26</v>
      </c>
      <c r="C99" s="39"/>
      <c r="D99" s="73">
        <f>SUM(D100,D121)</f>
        <v>821056.17</v>
      </c>
      <c r="E99" s="120">
        <f>SUM(E100,E121)</f>
        <v>806868.56</v>
      </c>
      <c r="F99" s="73"/>
      <c r="G99" s="73"/>
    </row>
    <row r="100" spans="1:7" ht="31.5" x14ac:dyDescent="0.25">
      <c r="A100" s="104" t="s">
        <v>122</v>
      </c>
      <c r="B100" s="34" t="s">
        <v>121</v>
      </c>
      <c r="C100" s="39"/>
      <c r="D100" s="73">
        <f>SUM(D101,D105,D111,D117,)</f>
        <v>732824.88</v>
      </c>
      <c r="E100" s="120">
        <f>SUM(E101,E105,E111,E117,)</f>
        <v>729647.88</v>
      </c>
      <c r="F100" s="73"/>
      <c r="G100" s="73"/>
    </row>
    <row r="101" spans="1:7" ht="31.5" x14ac:dyDescent="0.25">
      <c r="A101" s="117" t="s">
        <v>123</v>
      </c>
      <c r="B101" s="34" t="s">
        <v>124</v>
      </c>
      <c r="C101" s="74"/>
      <c r="D101" s="73">
        <f>SUM(D102)</f>
        <v>101015.88</v>
      </c>
      <c r="E101" s="120">
        <f>SUM(E102)</f>
        <v>97838.88</v>
      </c>
      <c r="F101" s="73"/>
      <c r="G101" s="73"/>
    </row>
    <row r="102" spans="1:7" ht="31.5" x14ac:dyDescent="0.25">
      <c r="A102" s="109" t="s">
        <v>10</v>
      </c>
      <c r="B102" s="34" t="s">
        <v>124</v>
      </c>
      <c r="C102" s="23">
        <v>600</v>
      </c>
      <c r="D102" s="73">
        <f>SUM(D103,D104)</f>
        <v>101015.88</v>
      </c>
      <c r="E102" s="120">
        <f>SUM(E103,E104)</f>
        <v>97838.88</v>
      </c>
      <c r="F102" s="73"/>
      <c r="G102" s="73"/>
    </row>
    <row r="103" spans="1:7" ht="15.75" x14ac:dyDescent="0.25">
      <c r="A103" s="109" t="s">
        <v>21</v>
      </c>
      <c r="B103" s="34" t="s">
        <v>124</v>
      </c>
      <c r="C103" s="14">
        <v>610</v>
      </c>
      <c r="D103" s="120">
        <v>61305.48</v>
      </c>
      <c r="E103" s="120">
        <v>59226.51</v>
      </c>
      <c r="F103" s="73"/>
      <c r="G103" s="73"/>
    </row>
    <row r="104" spans="1:7" ht="15.75" x14ac:dyDescent="0.25">
      <c r="A104" s="109" t="s">
        <v>11</v>
      </c>
      <c r="B104" s="34" t="s">
        <v>124</v>
      </c>
      <c r="C104" s="14">
        <v>620</v>
      </c>
      <c r="D104" s="120">
        <v>39710.400000000001</v>
      </c>
      <c r="E104" s="120">
        <v>38612.370000000003</v>
      </c>
      <c r="F104" s="73"/>
      <c r="G104" s="73"/>
    </row>
    <row r="105" spans="1:7" s="100" customFormat="1" ht="186" customHeight="1" x14ac:dyDescent="0.25">
      <c r="A105" s="152" t="s">
        <v>512</v>
      </c>
      <c r="B105" s="153" t="s">
        <v>513</v>
      </c>
      <c r="C105" s="103"/>
      <c r="D105" s="120">
        <f>SUM(D106)</f>
        <v>29607</v>
      </c>
      <c r="E105" s="120">
        <f>SUM(E106)</f>
        <v>29607</v>
      </c>
      <c r="F105" s="120"/>
      <c r="G105" s="120"/>
    </row>
    <row r="106" spans="1:7" s="100" customFormat="1" ht="31.5" x14ac:dyDescent="0.25">
      <c r="A106" s="152" t="s">
        <v>10</v>
      </c>
      <c r="B106" s="153" t="s">
        <v>513</v>
      </c>
      <c r="C106" s="114">
        <v>600</v>
      </c>
      <c r="D106" s="120">
        <f>SUM(D107,D109)</f>
        <v>29607</v>
      </c>
      <c r="E106" s="120">
        <f>SUM(E107,E109)</f>
        <v>29607</v>
      </c>
      <c r="F106" s="120"/>
      <c r="G106" s="120"/>
    </row>
    <row r="107" spans="1:7" s="100" customFormat="1" ht="15.75" x14ac:dyDescent="0.25">
      <c r="A107" s="112" t="s">
        <v>21</v>
      </c>
      <c r="B107" s="153" t="s">
        <v>513</v>
      </c>
      <c r="C107" s="103">
        <v>610</v>
      </c>
      <c r="D107" s="120">
        <v>19530</v>
      </c>
      <c r="E107" s="120">
        <v>19530</v>
      </c>
      <c r="F107" s="120"/>
      <c r="G107" s="120"/>
    </row>
    <row r="108" spans="1:7" s="100" customFormat="1" ht="15.75" x14ac:dyDescent="0.25">
      <c r="A108" s="151" t="s">
        <v>47</v>
      </c>
      <c r="B108" s="153" t="s">
        <v>513</v>
      </c>
      <c r="C108" s="103">
        <v>610</v>
      </c>
      <c r="D108" s="120">
        <v>19530</v>
      </c>
      <c r="E108" s="120">
        <v>19530</v>
      </c>
      <c r="F108" s="120"/>
      <c r="G108" s="120"/>
    </row>
    <row r="109" spans="1:7" s="100" customFormat="1" ht="15.75" x14ac:dyDescent="0.25">
      <c r="A109" s="152" t="s">
        <v>11</v>
      </c>
      <c r="B109" s="153" t="s">
        <v>513</v>
      </c>
      <c r="C109" s="103">
        <v>620</v>
      </c>
      <c r="D109" s="120">
        <v>10077</v>
      </c>
      <c r="E109" s="120">
        <v>10077</v>
      </c>
      <c r="F109" s="120"/>
      <c r="G109" s="120"/>
    </row>
    <row r="110" spans="1:7" s="100" customFormat="1" ht="15.75" x14ac:dyDescent="0.25">
      <c r="A110" s="151" t="s">
        <v>47</v>
      </c>
      <c r="B110" s="153" t="s">
        <v>513</v>
      </c>
      <c r="C110" s="103">
        <v>620</v>
      </c>
      <c r="D110" s="120">
        <v>10077</v>
      </c>
      <c r="E110" s="120">
        <v>10077</v>
      </c>
      <c r="F110" s="120"/>
      <c r="G110" s="120"/>
    </row>
    <row r="111" spans="1:7" ht="145.5" customHeight="1" x14ac:dyDescent="0.25">
      <c r="A111" s="109" t="s">
        <v>126</v>
      </c>
      <c r="B111" s="34" t="s">
        <v>125</v>
      </c>
      <c r="C111" s="14"/>
      <c r="D111" s="73">
        <f>SUM(D112)</f>
        <v>591396</v>
      </c>
      <c r="E111" s="120">
        <f>SUM(E112)</f>
        <v>591396</v>
      </c>
      <c r="F111" s="73"/>
      <c r="G111" s="73"/>
    </row>
    <row r="112" spans="1:7" ht="31.5" x14ac:dyDescent="0.25">
      <c r="A112" s="109" t="s">
        <v>10</v>
      </c>
      <c r="B112" s="34" t="s">
        <v>125</v>
      </c>
      <c r="C112" s="30">
        <v>600</v>
      </c>
      <c r="D112" s="120">
        <f>SUM(D113,D115)</f>
        <v>591396</v>
      </c>
      <c r="E112" s="120">
        <f>SUM(E113,E115)</f>
        <v>591396</v>
      </c>
      <c r="F112" s="73"/>
    </row>
    <row r="113" spans="1:7" ht="15.75" x14ac:dyDescent="0.25">
      <c r="A113" s="112" t="s">
        <v>21</v>
      </c>
      <c r="B113" s="34" t="s">
        <v>125</v>
      </c>
      <c r="C113" s="14">
        <v>610</v>
      </c>
      <c r="D113" s="120">
        <v>409512.9</v>
      </c>
      <c r="E113" s="120">
        <v>409512.9</v>
      </c>
      <c r="F113" s="73"/>
    </row>
    <row r="114" spans="1:7" ht="15.75" x14ac:dyDescent="0.25">
      <c r="A114" s="104" t="s">
        <v>47</v>
      </c>
      <c r="B114" s="34" t="s">
        <v>125</v>
      </c>
      <c r="C114" s="14">
        <v>610</v>
      </c>
      <c r="D114" s="120">
        <v>409512.9</v>
      </c>
      <c r="E114" s="120">
        <v>409512.9</v>
      </c>
      <c r="F114" s="73"/>
    </row>
    <row r="115" spans="1:7" ht="15.75" x14ac:dyDescent="0.25">
      <c r="A115" s="109" t="s">
        <v>11</v>
      </c>
      <c r="B115" s="34" t="s">
        <v>125</v>
      </c>
      <c r="C115" s="14">
        <v>620</v>
      </c>
      <c r="D115" s="120">
        <v>181883.1</v>
      </c>
      <c r="E115" s="120">
        <v>181883.1</v>
      </c>
      <c r="F115" s="73"/>
    </row>
    <row r="116" spans="1:7" ht="15.75" x14ac:dyDescent="0.25">
      <c r="A116" s="104" t="s">
        <v>47</v>
      </c>
      <c r="B116" s="34" t="s">
        <v>125</v>
      </c>
      <c r="C116" s="14">
        <v>620</v>
      </c>
      <c r="D116" s="120">
        <v>181883.1</v>
      </c>
      <c r="E116" s="120">
        <v>181883.1</v>
      </c>
      <c r="F116" s="73"/>
    </row>
    <row r="117" spans="1:7" ht="130.5" customHeight="1" x14ac:dyDescent="0.25">
      <c r="A117" s="104" t="s">
        <v>127</v>
      </c>
      <c r="B117" s="34" t="s">
        <v>128</v>
      </c>
      <c r="C117" s="14"/>
      <c r="D117" s="73">
        <f>SUM(D118)</f>
        <v>10806</v>
      </c>
      <c r="E117" s="120">
        <f>SUM(E118)</f>
        <v>10806</v>
      </c>
      <c r="F117" s="73"/>
    </row>
    <row r="118" spans="1:7" ht="31.5" x14ac:dyDescent="0.25">
      <c r="A118" s="109" t="s">
        <v>10</v>
      </c>
      <c r="B118" s="34" t="s">
        <v>128</v>
      </c>
      <c r="C118" s="14">
        <v>600</v>
      </c>
      <c r="D118" s="120">
        <f>SUM(D119)</f>
        <v>10806</v>
      </c>
      <c r="E118" s="120">
        <f>SUM(E119)</f>
        <v>10806</v>
      </c>
      <c r="F118" s="73"/>
      <c r="G118" s="73"/>
    </row>
    <row r="119" spans="1:7" ht="31.5" x14ac:dyDescent="0.25">
      <c r="A119" s="104" t="s">
        <v>70</v>
      </c>
      <c r="B119" s="34" t="s">
        <v>128</v>
      </c>
      <c r="C119" s="14">
        <v>630</v>
      </c>
      <c r="D119" s="120">
        <v>10806</v>
      </c>
      <c r="E119" s="120">
        <v>10806</v>
      </c>
      <c r="F119" s="73"/>
      <c r="G119" s="73"/>
    </row>
    <row r="120" spans="1:7" ht="15.75" x14ac:dyDescent="0.25">
      <c r="A120" s="104" t="s">
        <v>47</v>
      </c>
      <c r="B120" s="34" t="s">
        <v>128</v>
      </c>
      <c r="C120" s="14">
        <v>630</v>
      </c>
      <c r="D120" s="120">
        <v>10806</v>
      </c>
      <c r="E120" s="120">
        <v>10806</v>
      </c>
      <c r="F120" s="73"/>
      <c r="G120" s="73"/>
    </row>
    <row r="121" spans="1:7" ht="63" x14ac:dyDescent="0.25">
      <c r="A121" s="117" t="s">
        <v>129</v>
      </c>
      <c r="B121" s="34" t="s">
        <v>72</v>
      </c>
      <c r="C121" s="74"/>
      <c r="D121" s="73">
        <f>SUM(D122,D129,D138)</f>
        <v>88231.290000000008</v>
      </c>
      <c r="E121" s="120">
        <f>SUM(E122,E129,E138)</f>
        <v>77220.679999999993</v>
      </c>
      <c r="F121" s="73"/>
      <c r="G121" s="73"/>
    </row>
    <row r="122" spans="1:7" ht="47.25" x14ac:dyDescent="0.25">
      <c r="A122" s="38" t="s">
        <v>507</v>
      </c>
      <c r="B122" s="34" t="s">
        <v>130</v>
      </c>
      <c r="C122" s="74"/>
      <c r="D122" s="73">
        <f>SUM(D123,D126)</f>
        <v>4334</v>
      </c>
      <c r="E122" s="120">
        <f>SUM(E123,E126)</f>
        <v>4334</v>
      </c>
      <c r="F122" s="73"/>
      <c r="G122" s="73"/>
    </row>
    <row r="123" spans="1:7" ht="47.25" x14ac:dyDescent="0.25">
      <c r="A123" s="106" t="s">
        <v>17</v>
      </c>
      <c r="B123" s="34" t="s">
        <v>130</v>
      </c>
      <c r="C123" s="74">
        <v>100</v>
      </c>
      <c r="D123" s="120">
        <f>SUM(D124)</f>
        <v>3754</v>
      </c>
      <c r="E123" s="120">
        <f>SUM(E124)</f>
        <v>3754</v>
      </c>
      <c r="F123" s="73"/>
      <c r="G123" s="73"/>
    </row>
    <row r="124" spans="1:7" ht="15.75" x14ac:dyDescent="0.25">
      <c r="A124" s="106" t="s">
        <v>23</v>
      </c>
      <c r="B124" s="34" t="s">
        <v>130</v>
      </c>
      <c r="C124" s="74">
        <v>120</v>
      </c>
      <c r="D124" s="120">
        <v>3754</v>
      </c>
      <c r="E124" s="120">
        <v>3754</v>
      </c>
      <c r="F124" s="73"/>
      <c r="G124" s="73"/>
    </row>
    <row r="125" spans="1:7" ht="15.75" x14ac:dyDescent="0.25">
      <c r="A125" s="104" t="s">
        <v>34</v>
      </c>
      <c r="B125" s="34" t="s">
        <v>130</v>
      </c>
      <c r="C125" s="74">
        <v>120</v>
      </c>
      <c r="D125" s="120">
        <v>3754</v>
      </c>
      <c r="E125" s="120">
        <v>3754</v>
      </c>
      <c r="F125" s="73"/>
      <c r="G125" s="73"/>
    </row>
    <row r="126" spans="1:7" ht="31.5" x14ac:dyDescent="0.25">
      <c r="A126" s="106" t="s">
        <v>69</v>
      </c>
      <c r="B126" s="34" t="s">
        <v>130</v>
      </c>
      <c r="C126" s="74">
        <v>200</v>
      </c>
      <c r="D126" s="120">
        <f>SUM(D127)</f>
        <v>580</v>
      </c>
      <c r="E126" s="120">
        <f>SUM(E127)</f>
        <v>580</v>
      </c>
      <c r="F126" s="68"/>
      <c r="G126" s="68"/>
    </row>
    <row r="127" spans="1:7" ht="31.5" x14ac:dyDescent="0.25">
      <c r="A127" s="106" t="s">
        <v>8</v>
      </c>
      <c r="B127" s="34" t="s">
        <v>130</v>
      </c>
      <c r="C127" s="74">
        <v>240</v>
      </c>
      <c r="D127" s="122">
        <v>580</v>
      </c>
      <c r="E127" s="122">
        <v>580</v>
      </c>
      <c r="F127" s="68"/>
      <c r="G127" s="68"/>
    </row>
    <row r="128" spans="1:7" ht="15.75" x14ac:dyDescent="0.25">
      <c r="A128" s="104" t="s">
        <v>34</v>
      </c>
      <c r="B128" s="34" t="s">
        <v>130</v>
      </c>
      <c r="C128" s="74">
        <v>240</v>
      </c>
      <c r="D128" s="122">
        <v>580</v>
      </c>
      <c r="E128" s="122">
        <v>580</v>
      </c>
      <c r="F128" s="68"/>
      <c r="G128" s="68"/>
    </row>
    <row r="129" spans="1:8" s="100" customFormat="1" ht="150.75" customHeight="1" x14ac:dyDescent="0.25">
      <c r="A129" s="106" t="s">
        <v>514</v>
      </c>
      <c r="B129" s="153" t="s">
        <v>515</v>
      </c>
      <c r="C129" s="103"/>
      <c r="D129" s="120">
        <f>SUM(D130,D133)</f>
        <v>28533</v>
      </c>
      <c r="E129" s="120">
        <f>SUM(E130,E133)</f>
        <v>28533</v>
      </c>
      <c r="F129" s="120"/>
      <c r="G129" s="120"/>
      <c r="H129" s="157"/>
    </row>
    <row r="130" spans="1:8" s="100" customFormat="1" ht="31.5" x14ac:dyDescent="0.25">
      <c r="A130" s="106" t="s">
        <v>69</v>
      </c>
      <c r="B130" s="153" t="s">
        <v>515</v>
      </c>
      <c r="C130" s="115">
        <v>200</v>
      </c>
      <c r="D130" s="120">
        <f>SUM(D131)</f>
        <v>18524.04</v>
      </c>
      <c r="E130" s="120">
        <f>SUM(E131)</f>
        <v>18524.04</v>
      </c>
      <c r="F130" s="120"/>
      <c r="G130" s="120"/>
    </row>
    <row r="131" spans="1:8" s="100" customFormat="1" ht="31.5" x14ac:dyDescent="0.25">
      <c r="A131" s="20" t="s">
        <v>8</v>
      </c>
      <c r="B131" s="153" t="s">
        <v>515</v>
      </c>
      <c r="C131" s="115">
        <v>240</v>
      </c>
      <c r="D131" s="120">
        <v>18524.04</v>
      </c>
      <c r="E131" s="120">
        <v>18524.04</v>
      </c>
      <c r="F131" s="120"/>
      <c r="G131" s="120"/>
    </row>
    <row r="132" spans="1:8" s="100" customFormat="1" ht="15.75" x14ac:dyDescent="0.25">
      <c r="A132" s="151" t="s">
        <v>47</v>
      </c>
      <c r="B132" s="153" t="s">
        <v>515</v>
      </c>
      <c r="C132" s="115">
        <v>240</v>
      </c>
      <c r="D132" s="120">
        <v>18524.04</v>
      </c>
      <c r="E132" s="120">
        <v>18524.04</v>
      </c>
      <c r="F132" s="120"/>
      <c r="G132" s="120"/>
    </row>
    <row r="133" spans="1:8" s="100" customFormat="1" ht="31.5" x14ac:dyDescent="0.25">
      <c r="A133" s="152" t="s">
        <v>10</v>
      </c>
      <c r="B133" s="153" t="s">
        <v>515</v>
      </c>
      <c r="C133" s="114">
        <v>600</v>
      </c>
      <c r="D133" s="120">
        <f>SUM(D134,D136)</f>
        <v>10008.959999999999</v>
      </c>
      <c r="E133" s="120">
        <f>SUM(E134,E136)</f>
        <v>10008.959999999999</v>
      </c>
      <c r="F133" s="120"/>
      <c r="G133" s="120"/>
    </row>
    <row r="134" spans="1:8" s="100" customFormat="1" ht="15.75" x14ac:dyDescent="0.25">
      <c r="A134" s="152" t="s">
        <v>11</v>
      </c>
      <c r="B134" s="153" t="s">
        <v>515</v>
      </c>
      <c r="C134" s="103">
        <v>620</v>
      </c>
      <c r="D134" s="120">
        <v>9687.58</v>
      </c>
      <c r="E134" s="120">
        <v>9687.58</v>
      </c>
      <c r="F134" s="120"/>
      <c r="G134" s="120"/>
    </row>
    <row r="135" spans="1:8" s="100" customFormat="1" ht="15.75" x14ac:dyDescent="0.25">
      <c r="A135" s="151" t="s">
        <v>47</v>
      </c>
      <c r="B135" s="153" t="s">
        <v>515</v>
      </c>
      <c r="C135" s="103">
        <v>620</v>
      </c>
      <c r="D135" s="120">
        <v>9687.58</v>
      </c>
      <c r="E135" s="120">
        <v>9687.58</v>
      </c>
      <c r="F135" s="120"/>
      <c r="G135" s="120"/>
    </row>
    <row r="136" spans="1:8" s="100" customFormat="1" ht="31.5" x14ac:dyDescent="0.25">
      <c r="A136" s="151" t="s">
        <v>70</v>
      </c>
      <c r="B136" s="153" t="s">
        <v>515</v>
      </c>
      <c r="C136" s="103">
        <v>630</v>
      </c>
      <c r="D136" s="120">
        <v>321.38</v>
      </c>
      <c r="E136" s="120">
        <v>321.38</v>
      </c>
      <c r="F136" s="120"/>
      <c r="G136" s="120"/>
    </row>
    <row r="137" spans="1:8" s="100" customFormat="1" ht="15.75" x14ac:dyDescent="0.25">
      <c r="A137" s="151" t="s">
        <v>47</v>
      </c>
      <c r="B137" s="153" t="s">
        <v>515</v>
      </c>
      <c r="C137" s="103">
        <v>630</v>
      </c>
      <c r="D137" s="120">
        <v>321.38</v>
      </c>
      <c r="E137" s="120">
        <v>321.38</v>
      </c>
      <c r="F137" s="120"/>
      <c r="G137" s="120"/>
    </row>
    <row r="138" spans="1:8" s="100" customFormat="1" ht="47.25" x14ac:dyDescent="0.25">
      <c r="A138" s="151" t="s">
        <v>516</v>
      </c>
      <c r="B138" s="153" t="s">
        <v>517</v>
      </c>
      <c r="C138" s="103"/>
      <c r="D138" s="120">
        <f>SUM(D139,D141)</f>
        <v>55364.29</v>
      </c>
      <c r="E138" s="120">
        <f>SUM(E139,E141)</f>
        <v>44353.68</v>
      </c>
      <c r="F138" s="120"/>
      <c r="G138" s="120"/>
    </row>
    <row r="139" spans="1:8" s="100" customFormat="1" ht="31.5" x14ac:dyDescent="0.25">
      <c r="A139" s="106" t="s">
        <v>69</v>
      </c>
      <c r="B139" s="153" t="s">
        <v>517</v>
      </c>
      <c r="C139" s="115">
        <v>200</v>
      </c>
      <c r="D139" s="120">
        <f>SUM(D140)</f>
        <v>36414.82</v>
      </c>
      <c r="E139" s="120">
        <f>SUM(E140)</f>
        <v>29115.38</v>
      </c>
      <c r="F139" s="120"/>
      <c r="G139" s="120"/>
    </row>
    <row r="140" spans="1:8" s="100" customFormat="1" ht="31.5" x14ac:dyDescent="0.25">
      <c r="A140" s="20" t="s">
        <v>8</v>
      </c>
      <c r="B140" s="153" t="s">
        <v>517</v>
      </c>
      <c r="C140" s="115">
        <v>240</v>
      </c>
      <c r="D140" s="120">
        <v>36414.82</v>
      </c>
      <c r="E140" s="120">
        <v>29115.38</v>
      </c>
      <c r="F140" s="120"/>
      <c r="G140" s="120"/>
    </row>
    <row r="141" spans="1:8" s="100" customFormat="1" ht="31.5" x14ac:dyDescent="0.25">
      <c r="A141" s="152" t="s">
        <v>10</v>
      </c>
      <c r="B141" s="153" t="s">
        <v>517</v>
      </c>
      <c r="C141" s="114">
        <v>600</v>
      </c>
      <c r="D141" s="120">
        <f>SUM(D142)</f>
        <v>18949.47</v>
      </c>
      <c r="E141" s="120">
        <f>SUM(E142)</f>
        <v>15238.3</v>
      </c>
      <c r="F141" s="120"/>
      <c r="G141" s="120"/>
    </row>
    <row r="142" spans="1:8" s="100" customFormat="1" ht="15.75" x14ac:dyDescent="0.25">
      <c r="A142" s="152" t="s">
        <v>11</v>
      </c>
      <c r="B142" s="153" t="s">
        <v>517</v>
      </c>
      <c r="C142" s="103">
        <v>620</v>
      </c>
      <c r="D142" s="120">
        <v>18949.47</v>
      </c>
      <c r="E142" s="120">
        <v>15238.3</v>
      </c>
      <c r="F142" s="120"/>
      <c r="G142" s="120"/>
    </row>
    <row r="143" spans="1:8" ht="31.5" x14ac:dyDescent="0.25">
      <c r="A143" s="104" t="s">
        <v>60</v>
      </c>
      <c r="B143" s="34" t="s">
        <v>27</v>
      </c>
      <c r="C143" s="84"/>
      <c r="D143" s="73">
        <f>SUM(D144,)</f>
        <v>141541.47</v>
      </c>
      <c r="E143" s="120">
        <f>SUM(E144,)</f>
        <v>140639.47</v>
      </c>
      <c r="F143" s="73"/>
      <c r="G143" s="73"/>
    </row>
    <row r="144" spans="1:8" ht="31.5" x14ac:dyDescent="0.25">
      <c r="A144" s="104" t="s">
        <v>131</v>
      </c>
      <c r="B144" s="153" t="s">
        <v>447</v>
      </c>
      <c r="C144" s="84"/>
      <c r="D144" s="73">
        <f>SUM(D145)</f>
        <v>141541.47</v>
      </c>
      <c r="E144" s="120">
        <f>SUM(E145)</f>
        <v>140639.47</v>
      </c>
      <c r="F144" s="73"/>
      <c r="G144" s="73"/>
    </row>
    <row r="145" spans="1:7" ht="31.5" x14ac:dyDescent="0.25">
      <c r="A145" s="117" t="s">
        <v>132</v>
      </c>
      <c r="B145" s="153" t="s">
        <v>448</v>
      </c>
      <c r="C145" s="21"/>
      <c r="D145" s="73">
        <f>SUM(D146)</f>
        <v>141541.47</v>
      </c>
      <c r="E145" s="120">
        <f>SUM(E146)</f>
        <v>140639.47</v>
      </c>
      <c r="F145" s="73"/>
      <c r="G145" s="73"/>
    </row>
    <row r="146" spans="1:7" ht="31.5" x14ac:dyDescent="0.25">
      <c r="A146" s="109" t="s">
        <v>10</v>
      </c>
      <c r="B146" s="153" t="s">
        <v>448</v>
      </c>
      <c r="C146" s="23">
        <v>600</v>
      </c>
      <c r="D146" s="73">
        <f>SUM(D147,D148)</f>
        <v>141541.47</v>
      </c>
      <c r="E146" s="120">
        <f>SUM(E147,E148)</f>
        <v>140639.47</v>
      </c>
      <c r="F146" s="73"/>
      <c r="G146" s="73"/>
    </row>
    <row r="147" spans="1:7" ht="15.75" x14ac:dyDescent="0.25">
      <c r="A147" s="109" t="s">
        <v>21</v>
      </c>
      <c r="B147" s="153" t="s">
        <v>448</v>
      </c>
      <c r="C147" s="14">
        <v>610</v>
      </c>
      <c r="D147" s="120">
        <v>65253.55</v>
      </c>
      <c r="E147" s="120">
        <v>64351.55</v>
      </c>
      <c r="F147" s="73"/>
      <c r="G147" s="73"/>
    </row>
    <row r="148" spans="1:7" ht="15.75" x14ac:dyDescent="0.25">
      <c r="A148" s="109" t="s">
        <v>11</v>
      </c>
      <c r="B148" s="153" t="s">
        <v>448</v>
      </c>
      <c r="C148" s="14">
        <v>620</v>
      </c>
      <c r="D148" s="120">
        <v>76287.92</v>
      </c>
      <c r="E148" s="120">
        <v>76287.92</v>
      </c>
      <c r="F148" s="14"/>
      <c r="G148" s="73"/>
    </row>
    <row r="149" spans="1:7" ht="15.75" x14ac:dyDescent="0.25">
      <c r="A149" s="104" t="s">
        <v>61</v>
      </c>
      <c r="B149" s="153" t="s">
        <v>449</v>
      </c>
      <c r="C149" s="91"/>
      <c r="D149" s="122">
        <f>SUM(D150)</f>
        <v>32366.699999999997</v>
      </c>
      <c r="E149" s="122">
        <f>SUM(E150)</f>
        <v>28170.629999999997</v>
      </c>
      <c r="F149" s="68"/>
      <c r="G149" s="68"/>
    </row>
    <row r="150" spans="1:7" ht="31.5" x14ac:dyDescent="0.25">
      <c r="A150" s="109" t="s">
        <v>111</v>
      </c>
      <c r="B150" s="153" t="s">
        <v>450</v>
      </c>
      <c r="C150" s="113"/>
      <c r="D150" s="120">
        <f>SUM(D151,D156)</f>
        <v>32366.699999999997</v>
      </c>
      <c r="E150" s="120">
        <f>SUM(E151,E156)</f>
        <v>28170.629999999997</v>
      </c>
      <c r="F150" s="73"/>
      <c r="G150" s="73"/>
    </row>
    <row r="151" spans="1:7" ht="15.75" x14ac:dyDescent="0.25">
      <c r="A151" s="104" t="s">
        <v>22</v>
      </c>
      <c r="B151" s="153" t="s">
        <v>451</v>
      </c>
      <c r="C151" s="119"/>
      <c r="D151" s="120">
        <f>SUM(D152,D154,)</f>
        <v>15403.109999999999</v>
      </c>
      <c r="E151" s="120">
        <f>SUM(E152,E154,)</f>
        <v>11207.039999999999</v>
      </c>
      <c r="F151" s="73"/>
      <c r="G151" s="73"/>
    </row>
    <row r="152" spans="1:7" ht="47.25" x14ac:dyDescent="0.25">
      <c r="A152" s="109" t="s">
        <v>17</v>
      </c>
      <c r="B152" s="153" t="s">
        <v>451</v>
      </c>
      <c r="C152" s="114">
        <v>100</v>
      </c>
      <c r="D152" s="120">
        <f>SUM(D153)</f>
        <v>15076.31</v>
      </c>
      <c r="E152" s="120">
        <f>SUM(E153)</f>
        <v>10880.24</v>
      </c>
      <c r="F152" s="73"/>
      <c r="G152" s="73"/>
    </row>
    <row r="153" spans="1:7" ht="15.75" x14ac:dyDescent="0.25">
      <c r="A153" s="112" t="s">
        <v>23</v>
      </c>
      <c r="B153" s="153" t="s">
        <v>451</v>
      </c>
      <c r="C153" s="114">
        <v>120</v>
      </c>
      <c r="D153" s="120">
        <v>15076.31</v>
      </c>
      <c r="E153" s="120">
        <v>10880.24</v>
      </c>
      <c r="F153" s="73"/>
      <c r="G153" s="73"/>
    </row>
    <row r="154" spans="1:7" ht="31.5" x14ac:dyDescent="0.25">
      <c r="A154" s="106" t="s">
        <v>69</v>
      </c>
      <c r="B154" s="153" t="s">
        <v>451</v>
      </c>
      <c r="C154" s="114">
        <v>200</v>
      </c>
      <c r="D154" s="120">
        <f>SUM(D155)</f>
        <v>326.8</v>
      </c>
      <c r="E154" s="120">
        <f>SUM(E155)</f>
        <v>326.8</v>
      </c>
      <c r="F154" s="73"/>
      <c r="G154" s="73"/>
    </row>
    <row r="155" spans="1:7" ht="31.5" x14ac:dyDescent="0.25">
      <c r="A155" s="117" t="s">
        <v>8</v>
      </c>
      <c r="B155" s="153" t="s">
        <v>451</v>
      </c>
      <c r="C155" s="108">
        <v>240</v>
      </c>
      <c r="D155" s="120">
        <v>326.8</v>
      </c>
      <c r="E155" s="120">
        <v>326.8</v>
      </c>
      <c r="F155" s="73"/>
      <c r="G155" s="73"/>
    </row>
    <row r="156" spans="1:7" ht="15.75" x14ac:dyDescent="0.25">
      <c r="A156" s="109" t="s">
        <v>133</v>
      </c>
      <c r="B156" s="153" t="s">
        <v>452</v>
      </c>
      <c r="C156" s="103"/>
      <c r="D156" s="120">
        <f>SUM(D157)</f>
        <v>16963.59</v>
      </c>
      <c r="E156" s="120">
        <f>SUM(E157)</f>
        <v>16963.59</v>
      </c>
      <c r="F156" s="73"/>
      <c r="G156" s="73"/>
    </row>
    <row r="157" spans="1:7" ht="31.5" x14ac:dyDescent="0.25">
      <c r="A157" s="112" t="s">
        <v>10</v>
      </c>
      <c r="B157" s="153" t="s">
        <v>452</v>
      </c>
      <c r="C157" s="103">
        <v>600</v>
      </c>
      <c r="D157" s="120">
        <f>SUM(D158)</f>
        <v>16963.59</v>
      </c>
      <c r="E157" s="120">
        <f>SUM(E158)</f>
        <v>16963.59</v>
      </c>
      <c r="F157" s="73"/>
      <c r="G157" s="73"/>
    </row>
    <row r="158" spans="1:7" ht="15.75" x14ac:dyDescent="0.25">
      <c r="A158" s="112" t="s">
        <v>21</v>
      </c>
      <c r="B158" s="153" t="s">
        <v>452</v>
      </c>
      <c r="C158" s="108">
        <v>610</v>
      </c>
      <c r="D158" s="120">
        <v>16963.59</v>
      </c>
      <c r="E158" s="120">
        <v>16963.59</v>
      </c>
      <c r="F158" s="73"/>
      <c r="G158" s="73"/>
    </row>
    <row r="159" spans="1:7" s="100" customFormat="1" ht="15.75" x14ac:dyDescent="0.25">
      <c r="A159" s="112"/>
      <c r="B159" s="116"/>
      <c r="C159" s="108"/>
      <c r="D159" s="120"/>
      <c r="E159" s="120"/>
      <c r="F159" s="120"/>
      <c r="G159" s="120"/>
    </row>
    <row r="160" spans="1:7" s="100" customFormat="1" ht="15.75" x14ac:dyDescent="0.25">
      <c r="A160" s="101" t="s">
        <v>358</v>
      </c>
      <c r="B160" s="102" t="s">
        <v>29</v>
      </c>
      <c r="C160" s="89"/>
      <c r="D160" s="121">
        <f>SUM(D161,D185,D190)</f>
        <v>65802.239999999991</v>
      </c>
      <c r="E160" s="121">
        <f>SUM(E161,E185,E190)</f>
        <v>67134.239999999991</v>
      </c>
      <c r="F160" s="120"/>
      <c r="G160" s="120"/>
    </row>
    <row r="161" spans="1:7" s="100" customFormat="1" ht="15.75" x14ac:dyDescent="0.25">
      <c r="A161" s="104" t="s">
        <v>134</v>
      </c>
      <c r="B161" s="116" t="s">
        <v>135</v>
      </c>
      <c r="C161" s="118"/>
      <c r="D161" s="120">
        <f>SUM(D162,D177,D181)</f>
        <v>43866.18</v>
      </c>
      <c r="E161" s="120">
        <f>SUM(E162,E177,E181)</f>
        <v>45198.18</v>
      </c>
      <c r="F161" s="120"/>
      <c r="G161" s="120"/>
    </row>
    <row r="162" spans="1:7" s="100" customFormat="1" ht="47.25" x14ac:dyDescent="0.25">
      <c r="A162" s="104" t="s">
        <v>137</v>
      </c>
      <c r="B162" s="116" t="s">
        <v>136</v>
      </c>
      <c r="C162" s="118"/>
      <c r="D162" s="120">
        <f>SUM(D163,D170)</f>
        <v>34935</v>
      </c>
      <c r="E162" s="120">
        <f>SUM(E163,E170)</f>
        <v>36267</v>
      </c>
      <c r="F162" s="120"/>
      <c r="G162" s="120"/>
    </row>
    <row r="163" spans="1:7" s="100" customFormat="1" ht="31.5" x14ac:dyDescent="0.25">
      <c r="A163" s="46" t="s">
        <v>52</v>
      </c>
      <c r="B163" s="116" t="s">
        <v>138</v>
      </c>
      <c r="C163" s="118"/>
      <c r="D163" s="120">
        <f>SUM(D164,D167)</f>
        <v>31738</v>
      </c>
      <c r="E163" s="120">
        <f>SUM(E164,E167)</f>
        <v>33070</v>
      </c>
      <c r="F163" s="120"/>
      <c r="G163" s="120"/>
    </row>
    <row r="164" spans="1:7" s="100" customFormat="1" ht="31.5" x14ac:dyDescent="0.25">
      <c r="A164" s="106" t="s">
        <v>69</v>
      </c>
      <c r="B164" s="116" t="s">
        <v>138</v>
      </c>
      <c r="C164" s="111" t="s">
        <v>14</v>
      </c>
      <c r="D164" s="120">
        <f>SUM(D165)</f>
        <v>238</v>
      </c>
      <c r="E164" s="120">
        <f>SUM(E165)</f>
        <v>248</v>
      </c>
      <c r="F164" s="120"/>
      <c r="G164" s="120"/>
    </row>
    <row r="165" spans="1:7" s="100" customFormat="1" ht="31.5" x14ac:dyDescent="0.25">
      <c r="A165" s="106" t="s">
        <v>8</v>
      </c>
      <c r="B165" s="116" t="s">
        <v>138</v>
      </c>
      <c r="C165" s="111" t="s">
        <v>53</v>
      </c>
      <c r="D165" s="122">
        <v>238</v>
      </c>
      <c r="E165" s="122">
        <v>248</v>
      </c>
      <c r="F165" s="122"/>
      <c r="G165" s="122"/>
    </row>
    <row r="166" spans="1:7" s="100" customFormat="1" ht="15.75" x14ac:dyDescent="0.25">
      <c r="A166" s="26" t="s">
        <v>47</v>
      </c>
      <c r="B166" s="116" t="s">
        <v>138</v>
      </c>
      <c r="C166" s="111" t="s">
        <v>53</v>
      </c>
      <c r="D166" s="122">
        <v>238</v>
      </c>
      <c r="E166" s="122">
        <v>248</v>
      </c>
      <c r="F166" s="122"/>
      <c r="G166" s="122"/>
    </row>
    <row r="167" spans="1:7" s="100" customFormat="1" ht="15.75" x14ac:dyDescent="0.25">
      <c r="A167" s="43" t="s">
        <v>38</v>
      </c>
      <c r="B167" s="116" t="s">
        <v>138</v>
      </c>
      <c r="C167" s="111" t="s">
        <v>39</v>
      </c>
      <c r="D167" s="120">
        <f>SUM(D168)</f>
        <v>31500</v>
      </c>
      <c r="E167" s="120">
        <f>SUM(E168)</f>
        <v>32822</v>
      </c>
      <c r="F167" s="120"/>
      <c r="G167" s="120"/>
    </row>
    <row r="168" spans="1:7" s="100" customFormat="1" ht="15.75" x14ac:dyDescent="0.25">
      <c r="A168" s="104" t="s">
        <v>84</v>
      </c>
      <c r="B168" s="116" t="s">
        <v>138</v>
      </c>
      <c r="C168" s="111" t="s">
        <v>86</v>
      </c>
      <c r="D168" s="122">
        <v>31500</v>
      </c>
      <c r="E168" s="122">
        <v>32822</v>
      </c>
      <c r="F168" s="122"/>
      <c r="G168" s="122"/>
    </row>
    <row r="169" spans="1:7" s="100" customFormat="1" ht="15.75" x14ac:dyDescent="0.25">
      <c r="A169" s="104" t="s">
        <v>47</v>
      </c>
      <c r="B169" s="116" t="s">
        <v>138</v>
      </c>
      <c r="C169" s="111" t="s">
        <v>86</v>
      </c>
      <c r="D169" s="122">
        <v>31500</v>
      </c>
      <c r="E169" s="122">
        <v>32822</v>
      </c>
      <c r="F169" s="122"/>
      <c r="G169" s="122"/>
    </row>
    <row r="170" spans="1:7" s="100" customFormat="1" ht="31.5" x14ac:dyDescent="0.25">
      <c r="A170" s="43" t="s">
        <v>54</v>
      </c>
      <c r="B170" s="116" t="s">
        <v>139</v>
      </c>
      <c r="C170" s="107"/>
      <c r="D170" s="120">
        <f>SUM(D171,D174)</f>
        <v>3197</v>
      </c>
      <c r="E170" s="120">
        <f>SUM(E171,E174)</f>
        <v>3197</v>
      </c>
      <c r="F170" s="120"/>
      <c r="G170" s="120"/>
    </row>
    <row r="171" spans="1:7" s="100" customFormat="1" ht="47.25" x14ac:dyDescent="0.25">
      <c r="A171" s="106" t="s">
        <v>17</v>
      </c>
      <c r="B171" s="116" t="s">
        <v>139</v>
      </c>
      <c r="C171" s="107">
        <v>100</v>
      </c>
      <c r="D171" s="122">
        <f>SUM(D172)</f>
        <v>2560.1999999999998</v>
      </c>
      <c r="E171" s="122">
        <f>SUM(E172)</f>
        <v>2560.1999999999998</v>
      </c>
      <c r="F171" s="122"/>
      <c r="G171" s="122"/>
    </row>
    <row r="172" spans="1:7" s="100" customFormat="1" ht="15.75" x14ac:dyDescent="0.25">
      <c r="A172" s="106" t="s">
        <v>23</v>
      </c>
      <c r="B172" s="116" t="s">
        <v>139</v>
      </c>
      <c r="C172" s="107">
        <v>120</v>
      </c>
      <c r="D172" s="122">
        <v>2560.1999999999998</v>
      </c>
      <c r="E172" s="122">
        <v>2560.1999999999998</v>
      </c>
      <c r="F172" s="122"/>
      <c r="G172" s="122"/>
    </row>
    <row r="173" spans="1:7" s="100" customFormat="1" ht="15.75" x14ac:dyDescent="0.25">
      <c r="A173" s="104" t="s">
        <v>34</v>
      </c>
      <c r="B173" s="116" t="s">
        <v>139</v>
      </c>
      <c r="C173" s="107">
        <v>120</v>
      </c>
      <c r="D173" s="122">
        <v>2560.1999999999998</v>
      </c>
      <c r="E173" s="122">
        <v>2560.1999999999998</v>
      </c>
      <c r="F173" s="122"/>
      <c r="G173" s="122"/>
    </row>
    <row r="174" spans="1:7" s="100" customFormat="1" ht="31.5" x14ac:dyDescent="0.25">
      <c r="A174" s="106" t="s">
        <v>69</v>
      </c>
      <c r="B174" s="116" t="s">
        <v>139</v>
      </c>
      <c r="C174" s="107">
        <v>200</v>
      </c>
      <c r="D174" s="122">
        <f>SUM(D175)</f>
        <v>636.79999999999995</v>
      </c>
      <c r="E174" s="122">
        <f>SUM(E175)</f>
        <v>636.79999999999995</v>
      </c>
      <c r="F174" s="122"/>
      <c r="G174" s="122"/>
    </row>
    <row r="175" spans="1:7" s="100" customFormat="1" ht="31.5" x14ac:dyDescent="0.25">
      <c r="A175" s="106" t="s">
        <v>8</v>
      </c>
      <c r="B175" s="116" t="s">
        <v>139</v>
      </c>
      <c r="C175" s="107">
        <v>240</v>
      </c>
      <c r="D175" s="122">
        <v>636.79999999999995</v>
      </c>
      <c r="E175" s="122">
        <v>636.79999999999995</v>
      </c>
      <c r="F175" s="122"/>
      <c r="G175" s="122"/>
    </row>
    <row r="176" spans="1:7" s="100" customFormat="1" ht="15.75" x14ac:dyDescent="0.25">
      <c r="A176" s="104" t="s">
        <v>34</v>
      </c>
      <c r="B176" s="116" t="s">
        <v>139</v>
      </c>
      <c r="C176" s="107">
        <v>240</v>
      </c>
      <c r="D176" s="122">
        <v>636.79999999999995</v>
      </c>
      <c r="E176" s="122">
        <v>636.79999999999995</v>
      </c>
      <c r="F176" s="122"/>
      <c r="G176" s="122"/>
    </row>
    <row r="177" spans="1:7" s="100" customFormat="1" ht="31.5" x14ac:dyDescent="0.25">
      <c r="A177" s="104" t="s">
        <v>140</v>
      </c>
      <c r="B177" s="116" t="s">
        <v>141</v>
      </c>
      <c r="C177" s="111"/>
      <c r="D177" s="120">
        <f t="shared" ref="D177:E179" si="5">SUM(D178)</f>
        <v>6986.18</v>
      </c>
      <c r="E177" s="120">
        <f t="shared" si="5"/>
        <v>6986.18</v>
      </c>
      <c r="F177" s="120"/>
      <c r="G177" s="120"/>
    </row>
    <row r="178" spans="1:7" s="100" customFormat="1" ht="31.5" x14ac:dyDescent="0.25">
      <c r="A178" s="104" t="s">
        <v>142</v>
      </c>
      <c r="B178" s="116" t="s">
        <v>143</v>
      </c>
      <c r="C178" s="111"/>
      <c r="D178" s="120">
        <f t="shared" si="5"/>
        <v>6986.18</v>
      </c>
      <c r="E178" s="120">
        <f t="shared" si="5"/>
        <v>6986.18</v>
      </c>
      <c r="F178" s="120"/>
      <c r="G178" s="120"/>
    </row>
    <row r="179" spans="1:7" s="100" customFormat="1" ht="15.75" x14ac:dyDescent="0.25">
      <c r="A179" s="104" t="s">
        <v>38</v>
      </c>
      <c r="B179" s="116" t="s">
        <v>143</v>
      </c>
      <c r="C179" s="111" t="s">
        <v>39</v>
      </c>
      <c r="D179" s="120">
        <f t="shared" si="5"/>
        <v>6986.18</v>
      </c>
      <c r="E179" s="120">
        <f t="shared" si="5"/>
        <v>6986.18</v>
      </c>
      <c r="F179" s="120"/>
      <c r="G179" s="120"/>
    </row>
    <row r="180" spans="1:7" s="100" customFormat="1" ht="31.5" x14ac:dyDescent="0.25">
      <c r="A180" s="43" t="s">
        <v>82</v>
      </c>
      <c r="B180" s="116" t="s">
        <v>143</v>
      </c>
      <c r="C180" s="111" t="s">
        <v>83</v>
      </c>
      <c r="D180" s="120">
        <v>6986.18</v>
      </c>
      <c r="E180" s="120">
        <v>6986.18</v>
      </c>
      <c r="F180" s="120"/>
      <c r="G180" s="120"/>
    </row>
    <row r="181" spans="1:7" s="100" customFormat="1" ht="31.5" x14ac:dyDescent="0.25">
      <c r="A181" s="104" t="s">
        <v>418</v>
      </c>
      <c r="B181" s="116" t="s">
        <v>420</v>
      </c>
      <c r="C181" s="80"/>
      <c r="D181" s="120">
        <f t="shared" ref="D181:E183" si="6">SUM(D182)</f>
        <v>1945</v>
      </c>
      <c r="E181" s="120">
        <f t="shared" si="6"/>
        <v>1945</v>
      </c>
      <c r="F181" s="120"/>
      <c r="G181" s="120"/>
    </row>
    <row r="182" spans="1:7" s="100" customFormat="1" ht="31.5" x14ac:dyDescent="0.25">
      <c r="A182" s="106" t="s">
        <v>419</v>
      </c>
      <c r="B182" s="116" t="s">
        <v>421</v>
      </c>
      <c r="C182" s="107"/>
      <c r="D182" s="120">
        <f t="shared" si="6"/>
        <v>1945</v>
      </c>
      <c r="E182" s="120">
        <f t="shared" si="6"/>
        <v>1945</v>
      </c>
      <c r="F182" s="120"/>
      <c r="G182" s="120"/>
    </row>
    <row r="183" spans="1:7" s="100" customFormat="1" ht="15.75" x14ac:dyDescent="0.25">
      <c r="A183" s="43" t="s">
        <v>38</v>
      </c>
      <c r="B183" s="116" t="s">
        <v>421</v>
      </c>
      <c r="C183" s="107">
        <v>300</v>
      </c>
      <c r="D183" s="120">
        <f t="shared" si="6"/>
        <v>1945</v>
      </c>
      <c r="E183" s="120">
        <f t="shared" si="6"/>
        <v>1945</v>
      </c>
      <c r="F183" s="120"/>
      <c r="G183" s="120"/>
    </row>
    <row r="184" spans="1:7" s="100" customFormat="1" ht="31.5" x14ac:dyDescent="0.25">
      <c r="A184" s="43" t="s">
        <v>82</v>
      </c>
      <c r="B184" s="116" t="s">
        <v>421</v>
      </c>
      <c r="C184" s="107">
        <v>320</v>
      </c>
      <c r="D184" s="120">
        <v>1945</v>
      </c>
      <c r="E184" s="120">
        <v>1945</v>
      </c>
      <c r="F184" s="120"/>
      <c r="G184" s="120"/>
    </row>
    <row r="185" spans="1:7" s="100" customFormat="1" ht="15.75" x14ac:dyDescent="0.25">
      <c r="A185" s="104" t="s">
        <v>50</v>
      </c>
      <c r="B185" s="116" t="s">
        <v>144</v>
      </c>
      <c r="C185" s="84"/>
      <c r="D185" s="120">
        <f>SUM(D186)</f>
        <v>500</v>
      </c>
      <c r="E185" s="120">
        <f>SUM(E186)</f>
        <v>500</v>
      </c>
      <c r="F185" s="120"/>
      <c r="G185" s="120"/>
    </row>
    <row r="186" spans="1:7" s="100" customFormat="1" ht="47.25" x14ac:dyDescent="0.25">
      <c r="A186" s="112" t="s">
        <v>475</v>
      </c>
      <c r="B186" s="116" t="s">
        <v>145</v>
      </c>
      <c r="C186" s="103"/>
      <c r="D186" s="120">
        <f>SUM(D187,)</f>
        <v>500</v>
      </c>
      <c r="E186" s="120">
        <f>SUM(E187,)</f>
        <v>500</v>
      </c>
      <c r="F186" s="120"/>
      <c r="G186" s="120"/>
    </row>
    <row r="187" spans="1:7" s="100" customFormat="1" ht="63" x14ac:dyDescent="0.25">
      <c r="A187" s="20" t="s">
        <v>476</v>
      </c>
      <c r="B187" s="116" t="s">
        <v>401</v>
      </c>
      <c r="C187" s="103"/>
      <c r="D187" s="120">
        <f>SUM(D188)</f>
        <v>500</v>
      </c>
      <c r="E187" s="120">
        <f>SUM(E188)</f>
        <v>500</v>
      </c>
      <c r="F187" s="120"/>
      <c r="G187" s="120"/>
    </row>
    <row r="188" spans="1:7" s="100" customFormat="1" ht="31.5" x14ac:dyDescent="0.25">
      <c r="A188" s="106" t="s">
        <v>69</v>
      </c>
      <c r="B188" s="116" t="s">
        <v>401</v>
      </c>
      <c r="C188" s="107">
        <v>200</v>
      </c>
      <c r="D188" s="120">
        <f>SUM(D189)</f>
        <v>500</v>
      </c>
      <c r="E188" s="120">
        <f>SUM(E189)</f>
        <v>500</v>
      </c>
      <c r="F188" s="120"/>
      <c r="G188" s="120"/>
    </row>
    <row r="189" spans="1:7" s="100" customFormat="1" ht="31.5" x14ac:dyDescent="0.25">
      <c r="A189" s="106" t="s">
        <v>8</v>
      </c>
      <c r="B189" s="116" t="s">
        <v>401</v>
      </c>
      <c r="C189" s="107">
        <v>240</v>
      </c>
      <c r="D189" s="120">
        <v>500</v>
      </c>
      <c r="E189" s="120">
        <v>500</v>
      </c>
      <c r="F189" s="120"/>
      <c r="G189" s="120"/>
    </row>
    <row r="190" spans="1:7" s="100" customFormat="1" ht="15.75" x14ac:dyDescent="0.25">
      <c r="A190" s="104" t="s">
        <v>49</v>
      </c>
      <c r="B190" s="116" t="s">
        <v>146</v>
      </c>
      <c r="C190" s="84"/>
      <c r="D190" s="120">
        <f>SUM(D191,)</f>
        <v>21436.059999999998</v>
      </c>
      <c r="E190" s="120">
        <f>SUM(E191,)</f>
        <v>21436.059999999998</v>
      </c>
      <c r="F190" s="120"/>
      <c r="G190" s="120"/>
    </row>
    <row r="191" spans="1:7" s="100" customFormat="1" ht="47.25" x14ac:dyDescent="0.25">
      <c r="A191" s="104" t="s">
        <v>148</v>
      </c>
      <c r="B191" s="116" t="s">
        <v>147</v>
      </c>
      <c r="C191" s="84"/>
      <c r="D191" s="120">
        <f>SUM(D192)</f>
        <v>21436.059999999998</v>
      </c>
      <c r="E191" s="120">
        <f>SUM(E192)</f>
        <v>21436.059999999998</v>
      </c>
      <c r="F191" s="120"/>
      <c r="G191" s="120"/>
    </row>
    <row r="192" spans="1:7" s="100" customFormat="1" ht="15.75" x14ac:dyDescent="0.25">
      <c r="A192" s="104" t="s">
        <v>87</v>
      </c>
      <c r="B192" s="116" t="s">
        <v>149</v>
      </c>
      <c r="C192" s="92"/>
      <c r="D192" s="120">
        <f>SUM(D193,D195,D197)</f>
        <v>21436.059999999998</v>
      </c>
      <c r="E192" s="120">
        <f>SUM(E193,E195,E197)</f>
        <v>21436.059999999998</v>
      </c>
      <c r="F192" s="120"/>
    </row>
    <row r="193" spans="1:7" s="77" customFormat="1" ht="31.5" x14ac:dyDescent="0.25">
      <c r="A193" s="106" t="s">
        <v>69</v>
      </c>
      <c r="B193" s="116" t="s">
        <v>149</v>
      </c>
      <c r="C193" s="115">
        <v>200</v>
      </c>
      <c r="D193" s="120">
        <f t="shared" ref="D193:E193" si="7">SUM(D194,)</f>
        <v>3282</v>
      </c>
      <c r="E193" s="120">
        <f t="shared" si="7"/>
        <v>3282</v>
      </c>
      <c r="F193" s="120"/>
    </row>
    <row r="194" spans="1:7" s="77" customFormat="1" ht="31.5" x14ac:dyDescent="0.25">
      <c r="A194" s="20" t="s">
        <v>8</v>
      </c>
      <c r="B194" s="116" t="s">
        <v>149</v>
      </c>
      <c r="C194" s="115">
        <v>240</v>
      </c>
      <c r="D194" s="120">
        <v>3282</v>
      </c>
      <c r="E194" s="120">
        <v>3282</v>
      </c>
      <c r="F194" s="120"/>
    </row>
    <row r="195" spans="1:7" s="77" customFormat="1" ht="15.75" x14ac:dyDescent="0.25">
      <c r="A195" s="43" t="s">
        <v>38</v>
      </c>
      <c r="B195" s="116" t="s">
        <v>149</v>
      </c>
      <c r="C195" s="107">
        <v>300</v>
      </c>
      <c r="D195" s="122">
        <f>SUM(D196)</f>
        <v>2690.9</v>
      </c>
      <c r="E195" s="122">
        <f>SUM(E196)</f>
        <v>2690.9</v>
      </c>
      <c r="F195" s="122"/>
      <c r="G195" s="120"/>
    </row>
    <row r="196" spans="1:7" s="77" customFormat="1" ht="31.5" x14ac:dyDescent="0.25">
      <c r="A196" s="43" t="s">
        <v>82</v>
      </c>
      <c r="B196" s="116" t="s">
        <v>149</v>
      </c>
      <c r="C196" s="107">
        <v>320</v>
      </c>
      <c r="D196" s="120">
        <v>2690.9</v>
      </c>
      <c r="E196" s="120">
        <v>2690.9</v>
      </c>
      <c r="F196" s="120"/>
      <c r="G196" s="120"/>
    </row>
    <row r="197" spans="1:7" s="77" customFormat="1" ht="31.5" x14ac:dyDescent="0.25">
      <c r="A197" s="20" t="s">
        <v>10</v>
      </c>
      <c r="B197" s="116" t="s">
        <v>149</v>
      </c>
      <c r="C197" s="107">
        <v>600</v>
      </c>
      <c r="D197" s="120">
        <f>SUM(D198,D199)</f>
        <v>15463.16</v>
      </c>
      <c r="E197" s="120">
        <f>SUM(E198,E199)</f>
        <v>15463.16</v>
      </c>
      <c r="F197" s="120"/>
    </row>
    <row r="198" spans="1:7" s="77" customFormat="1" ht="15.75" x14ac:dyDescent="0.25">
      <c r="A198" s="20" t="s">
        <v>21</v>
      </c>
      <c r="B198" s="116" t="s">
        <v>149</v>
      </c>
      <c r="C198" s="107">
        <v>610</v>
      </c>
      <c r="D198" s="120">
        <v>14103.51</v>
      </c>
      <c r="E198" s="120">
        <v>14103.51</v>
      </c>
      <c r="F198" s="120"/>
    </row>
    <row r="199" spans="1:7" s="77" customFormat="1" ht="15.75" x14ac:dyDescent="0.25">
      <c r="A199" s="109" t="s">
        <v>11</v>
      </c>
      <c r="B199" s="116" t="s">
        <v>149</v>
      </c>
      <c r="C199" s="107">
        <v>620</v>
      </c>
      <c r="D199" s="120">
        <v>1359.65</v>
      </c>
      <c r="E199" s="120">
        <v>1359.65</v>
      </c>
      <c r="F199" s="120"/>
    </row>
    <row r="200" spans="1:7" s="77" customFormat="1" ht="15.75" x14ac:dyDescent="0.25">
      <c r="A200" s="109"/>
      <c r="B200" s="116"/>
      <c r="C200" s="107"/>
      <c r="D200" s="120"/>
      <c r="E200" s="120"/>
      <c r="F200" s="120"/>
    </row>
    <row r="201" spans="1:7" s="100" customFormat="1" ht="15.75" x14ac:dyDescent="0.25">
      <c r="A201" s="101" t="s">
        <v>150</v>
      </c>
      <c r="B201" s="102" t="s">
        <v>30</v>
      </c>
      <c r="C201" s="89"/>
      <c r="D201" s="121">
        <f>SUM(D202,D216,D221)</f>
        <v>107563.9</v>
      </c>
      <c r="E201" s="121">
        <f>SUM(E202,E216,E221)</f>
        <v>99347.62999999999</v>
      </c>
      <c r="F201" s="120"/>
      <c r="G201" s="120"/>
    </row>
    <row r="202" spans="1:7" s="100" customFormat="1" ht="15.75" x14ac:dyDescent="0.25">
      <c r="A202" s="104" t="s">
        <v>151</v>
      </c>
      <c r="B202" s="116" t="s">
        <v>31</v>
      </c>
      <c r="C202" s="118"/>
      <c r="D202" s="120">
        <f>SUM(D203,)</f>
        <v>56170.439999999995</v>
      </c>
      <c r="E202" s="120">
        <f>SUM(E203,)</f>
        <v>52489.639999999992</v>
      </c>
      <c r="F202" s="107"/>
      <c r="G202" s="120"/>
    </row>
    <row r="203" spans="1:7" s="100" customFormat="1" ht="47.25" x14ac:dyDescent="0.25">
      <c r="A203" s="104" t="s">
        <v>152</v>
      </c>
      <c r="B203" s="116" t="s">
        <v>32</v>
      </c>
      <c r="C203" s="118"/>
      <c r="D203" s="120">
        <f>SUM(D204,D207)</f>
        <v>56170.439999999995</v>
      </c>
      <c r="E203" s="120">
        <f>SUM(E204,E207)</f>
        <v>52489.639999999992</v>
      </c>
      <c r="F203" s="107"/>
      <c r="G203" s="120"/>
    </row>
    <row r="204" spans="1:7" s="100" customFormat="1" ht="31.5" x14ac:dyDescent="0.25">
      <c r="A204" s="151" t="s">
        <v>521</v>
      </c>
      <c r="B204" s="116" t="s">
        <v>153</v>
      </c>
      <c r="C204" s="90"/>
      <c r="D204" s="120">
        <f>SUM(D205,)</f>
        <v>252</v>
      </c>
      <c r="E204" s="120">
        <f>SUM(E205,)</f>
        <v>252</v>
      </c>
      <c r="F204" s="120"/>
    </row>
    <row r="205" spans="1:7" s="100" customFormat="1" ht="47.25" x14ac:dyDescent="0.25">
      <c r="A205" s="104" t="s">
        <v>17</v>
      </c>
      <c r="B205" s="116" t="s">
        <v>153</v>
      </c>
      <c r="C205" s="107">
        <v>100</v>
      </c>
      <c r="D205" s="120">
        <f>SUM(D206)</f>
        <v>252</v>
      </c>
      <c r="E205" s="120">
        <f>SUM(E206)</f>
        <v>252</v>
      </c>
      <c r="F205" s="120"/>
    </row>
    <row r="206" spans="1:7" s="77" customFormat="1" ht="15.75" x14ac:dyDescent="0.25">
      <c r="A206" s="106" t="s">
        <v>18</v>
      </c>
      <c r="B206" s="116" t="s">
        <v>153</v>
      </c>
      <c r="C206" s="103">
        <v>110</v>
      </c>
      <c r="D206" s="122">
        <v>252</v>
      </c>
      <c r="E206" s="122">
        <v>252</v>
      </c>
      <c r="F206" s="122"/>
    </row>
    <row r="207" spans="1:7" s="100" customFormat="1" ht="31.5" x14ac:dyDescent="0.25">
      <c r="A207" s="106" t="s">
        <v>154</v>
      </c>
      <c r="B207" s="116" t="s">
        <v>155</v>
      </c>
      <c r="C207" s="107"/>
      <c r="D207" s="120">
        <f>SUM(D208,D210,D212,D214)</f>
        <v>55918.439999999995</v>
      </c>
      <c r="E207" s="120">
        <f>SUM(E208,E210,E212,E214)</f>
        <v>52237.639999999992</v>
      </c>
      <c r="F207" s="107"/>
      <c r="G207" s="120"/>
    </row>
    <row r="208" spans="1:7" s="100" customFormat="1" ht="47.25" x14ac:dyDescent="0.25">
      <c r="A208" s="104" t="s">
        <v>17</v>
      </c>
      <c r="B208" s="116" t="s">
        <v>155</v>
      </c>
      <c r="C208" s="103">
        <v>100</v>
      </c>
      <c r="D208" s="120">
        <f>SUM(D209)</f>
        <v>7252.66</v>
      </c>
      <c r="E208" s="120">
        <f>SUM(E209)</f>
        <v>7252.66</v>
      </c>
      <c r="F208" s="103"/>
      <c r="G208" s="120"/>
    </row>
    <row r="209" spans="1:7" s="100" customFormat="1" ht="15.75" x14ac:dyDescent="0.25">
      <c r="A209" s="106" t="s">
        <v>18</v>
      </c>
      <c r="B209" s="116" t="s">
        <v>155</v>
      </c>
      <c r="C209" s="103">
        <v>110</v>
      </c>
      <c r="D209" s="75">
        <v>7252.66</v>
      </c>
      <c r="E209" s="75">
        <v>7252.66</v>
      </c>
      <c r="F209" s="103"/>
      <c r="G209" s="75"/>
    </row>
    <row r="210" spans="1:7" s="100" customFormat="1" ht="31.5" x14ac:dyDescent="0.25">
      <c r="A210" s="106" t="s">
        <v>69</v>
      </c>
      <c r="B210" s="116" t="s">
        <v>155</v>
      </c>
      <c r="C210" s="113">
        <v>200</v>
      </c>
      <c r="D210" s="120">
        <f>SUM(D211)</f>
        <v>461.15</v>
      </c>
      <c r="E210" s="120">
        <f>SUM(E211)</f>
        <v>461.15</v>
      </c>
      <c r="F210" s="113"/>
      <c r="G210" s="120"/>
    </row>
    <row r="211" spans="1:7" s="100" customFormat="1" ht="31.5" x14ac:dyDescent="0.25">
      <c r="A211" s="109" t="s">
        <v>8</v>
      </c>
      <c r="B211" s="116" t="s">
        <v>155</v>
      </c>
      <c r="C211" s="103">
        <v>240</v>
      </c>
      <c r="D211" s="120">
        <v>461.15</v>
      </c>
      <c r="E211" s="120">
        <v>461.15</v>
      </c>
      <c r="F211" s="103"/>
      <c r="G211" s="120"/>
    </row>
    <row r="212" spans="1:7" s="100" customFormat="1" ht="31.5" x14ac:dyDescent="0.25">
      <c r="A212" s="112" t="s">
        <v>10</v>
      </c>
      <c r="B212" s="116" t="s">
        <v>155</v>
      </c>
      <c r="C212" s="103">
        <v>600</v>
      </c>
      <c r="D212" s="120">
        <f>SUM(D213)</f>
        <v>48189.43</v>
      </c>
      <c r="E212" s="120">
        <f>SUM(E213)</f>
        <v>44508.63</v>
      </c>
      <c r="F212" s="103"/>
      <c r="G212" s="120"/>
    </row>
    <row r="213" spans="1:7" s="100" customFormat="1" ht="15.75" x14ac:dyDescent="0.25">
      <c r="A213" s="109" t="s">
        <v>11</v>
      </c>
      <c r="B213" s="116" t="s">
        <v>155</v>
      </c>
      <c r="C213" s="103">
        <v>620</v>
      </c>
      <c r="D213" s="120">
        <v>48189.43</v>
      </c>
      <c r="E213" s="120">
        <v>44508.63</v>
      </c>
      <c r="F213" s="103"/>
      <c r="G213" s="120"/>
    </row>
    <row r="214" spans="1:7" s="100" customFormat="1" ht="15.75" x14ac:dyDescent="0.25">
      <c r="A214" s="20" t="s">
        <v>7</v>
      </c>
      <c r="B214" s="116" t="s">
        <v>155</v>
      </c>
      <c r="C214" s="107">
        <v>800</v>
      </c>
      <c r="D214" s="120">
        <f>SUM(D215)</f>
        <v>15.2</v>
      </c>
      <c r="E214" s="120">
        <f>SUM(E215)</f>
        <v>15.2</v>
      </c>
      <c r="F214" s="107"/>
      <c r="G214" s="120"/>
    </row>
    <row r="215" spans="1:7" s="100" customFormat="1" ht="15.75" x14ac:dyDescent="0.25">
      <c r="A215" s="106" t="s">
        <v>19</v>
      </c>
      <c r="B215" s="116" t="s">
        <v>155</v>
      </c>
      <c r="C215" s="107">
        <v>850</v>
      </c>
      <c r="D215" s="122">
        <v>15.2</v>
      </c>
      <c r="E215" s="122">
        <v>15.2</v>
      </c>
      <c r="F215" s="107"/>
      <c r="G215" s="122"/>
    </row>
    <row r="216" spans="1:7" s="100" customFormat="1" ht="15.75" x14ac:dyDescent="0.25">
      <c r="A216" s="106" t="s">
        <v>79</v>
      </c>
      <c r="B216" s="116" t="s">
        <v>35</v>
      </c>
      <c r="C216" s="107"/>
      <c r="D216" s="120">
        <f t="shared" ref="D216:E219" si="8">SUM(D217)</f>
        <v>46042.49</v>
      </c>
      <c r="E216" s="120">
        <f t="shared" si="8"/>
        <v>42754.49</v>
      </c>
      <c r="F216" s="107"/>
      <c r="G216" s="120"/>
    </row>
    <row r="217" spans="1:7" s="100" customFormat="1" ht="15.75" x14ac:dyDescent="0.25">
      <c r="A217" s="106" t="s">
        <v>157</v>
      </c>
      <c r="B217" s="116" t="s">
        <v>156</v>
      </c>
      <c r="C217" s="107"/>
      <c r="D217" s="120">
        <f t="shared" si="8"/>
        <v>46042.49</v>
      </c>
      <c r="E217" s="120">
        <f t="shared" si="8"/>
        <v>42754.49</v>
      </c>
      <c r="F217" s="107"/>
      <c r="G217" s="120"/>
    </row>
    <row r="218" spans="1:7" s="100" customFormat="1" ht="31.5" x14ac:dyDescent="0.25">
      <c r="A218" s="106" t="s">
        <v>158</v>
      </c>
      <c r="B218" s="116" t="s">
        <v>159</v>
      </c>
      <c r="C218" s="107"/>
      <c r="D218" s="120">
        <f t="shared" si="8"/>
        <v>46042.49</v>
      </c>
      <c r="E218" s="120">
        <f t="shared" si="8"/>
        <v>42754.49</v>
      </c>
      <c r="F218" s="107"/>
      <c r="G218" s="120"/>
    </row>
    <row r="219" spans="1:7" s="100" customFormat="1" ht="31.5" x14ac:dyDescent="0.25">
      <c r="A219" s="112" t="s">
        <v>10</v>
      </c>
      <c r="B219" s="116" t="s">
        <v>159</v>
      </c>
      <c r="C219" s="107">
        <v>600</v>
      </c>
      <c r="D219" s="120">
        <f t="shared" si="8"/>
        <v>46042.49</v>
      </c>
      <c r="E219" s="120">
        <f t="shared" si="8"/>
        <v>42754.49</v>
      </c>
      <c r="F219" s="107"/>
      <c r="G219" s="120"/>
    </row>
    <row r="220" spans="1:7" s="100" customFormat="1" ht="15.75" x14ac:dyDescent="0.25">
      <c r="A220" s="109" t="s">
        <v>21</v>
      </c>
      <c r="B220" s="116" t="s">
        <v>159</v>
      </c>
      <c r="C220" s="107">
        <v>610</v>
      </c>
      <c r="D220" s="120">
        <v>46042.49</v>
      </c>
      <c r="E220" s="120">
        <v>42754.49</v>
      </c>
      <c r="F220" s="107"/>
      <c r="G220" s="120"/>
    </row>
    <row r="221" spans="1:7" s="100" customFormat="1" ht="15.75" x14ac:dyDescent="0.25">
      <c r="A221" s="104" t="s">
        <v>61</v>
      </c>
      <c r="B221" s="116" t="s">
        <v>36</v>
      </c>
      <c r="C221" s="111"/>
      <c r="D221" s="120">
        <f>SUM(D222)</f>
        <v>5350.9699999999993</v>
      </c>
      <c r="E221" s="120">
        <f>SUM(E222)</f>
        <v>4103.5</v>
      </c>
      <c r="F221" s="111"/>
      <c r="G221" s="120"/>
    </row>
    <row r="222" spans="1:7" s="100" customFormat="1" ht="31.5" x14ac:dyDescent="0.25">
      <c r="A222" s="106" t="s">
        <v>111</v>
      </c>
      <c r="B222" s="116" t="s">
        <v>37</v>
      </c>
      <c r="C222" s="111"/>
      <c r="D222" s="120">
        <f>SUM(D223)</f>
        <v>5350.9699999999993</v>
      </c>
      <c r="E222" s="120">
        <f>SUM(E223)</f>
        <v>4103.5</v>
      </c>
      <c r="F222" s="111"/>
      <c r="G222" s="120"/>
    </row>
    <row r="223" spans="1:7" s="100" customFormat="1" ht="15.75" x14ac:dyDescent="0.25">
      <c r="A223" s="104" t="s">
        <v>22</v>
      </c>
      <c r="B223" s="116" t="s">
        <v>160</v>
      </c>
      <c r="C223" s="107"/>
      <c r="D223" s="120">
        <f>SUM(D224,D226,D228)</f>
        <v>5350.9699999999993</v>
      </c>
      <c r="E223" s="120">
        <f>SUM(E224,E226,E228)</f>
        <v>4103.5</v>
      </c>
      <c r="F223" s="107"/>
      <c r="G223" s="120"/>
    </row>
    <row r="224" spans="1:7" s="100" customFormat="1" ht="47.25" x14ac:dyDescent="0.25">
      <c r="A224" s="104" t="s">
        <v>17</v>
      </c>
      <c r="B224" s="116" t="s">
        <v>160</v>
      </c>
      <c r="C224" s="107">
        <v>100</v>
      </c>
      <c r="D224" s="120">
        <f>SUM(D225)</f>
        <v>5150.37</v>
      </c>
      <c r="E224" s="120">
        <f>SUM(E225)</f>
        <v>3902.9</v>
      </c>
      <c r="F224" s="107"/>
      <c r="G224" s="120"/>
    </row>
    <row r="225" spans="1:7" s="100" customFormat="1" ht="15.75" x14ac:dyDescent="0.25">
      <c r="A225" s="26" t="s">
        <v>23</v>
      </c>
      <c r="B225" s="116" t="s">
        <v>160</v>
      </c>
      <c r="C225" s="107">
        <v>120</v>
      </c>
      <c r="D225" s="122">
        <v>5150.37</v>
      </c>
      <c r="E225" s="122">
        <v>3902.9</v>
      </c>
      <c r="F225" s="107"/>
      <c r="G225" s="122"/>
    </row>
    <row r="226" spans="1:7" s="100" customFormat="1" ht="31.5" x14ac:dyDescent="0.25">
      <c r="A226" s="106" t="s">
        <v>69</v>
      </c>
      <c r="B226" s="116" t="s">
        <v>160</v>
      </c>
      <c r="C226" s="107">
        <v>200</v>
      </c>
      <c r="D226" s="120">
        <f>SUM(D227)</f>
        <v>195.2</v>
      </c>
      <c r="E226" s="120">
        <f>SUM(E227)</f>
        <v>195.2</v>
      </c>
      <c r="F226" s="107"/>
      <c r="G226" s="120"/>
    </row>
    <row r="227" spans="1:7" s="100" customFormat="1" ht="31.5" x14ac:dyDescent="0.25">
      <c r="A227" s="104" t="s">
        <v>8</v>
      </c>
      <c r="B227" s="116" t="s">
        <v>160</v>
      </c>
      <c r="C227" s="114">
        <v>240</v>
      </c>
      <c r="D227" s="120">
        <v>195.2</v>
      </c>
      <c r="E227" s="120">
        <v>195.2</v>
      </c>
      <c r="F227" s="114"/>
      <c r="G227" s="120"/>
    </row>
    <row r="228" spans="1:7" s="100" customFormat="1" ht="15.75" x14ac:dyDescent="0.25">
      <c r="A228" s="123" t="s">
        <v>7</v>
      </c>
      <c r="B228" s="116" t="s">
        <v>160</v>
      </c>
      <c r="C228" s="3">
        <v>800</v>
      </c>
      <c r="D228" s="120">
        <f>SUM(D229)</f>
        <v>5.4</v>
      </c>
      <c r="E228" s="120">
        <f>SUM(E229)</f>
        <v>5.4</v>
      </c>
      <c r="F228" s="3"/>
      <c r="G228" s="120"/>
    </row>
    <row r="229" spans="1:7" s="100" customFormat="1" ht="15.75" x14ac:dyDescent="0.25">
      <c r="A229" s="124" t="s">
        <v>19</v>
      </c>
      <c r="B229" s="116" t="s">
        <v>160</v>
      </c>
      <c r="C229" s="3">
        <v>850</v>
      </c>
      <c r="D229" s="122">
        <v>5.4</v>
      </c>
      <c r="E229" s="122">
        <v>5.4</v>
      </c>
      <c r="F229" s="3"/>
      <c r="G229" s="122"/>
    </row>
    <row r="230" spans="1:7" ht="15.75" x14ac:dyDescent="0.25">
      <c r="A230" s="138"/>
      <c r="B230" s="11"/>
      <c r="C230" s="11"/>
      <c r="D230" s="11"/>
      <c r="E230" s="11"/>
    </row>
    <row r="231" spans="1:7" s="100" customFormat="1" ht="15.75" x14ac:dyDescent="0.25">
      <c r="A231" s="136" t="s">
        <v>161</v>
      </c>
      <c r="B231" s="102" t="s">
        <v>42</v>
      </c>
      <c r="C231" s="11"/>
      <c r="D231" s="121">
        <f t="shared" ref="D231:E232" si="9">SUM(D232)</f>
        <v>1636</v>
      </c>
      <c r="E231" s="121">
        <f t="shared" si="9"/>
        <v>1636</v>
      </c>
    </row>
    <row r="232" spans="1:7" s="100" customFormat="1" ht="31.5" x14ac:dyDescent="0.25">
      <c r="A232" s="137" t="s">
        <v>163</v>
      </c>
      <c r="B232" s="116" t="s">
        <v>162</v>
      </c>
      <c r="C232" s="125"/>
      <c r="D232" s="120">
        <f t="shared" si="9"/>
        <v>1636</v>
      </c>
      <c r="E232" s="120">
        <f t="shared" si="9"/>
        <v>1636</v>
      </c>
    </row>
    <row r="233" spans="1:7" s="100" customFormat="1" ht="47.25" x14ac:dyDescent="0.25">
      <c r="A233" s="137" t="s">
        <v>164</v>
      </c>
      <c r="B233" s="116" t="s">
        <v>165</v>
      </c>
      <c r="C233" s="11"/>
      <c r="D233" s="120">
        <f>SUM(D234)</f>
        <v>1636</v>
      </c>
      <c r="E233" s="120">
        <f>SUM(E234)</f>
        <v>1636</v>
      </c>
    </row>
    <row r="234" spans="1:7" s="100" customFormat="1" ht="47.25" x14ac:dyDescent="0.25">
      <c r="A234" s="106" t="s">
        <v>508</v>
      </c>
      <c r="B234" s="116" t="s">
        <v>166</v>
      </c>
      <c r="C234" s="126"/>
      <c r="D234" s="120">
        <f>SUM(D235,D238)</f>
        <v>1636</v>
      </c>
      <c r="E234" s="120">
        <f>SUM(E235,E238)</f>
        <v>1636</v>
      </c>
      <c r="F234" s="120"/>
      <c r="G234" s="120"/>
    </row>
    <row r="235" spans="1:7" s="100" customFormat="1" ht="47.25" x14ac:dyDescent="0.25">
      <c r="A235" s="106" t="s">
        <v>17</v>
      </c>
      <c r="B235" s="116" t="s">
        <v>166</v>
      </c>
      <c r="C235" s="107">
        <v>100</v>
      </c>
      <c r="D235" s="120">
        <f>SUM(D236)</f>
        <v>461</v>
      </c>
      <c r="E235" s="120">
        <f>SUM(E236)</f>
        <v>461</v>
      </c>
      <c r="F235" s="120"/>
      <c r="G235" s="120"/>
    </row>
    <row r="236" spans="1:7" s="100" customFormat="1" ht="15.75" x14ac:dyDescent="0.25">
      <c r="A236" s="106" t="s">
        <v>23</v>
      </c>
      <c r="B236" s="116" t="s">
        <v>166</v>
      </c>
      <c r="C236" s="107">
        <v>120</v>
      </c>
      <c r="D236" s="120">
        <v>461</v>
      </c>
      <c r="E236" s="120">
        <v>461</v>
      </c>
      <c r="F236" s="120"/>
      <c r="G236" s="120"/>
    </row>
    <row r="237" spans="1:7" s="100" customFormat="1" ht="15.75" x14ac:dyDescent="0.25">
      <c r="A237" s="20" t="s">
        <v>47</v>
      </c>
      <c r="B237" s="116" t="s">
        <v>166</v>
      </c>
      <c r="C237" s="107">
        <v>120</v>
      </c>
      <c r="D237" s="120">
        <v>461</v>
      </c>
      <c r="E237" s="120">
        <v>461</v>
      </c>
      <c r="F237" s="120"/>
      <c r="G237" s="120"/>
    </row>
    <row r="238" spans="1:7" s="100" customFormat="1" ht="31.5" x14ac:dyDescent="0.25">
      <c r="A238" s="106" t="s">
        <v>69</v>
      </c>
      <c r="B238" s="116" t="s">
        <v>166</v>
      </c>
      <c r="C238" s="107">
        <v>200</v>
      </c>
      <c r="D238" s="120">
        <f>SUM(D239)</f>
        <v>1175</v>
      </c>
      <c r="E238" s="120">
        <f>SUM(E239)</f>
        <v>1175</v>
      </c>
      <c r="F238" s="120"/>
      <c r="G238" s="120"/>
    </row>
    <row r="239" spans="1:7" s="100" customFormat="1" ht="31.5" x14ac:dyDescent="0.25">
      <c r="A239" s="106" t="s">
        <v>8</v>
      </c>
      <c r="B239" s="116" t="s">
        <v>166</v>
      </c>
      <c r="C239" s="107">
        <v>240</v>
      </c>
      <c r="D239" s="120">
        <v>1175</v>
      </c>
      <c r="E239" s="120">
        <v>1175</v>
      </c>
      <c r="F239" s="120"/>
      <c r="G239" s="120"/>
    </row>
    <row r="240" spans="1:7" s="100" customFormat="1" ht="15.75" x14ac:dyDescent="0.25">
      <c r="A240" s="20" t="s">
        <v>47</v>
      </c>
      <c r="B240" s="116" t="s">
        <v>166</v>
      </c>
      <c r="C240" s="107">
        <v>240</v>
      </c>
      <c r="D240" s="120">
        <v>1175</v>
      </c>
      <c r="E240" s="120">
        <v>1175</v>
      </c>
      <c r="F240" s="120"/>
      <c r="G240" s="120"/>
    </row>
    <row r="241" spans="1:7" s="100" customFormat="1" ht="15.75" x14ac:dyDescent="0.25">
      <c r="A241" s="20"/>
      <c r="B241" s="116"/>
      <c r="C241" s="107"/>
      <c r="D241" s="120"/>
      <c r="E241" s="120"/>
      <c r="F241" s="120"/>
      <c r="G241" s="120"/>
    </row>
    <row r="242" spans="1:7" s="100" customFormat="1" ht="15.75" x14ac:dyDescent="0.25">
      <c r="A242" s="101" t="s">
        <v>167</v>
      </c>
      <c r="B242" s="102" t="s">
        <v>43</v>
      </c>
      <c r="C242" s="95"/>
      <c r="D242" s="121">
        <f>SUM(D243)</f>
        <v>300</v>
      </c>
      <c r="E242" s="121">
        <f>SUM(E243)</f>
        <v>300</v>
      </c>
      <c r="F242" s="120"/>
      <c r="G242" s="120"/>
    </row>
    <row r="243" spans="1:7" s="100" customFormat="1" ht="15.75" x14ac:dyDescent="0.25">
      <c r="A243" s="104" t="s">
        <v>168</v>
      </c>
      <c r="B243" s="116" t="s">
        <v>77</v>
      </c>
      <c r="C243" s="95"/>
      <c r="D243" s="120">
        <f>SUM(D244,D248)</f>
        <v>300</v>
      </c>
      <c r="E243" s="120">
        <f>SUM(E244,E248)</f>
        <v>300</v>
      </c>
      <c r="F243" s="120"/>
      <c r="G243" s="120"/>
    </row>
    <row r="244" spans="1:7" s="100" customFormat="1" ht="31.5" x14ac:dyDescent="0.25">
      <c r="A244" s="104" t="s">
        <v>169</v>
      </c>
      <c r="B244" s="116" t="s">
        <v>78</v>
      </c>
      <c r="C244" s="87"/>
      <c r="D244" s="120">
        <f>SUM(D245)</f>
        <v>250</v>
      </c>
      <c r="E244" s="120">
        <f>SUM(E245)</f>
        <v>250</v>
      </c>
      <c r="F244" s="120"/>
      <c r="G244" s="120"/>
    </row>
    <row r="245" spans="1:7" s="100" customFormat="1" ht="31.5" x14ac:dyDescent="0.25">
      <c r="A245" s="104" t="s">
        <v>170</v>
      </c>
      <c r="B245" s="116" t="s">
        <v>171</v>
      </c>
      <c r="C245" s="87"/>
      <c r="D245" s="120">
        <f t="shared" ref="D245:E246" si="10">SUM(D246)</f>
        <v>250</v>
      </c>
      <c r="E245" s="120">
        <f t="shared" si="10"/>
        <v>250</v>
      </c>
      <c r="F245" s="120"/>
      <c r="G245" s="120"/>
    </row>
    <row r="246" spans="1:7" s="100" customFormat="1" ht="31.5" x14ac:dyDescent="0.25">
      <c r="A246" s="106" t="s">
        <v>69</v>
      </c>
      <c r="B246" s="116" t="s">
        <v>171</v>
      </c>
      <c r="C246" s="107">
        <v>200</v>
      </c>
      <c r="D246" s="120">
        <f t="shared" si="10"/>
        <v>250</v>
      </c>
      <c r="E246" s="120">
        <f t="shared" si="10"/>
        <v>250</v>
      </c>
      <c r="F246" s="120"/>
      <c r="G246" s="120"/>
    </row>
    <row r="247" spans="1:7" s="100" customFormat="1" ht="31.5" x14ac:dyDescent="0.25">
      <c r="A247" s="106" t="s">
        <v>8</v>
      </c>
      <c r="B247" s="116" t="s">
        <v>171</v>
      </c>
      <c r="C247" s="107">
        <v>240</v>
      </c>
      <c r="D247" s="120">
        <v>250</v>
      </c>
      <c r="E247" s="120">
        <v>250</v>
      </c>
      <c r="F247" s="120"/>
      <c r="G247" s="120"/>
    </row>
    <row r="248" spans="1:7" s="100" customFormat="1" ht="15.75" x14ac:dyDescent="0.25">
      <c r="A248" s="106" t="s">
        <v>172</v>
      </c>
      <c r="B248" s="116" t="s">
        <v>173</v>
      </c>
      <c r="C248" s="107"/>
      <c r="D248" s="120">
        <f t="shared" ref="D248:E250" si="11">SUM(D249)</f>
        <v>50</v>
      </c>
      <c r="E248" s="120">
        <f t="shared" si="11"/>
        <v>50</v>
      </c>
      <c r="F248" s="120"/>
      <c r="G248" s="120"/>
    </row>
    <row r="249" spans="1:7" s="100" customFormat="1" ht="31.5" x14ac:dyDescent="0.25">
      <c r="A249" s="104" t="s">
        <v>170</v>
      </c>
      <c r="B249" s="116" t="s">
        <v>174</v>
      </c>
      <c r="C249" s="107"/>
      <c r="D249" s="120">
        <f t="shared" si="11"/>
        <v>50</v>
      </c>
      <c r="E249" s="120">
        <f t="shared" si="11"/>
        <v>50</v>
      </c>
      <c r="F249" s="120"/>
      <c r="G249" s="120"/>
    </row>
    <row r="250" spans="1:7" s="100" customFormat="1" ht="31.5" x14ac:dyDescent="0.25">
      <c r="A250" s="106" t="s">
        <v>69</v>
      </c>
      <c r="B250" s="116" t="s">
        <v>174</v>
      </c>
      <c r="C250" s="107">
        <v>200</v>
      </c>
      <c r="D250" s="120">
        <f t="shared" si="11"/>
        <v>50</v>
      </c>
      <c r="E250" s="120">
        <f t="shared" si="11"/>
        <v>50</v>
      </c>
      <c r="F250" s="120"/>
      <c r="G250" s="120"/>
    </row>
    <row r="251" spans="1:7" s="100" customFormat="1" ht="31.5" x14ac:dyDescent="0.25">
      <c r="A251" s="106" t="s">
        <v>8</v>
      </c>
      <c r="B251" s="116" t="s">
        <v>174</v>
      </c>
      <c r="C251" s="107">
        <v>240</v>
      </c>
      <c r="D251" s="120">
        <v>50</v>
      </c>
      <c r="E251" s="120">
        <v>50</v>
      </c>
      <c r="F251" s="120"/>
      <c r="G251" s="120"/>
    </row>
    <row r="252" spans="1:7" s="100" customFormat="1" ht="15.75" x14ac:dyDescent="0.25">
      <c r="A252" s="138"/>
      <c r="B252" s="11"/>
      <c r="C252" s="11"/>
      <c r="D252" s="11"/>
      <c r="E252" s="11"/>
    </row>
    <row r="253" spans="1:7" ht="31.5" x14ac:dyDescent="0.25">
      <c r="A253" s="101" t="s">
        <v>175</v>
      </c>
      <c r="B253" s="102" t="s">
        <v>44</v>
      </c>
      <c r="C253" s="89"/>
      <c r="D253" s="121">
        <f>SUM(D254,D289,D311,D316,D324,D333)</f>
        <v>56530.21</v>
      </c>
      <c r="E253" s="121">
        <f>SUM(E254,E289,E311,E316,E324,E333)</f>
        <v>56030.21</v>
      </c>
      <c r="F253" s="66"/>
      <c r="G253" s="66"/>
    </row>
    <row r="254" spans="1:7" ht="15.75" x14ac:dyDescent="0.25">
      <c r="A254" s="104" t="s">
        <v>177</v>
      </c>
      <c r="B254" s="116" t="s">
        <v>176</v>
      </c>
      <c r="C254" s="39"/>
      <c r="D254" s="120">
        <f>SUM(D255,D265,D269,D273,D277,D284)</f>
        <v>9283.35</v>
      </c>
      <c r="E254" s="120">
        <f>SUM(E255,E265,E269,E273,E277,E284)</f>
        <v>9283.35</v>
      </c>
      <c r="F254" s="66"/>
      <c r="G254" s="66"/>
    </row>
    <row r="255" spans="1:7" ht="47.25" x14ac:dyDescent="0.25">
      <c r="A255" s="151" t="s">
        <v>461</v>
      </c>
      <c r="B255" s="116" t="s">
        <v>178</v>
      </c>
      <c r="C255" s="39"/>
      <c r="D255" s="120">
        <f>SUM(D256,D259,)</f>
        <v>7280.35</v>
      </c>
      <c r="E255" s="120">
        <f>SUM(E256,E259,)</f>
        <v>7280.35</v>
      </c>
      <c r="F255" s="66"/>
      <c r="G255" s="66"/>
    </row>
    <row r="256" spans="1:7" s="100" customFormat="1" ht="47.25" x14ac:dyDescent="0.25">
      <c r="A256" s="31" t="s">
        <v>185</v>
      </c>
      <c r="B256" s="116" t="s">
        <v>403</v>
      </c>
      <c r="C256" s="107"/>
      <c r="D256" s="120">
        <f>SUM(D257,)</f>
        <v>106</v>
      </c>
      <c r="E256" s="120">
        <f>SUM(E257,)</f>
        <v>106</v>
      </c>
      <c r="F256" s="120"/>
      <c r="G256" s="120"/>
    </row>
    <row r="257" spans="1:7" s="100" customFormat="1" ht="31.5" x14ac:dyDescent="0.25">
      <c r="A257" s="106" t="s">
        <v>69</v>
      </c>
      <c r="B257" s="116" t="s">
        <v>403</v>
      </c>
      <c r="C257" s="107">
        <v>200</v>
      </c>
      <c r="D257" s="120">
        <f>SUM(D258)</f>
        <v>106</v>
      </c>
      <c r="E257" s="120">
        <f>SUM(E258)</f>
        <v>106</v>
      </c>
      <c r="F257" s="120"/>
      <c r="G257" s="120"/>
    </row>
    <row r="258" spans="1:7" s="100" customFormat="1" ht="31.5" x14ac:dyDescent="0.25">
      <c r="A258" s="106" t="s">
        <v>8</v>
      </c>
      <c r="B258" s="116" t="s">
        <v>403</v>
      </c>
      <c r="C258" s="107">
        <v>240</v>
      </c>
      <c r="D258" s="120">
        <v>106</v>
      </c>
      <c r="E258" s="120">
        <v>106</v>
      </c>
      <c r="F258" s="120"/>
      <c r="G258" s="120"/>
    </row>
    <row r="259" spans="1:7" ht="78.75" x14ac:dyDescent="0.25">
      <c r="A259" s="151" t="s">
        <v>460</v>
      </c>
      <c r="B259" s="116" t="s">
        <v>179</v>
      </c>
      <c r="C259" s="107"/>
      <c r="D259" s="120">
        <f>SUM(D260,D262)</f>
        <v>7174.35</v>
      </c>
      <c r="E259" s="120">
        <f>SUM(E260,E262)</f>
        <v>7174.35</v>
      </c>
      <c r="F259" s="66"/>
      <c r="G259" s="66"/>
    </row>
    <row r="260" spans="1:7" ht="31.5" x14ac:dyDescent="0.25">
      <c r="A260" s="106" t="s">
        <v>69</v>
      </c>
      <c r="B260" s="116" t="s">
        <v>179</v>
      </c>
      <c r="C260" s="107">
        <v>200</v>
      </c>
      <c r="D260" s="120">
        <f>SUM(D261)</f>
        <v>490.8</v>
      </c>
      <c r="E260" s="120">
        <f>SUM(E261)</f>
        <v>490.8</v>
      </c>
      <c r="F260" s="66"/>
      <c r="G260" s="66"/>
    </row>
    <row r="261" spans="1:7" ht="31.5" x14ac:dyDescent="0.25">
      <c r="A261" s="106" t="s">
        <v>8</v>
      </c>
      <c r="B261" s="116" t="s">
        <v>179</v>
      </c>
      <c r="C261" s="107">
        <v>240</v>
      </c>
      <c r="D261" s="122">
        <v>490.8</v>
      </c>
      <c r="E261" s="122">
        <v>490.8</v>
      </c>
      <c r="F261" s="66"/>
      <c r="G261" s="66"/>
    </row>
    <row r="262" spans="1:7" s="100" customFormat="1" ht="31.5" x14ac:dyDescent="0.25">
      <c r="A262" s="109" t="s">
        <v>10</v>
      </c>
      <c r="B262" s="116" t="s">
        <v>179</v>
      </c>
      <c r="C262" s="110">
        <v>600</v>
      </c>
      <c r="D262" s="120">
        <f>SUM(D264,D263)</f>
        <v>6683.55</v>
      </c>
      <c r="E262" s="120">
        <f>SUM(E264,E263)</f>
        <v>6683.55</v>
      </c>
      <c r="F262" s="120"/>
      <c r="G262" s="120"/>
    </row>
    <row r="263" spans="1:7" s="100" customFormat="1" ht="15.75" x14ac:dyDescent="0.25">
      <c r="A263" s="109" t="s">
        <v>21</v>
      </c>
      <c r="B263" s="116" t="s">
        <v>179</v>
      </c>
      <c r="C263" s="103">
        <v>610</v>
      </c>
      <c r="D263" s="120">
        <v>3077.9</v>
      </c>
      <c r="E263" s="120">
        <v>3077.9</v>
      </c>
      <c r="F263" s="120"/>
      <c r="G263" s="120"/>
    </row>
    <row r="264" spans="1:7" s="100" customFormat="1" ht="15.75" x14ac:dyDescent="0.25">
      <c r="A264" s="109" t="s">
        <v>11</v>
      </c>
      <c r="B264" s="116" t="s">
        <v>179</v>
      </c>
      <c r="C264" s="103">
        <v>620</v>
      </c>
      <c r="D264" s="120">
        <v>3605.65</v>
      </c>
      <c r="E264" s="120">
        <v>3605.65</v>
      </c>
      <c r="F264" s="120"/>
      <c r="G264" s="120"/>
    </row>
    <row r="265" spans="1:7" ht="31.5" x14ac:dyDescent="0.25">
      <c r="A265" s="31" t="s">
        <v>181</v>
      </c>
      <c r="B265" s="116" t="s">
        <v>180</v>
      </c>
      <c r="C265" s="108"/>
      <c r="D265" s="120">
        <f t="shared" ref="D265:E267" si="12">SUM(D266)</f>
        <v>202</v>
      </c>
      <c r="E265" s="120">
        <f t="shared" si="12"/>
        <v>202</v>
      </c>
      <c r="F265" s="66"/>
      <c r="G265" s="66"/>
    </row>
    <row r="266" spans="1:7" ht="47.25" x14ac:dyDescent="0.25">
      <c r="A266" s="31" t="s">
        <v>182</v>
      </c>
      <c r="B266" s="116" t="s">
        <v>183</v>
      </c>
      <c r="C266" s="108"/>
      <c r="D266" s="120">
        <f t="shared" si="12"/>
        <v>202</v>
      </c>
      <c r="E266" s="120">
        <f t="shared" si="12"/>
        <v>202</v>
      </c>
      <c r="F266" s="66"/>
      <c r="G266" s="66"/>
    </row>
    <row r="267" spans="1:7" ht="31.5" x14ac:dyDescent="0.25">
      <c r="A267" s="106" t="s">
        <v>69</v>
      </c>
      <c r="B267" s="116" t="s">
        <v>183</v>
      </c>
      <c r="C267" s="32" t="s">
        <v>14</v>
      </c>
      <c r="D267" s="120">
        <f t="shared" si="12"/>
        <v>202</v>
      </c>
      <c r="E267" s="120">
        <f t="shared" si="12"/>
        <v>202</v>
      </c>
      <c r="F267" s="66"/>
      <c r="G267" s="66"/>
    </row>
    <row r="268" spans="1:7" ht="31.5" x14ac:dyDescent="0.25">
      <c r="A268" s="20" t="s">
        <v>8</v>
      </c>
      <c r="B268" s="116" t="s">
        <v>183</v>
      </c>
      <c r="C268" s="108">
        <v>240</v>
      </c>
      <c r="D268" s="120">
        <v>202</v>
      </c>
      <c r="E268" s="120">
        <v>202</v>
      </c>
      <c r="F268" s="68"/>
      <c r="G268" s="68"/>
    </row>
    <row r="269" spans="1:7" ht="63" x14ac:dyDescent="0.25">
      <c r="A269" s="31" t="s">
        <v>462</v>
      </c>
      <c r="B269" s="116" t="s">
        <v>184</v>
      </c>
      <c r="C269" s="107"/>
      <c r="D269" s="120">
        <f>SUM(D270)</f>
        <v>68</v>
      </c>
      <c r="E269" s="120">
        <f>SUM(E270)</f>
        <v>68</v>
      </c>
      <c r="F269" s="68"/>
      <c r="G269" s="68"/>
    </row>
    <row r="270" spans="1:7" s="100" customFormat="1" ht="47.25" x14ac:dyDescent="0.25">
      <c r="A270" s="31" t="s">
        <v>185</v>
      </c>
      <c r="B270" s="116" t="s">
        <v>186</v>
      </c>
      <c r="C270" s="107"/>
      <c r="D270" s="120">
        <f>SUM(D271)</f>
        <v>68</v>
      </c>
      <c r="E270" s="120">
        <f>SUM(E271)</f>
        <v>68</v>
      </c>
      <c r="F270" s="122"/>
      <c r="G270" s="122"/>
    </row>
    <row r="271" spans="1:7" s="100" customFormat="1" ht="31.5" x14ac:dyDescent="0.25">
      <c r="A271" s="109" t="s">
        <v>10</v>
      </c>
      <c r="B271" s="116" t="s">
        <v>186</v>
      </c>
      <c r="C271" s="110">
        <v>600</v>
      </c>
      <c r="D271" s="120">
        <f>SUM(D272,)</f>
        <v>68</v>
      </c>
      <c r="E271" s="120">
        <f>SUM(E272,)</f>
        <v>68</v>
      </c>
      <c r="F271" s="120"/>
      <c r="G271" s="120"/>
    </row>
    <row r="272" spans="1:7" s="100" customFormat="1" ht="15.75" x14ac:dyDescent="0.25">
      <c r="A272" s="109" t="s">
        <v>21</v>
      </c>
      <c r="B272" s="116" t="s">
        <v>186</v>
      </c>
      <c r="C272" s="103">
        <v>610</v>
      </c>
      <c r="D272" s="120">
        <v>68</v>
      </c>
      <c r="E272" s="120">
        <v>68</v>
      </c>
      <c r="F272" s="120"/>
      <c r="G272" s="120"/>
    </row>
    <row r="273" spans="1:7" s="77" customFormat="1" ht="47.25" x14ac:dyDescent="0.25">
      <c r="A273" s="31" t="s">
        <v>187</v>
      </c>
      <c r="B273" s="116" t="s">
        <v>188</v>
      </c>
      <c r="C273" s="103"/>
      <c r="D273" s="120">
        <f t="shared" ref="D273:E275" si="13">SUM(D274)</f>
        <v>555</v>
      </c>
      <c r="E273" s="120">
        <f t="shared" si="13"/>
        <v>555</v>
      </c>
      <c r="F273" s="120"/>
      <c r="G273" s="120"/>
    </row>
    <row r="274" spans="1:7" s="77" customFormat="1" ht="15.75" x14ac:dyDescent="0.25">
      <c r="A274" s="31" t="s">
        <v>190</v>
      </c>
      <c r="B274" s="116" t="s">
        <v>189</v>
      </c>
      <c r="C274" s="103"/>
      <c r="D274" s="120">
        <f t="shared" si="13"/>
        <v>555</v>
      </c>
      <c r="E274" s="120">
        <f t="shared" si="13"/>
        <v>555</v>
      </c>
      <c r="F274" s="120"/>
      <c r="G274" s="120"/>
    </row>
    <row r="275" spans="1:7" s="77" customFormat="1" ht="31.5" x14ac:dyDescent="0.25">
      <c r="A275" s="106" t="s">
        <v>69</v>
      </c>
      <c r="B275" s="116" t="s">
        <v>189</v>
      </c>
      <c r="C275" s="107">
        <v>200</v>
      </c>
      <c r="D275" s="120">
        <f t="shared" si="13"/>
        <v>555</v>
      </c>
      <c r="E275" s="120">
        <f t="shared" si="13"/>
        <v>555</v>
      </c>
      <c r="F275" s="122"/>
      <c r="G275" s="122"/>
    </row>
    <row r="276" spans="1:7" s="77" customFormat="1" ht="31.5" x14ac:dyDescent="0.25">
      <c r="A276" s="20" t="s">
        <v>8</v>
      </c>
      <c r="B276" s="116" t="s">
        <v>189</v>
      </c>
      <c r="C276" s="107">
        <v>240</v>
      </c>
      <c r="D276" s="120">
        <v>555</v>
      </c>
      <c r="E276" s="120">
        <v>555</v>
      </c>
      <c r="F276" s="122"/>
      <c r="G276" s="122"/>
    </row>
    <row r="277" spans="1:7" ht="94.5" x14ac:dyDescent="0.25">
      <c r="A277" s="104" t="s">
        <v>191</v>
      </c>
      <c r="B277" s="116" t="s">
        <v>192</v>
      </c>
      <c r="C277" s="103"/>
      <c r="D277" s="120">
        <f>SUM(D278)</f>
        <v>373</v>
      </c>
      <c r="E277" s="120">
        <f>SUM(E278)</f>
        <v>373</v>
      </c>
      <c r="F277" s="66"/>
      <c r="G277" s="66"/>
    </row>
    <row r="278" spans="1:7" ht="78.75" x14ac:dyDescent="0.25">
      <c r="A278" s="104" t="s">
        <v>193</v>
      </c>
      <c r="B278" s="116" t="s">
        <v>194</v>
      </c>
      <c r="C278" s="108"/>
      <c r="D278" s="120">
        <f>SUM(D279,D281)</f>
        <v>373</v>
      </c>
      <c r="E278" s="120">
        <f>SUM(E279,E281)</f>
        <v>373</v>
      </c>
      <c r="F278" s="66"/>
      <c r="G278" s="66"/>
    </row>
    <row r="279" spans="1:7" ht="31.5" x14ac:dyDescent="0.25">
      <c r="A279" s="106" t="s">
        <v>69</v>
      </c>
      <c r="B279" s="116" t="s">
        <v>194</v>
      </c>
      <c r="C279" s="32" t="s">
        <v>14</v>
      </c>
      <c r="D279" s="120">
        <f>SUM(D280)</f>
        <v>138</v>
      </c>
      <c r="E279" s="120">
        <f>SUM(E280)</f>
        <v>138</v>
      </c>
      <c r="F279" s="66"/>
      <c r="G279" s="66"/>
    </row>
    <row r="280" spans="1:7" ht="31.5" x14ac:dyDescent="0.25">
      <c r="A280" s="20" t="s">
        <v>8</v>
      </c>
      <c r="B280" s="116" t="s">
        <v>194</v>
      </c>
      <c r="C280" s="108">
        <v>240</v>
      </c>
      <c r="D280" s="122">
        <v>138</v>
      </c>
      <c r="E280" s="122">
        <v>138</v>
      </c>
      <c r="F280" s="68"/>
      <c r="G280" s="68"/>
    </row>
    <row r="281" spans="1:7" ht="31.5" x14ac:dyDescent="0.25">
      <c r="A281" s="109" t="s">
        <v>10</v>
      </c>
      <c r="B281" s="116" t="s">
        <v>194</v>
      </c>
      <c r="C281" s="110">
        <v>600</v>
      </c>
      <c r="D281" s="120">
        <f>SUM(D282,D283)</f>
        <v>235</v>
      </c>
      <c r="E281" s="120">
        <f>SUM(E282,E283)</f>
        <v>235</v>
      </c>
      <c r="F281" s="66"/>
      <c r="G281" s="66"/>
    </row>
    <row r="282" spans="1:7" ht="15.75" x14ac:dyDescent="0.25">
      <c r="A282" s="109" t="s">
        <v>21</v>
      </c>
      <c r="B282" s="116" t="s">
        <v>194</v>
      </c>
      <c r="C282" s="103">
        <v>610</v>
      </c>
      <c r="D282" s="120">
        <v>167.83</v>
      </c>
      <c r="E282" s="120">
        <v>167.83</v>
      </c>
      <c r="F282" s="66"/>
      <c r="G282" s="66"/>
    </row>
    <row r="283" spans="1:7" ht="15.75" x14ac:dyDescent="0.25">
      <c r="A283" s="109" t="s">
        <v>11</v>
      </c>
      <c r="B283" s="116" t="s">
        <v>194</v>
      </c>
      <c r="C283" s="103">
        <v>620</v>
      </c>
      <c r="D283" s="120">
        <v>67.17</v>
      </c>
      <c r="E283" s="120">
        <v>67.17</v>
      </c>
      <c r="F283" s="73"/>
      <c r="G283" s="73"/>
    </row>
    <row r="284" spans="1:7" s="100" customFormat="1" ht="31.5" x14ac:dyDescent="0.25">
      <c r="A284" s="151" t="s">
        <v>509</v>
      </c>
      <c r="B284" s="153" t="s">
        <v>510</v>
      </c>
      <c r="C284" s="103"/>
      <c r="D284" s="120">
        <f t="shared" ref="D284:E285" si="14">SUM(D285)</f>
        <v>805</v>
      </c>
      <c r="E284" s="120">
        <f t="shared" si="14"/>
        <v>805</v>
      </c>
      <c r="F284" s="120"/>
    </row>
    <row r="285" spans="1:7" s="100" customFormat="1" ht="63" x14ac:dyDescent="0.25">
      <c r="A285" s="151" t="s">
        <v>453</v>
      </c>
      <c r="B285" s="153" t="s">
        <v>511</v>
      </c>
      <c r="C285" s="103"/>
      <c r="D285" s="120">
        <f t="shared" si="14"/>
        <v>805</v>
      </c>
      <c r="E285" s="120">
        <f t="shared" si="14"/>
        <v>805</v>
      </c>
      <c r="F285" s="120"/>
    </row>
    <row r="286" spans="1:7" s="100" customFormat="1" ht="31.5" x14ac:dyDescent="0.25">
      <c r="A286" s="106" t="s">
        <v>69</v>
      </c>
      <c r="B286" s="153" t="s">
        <v>511</v>
      </c>
      <c r="C286" s="103">
        <v>200</v>
      </c>
      <c r="D286" s="120">
        <f>SUM(D287)</f>
        <v>805</v>
      </c>
      <c r="E286" s="120">
        <f>SUM(E287)</f>
        <v>805</v>
      </c>
      <c r="F286" s="120"/>
    </row>
    <row r="287" spans="1:7" s="100" customFormat="1" ht="31.5" x14ac:dyDescent="0.25">
      <c r="A287" s="106" t="s">
        <v>8</v>
      </c>
      <c r="B287" s="153" t="s">
        <v>511</v>
      </c>
      <c r="C287" s="103">
        <v>240</v>
      </c>
      <c r="D287" s="120">
        <v>805</v>
      </c>
      <c r="E287" s="120">
        <v>805</v>
      </c>
      <c r="F287" s="120"/>
    </row>
    <row r="288" spans="1:7" s="100" customFormat="1" ht="15.75" x14ac:dyDescent="0.25">
      <c r="A288" s="151" t="s">
        <v>34</v>
      </c>
      <c r="B288" s="153" t="s">
        <v>511</v>
      </c>
      <c r="C288" s="107">
        <v>240</v>
      </c>
      <c r="D288" s="122">
        <v>805</v>
      </c>
      <c r="E288" s="122">
        <v>805</v>
      </c>
      <c r="F288" s="122"/>
    </row>
    <row r="289" spans="1:11" ht="47.25" x14ac:dyDescent="0.25">
      <c r="A289" s="151" t="s">
        <v>496</v>
      </c>
      <c r="B289" s="116" t="s">
        <v>195</v>
      </c>
      <c r="C289" s="39"/>
      <c r="D289" s="120">
        <f>SUM(D290,D303,D307)</f>
        <v>9352.94</v>
      </c>
      <c r="E289" s="120">
        <f>SUM(E290,E303,E307)</f>
        <v>8852.9399999999987</v>
      </c>
      <c r="F289" s="66"/>
      <c r="G289" s="66"/>
    </row>
    <row r="290" spans="1:11" ht="63" x14ac:dyDescent="0.25">
      <c r="A290" s="20" t="s">
        <v>497</v>
      </c>
      <c r="B290" s="116" t="s">
        <v>196</v>
      </c>
      <c r="C290" s="107"/>
      <c r="D290" s="120">
        <f>SUM(D291,D298)</f>
        <v>8440.74</v>
      </c>
      <c r="E290" s="120">
        <f>SUM(E291,E298)</f>
        <v>7940.74</v>
      </c>
      <c r="F290" s="66"/>
      <c r="G290" s="66"/>
    </row>
    <row r="291" spans="1:11" ht="31.5" x14ac:dyDescent="0.25">
      <c r="A291" s="20" t="s">
        <v>197</v>
      </c>
      <c r="B291" s="116" t="s">
        <v>198</v>
      </c>
      <c r="C291" s="107"/>
      <c r="D291" s="120">
        <f>SUM(D292,D294,D296)</f>
        <v>7164.8</v>
      </c>
      <c r="E291" s="120">
        <f>SUM(E292,E294,E296)</f>
        <v>7164.8</v>
      </c>
      <c r="F291" s="66"/>
      <c r="G291" s="66"/>
    </row>
    <row r="292" spans="1:11" ht="31.5" x14ac:dyDescent="0.25">
      <c r="A292" s="106" t="s">
        <v>69</v>
      </c>
      <c r="B292" s="116" t="s">
        <v>198</v>
      </c>
      <c r="C292" s="107">
        <v>200</v>
      </c>
      <c r="D292" s="120">
        <f>SUM(D293)</f>
        <v>64.8</v>
      </c>
      <c r="E292" s="120">
        <f>SUM(E293)</f>
        <v>64.8</v>
      </c>
      <c r="F292" s="66"/>
      <c r="G292" s="66"/>
    </row>
    <row r="293" spans="1:11" ht="31.5" x14ac:dyDescent="0.25">
      <c r="A293" s="106" t="s">
        <v>8</v>
      </c>
      <c r="B293" s="116" t="s">
        <v>198</v>
      </c>
      <c r="C293" s="107">
        <v>240</v>
      </c>
      <c r="D293" s="120">
        <v>64.8</v>
      </c>
      <c r="E293" s="120">
        <v>64.8</v>
      </c>
      <c r="F293" s="66"/>
      <c r="G293" s="66"/>
    </row>
    <row r="294" spans="1:11" s="100" customFormat="1" ht="31.5" x14ac:dyDescent="0.25">
      <c r="A294" s="109" t="s">
        <v>10</v>
      </c>
      <c r="B294" s="116" t="s">
        <v>198</v>
      </c>
      <c r="C294" s="110">
        <v>600</v>
      </c>
      <c r="D294" s="120">
        <f>SUM(D295,)</f>
        <v>600</v>
      </c>
      <c r="E294" s="120">
        <f>SUM(E295,)</f>
        <v>600</v>
      </c>
      <c r="F294" s="120"/>
      <c r="G294" s="120"/>
    </row>
    <row r="295" spans="1:11" s="100" customFormat="1" ht="15.75" x14ac:dyDescent="0.25">
      <c r="A295" s="109" t="s">
        <v>21</v>
      </c>
      <c r="B295" s="116" t="s">
        <v>198</v>
      </c>
      <c r="C295" s="103">
        <v>610</v>
      </c>
      <c r="D295" s="120">
        <v>600</v>
      </c>
      <c r="E295" s="120">
        <v>600</v>
      </c>
      <c r="F295" s="120"/>
      <c r="G295" s="120"/>
    </row>
    <row r="296" spans="1:11" s="100" customFormat="1" ht="15.75" x14ac:dyDescent="0.25">
      <c r="A296" s="106" t="s">
        <v>7</v>
      </c>
      <c r="B296" s="116" t="s">
        <v>198</v>
      </c>
      <c r="C296" s="107">
        <v>800</v>
      </c>
      <c r="D296" s="120">
        <f t="shared" ref="D296:E296" si="15">SUM(D297)</f>
        <v>6500</v>
      </c>
      <c r="E296" s="120">
        <f t="shared" si="15"/>
        <v>6500</v>
      </c>
      <c r="F296" s="120"/>
      <c r="G296" s="120"/>
    </row>
    <row r="297" spans="1:11" s="100" customFormat="1" ht="15.75" x14ac:dyDescent="0.25">
      <c r="A297" s="106" t="s">
        <v>28</v>
      </c>
      <c r="B297" s="116" t="s">
        <v>198</v>
      </c>
      <c r="C297" s="107">
        <v>870</v>
      </c>
      <c r="D297" s="69">
        <v>6500</v>
      </c>
      <c r="E297" s="69">
        <v>6500</v>
      </c>
      <c r="F297" s="69"/>
      <c r="G297" s="69"/>
    </row>
    <row r="298" spans="1:11" s="100" customFormat="1" ht="15.75" x14ac:dyDescent="0.25">
      <c r="A298" s="117" t="s">
        <v>199</v>
      </c>
      <c r="B298" s="116" t="s">
        <v>200</v>
      </c>
      <c r="C298" s="107"/>
      <c r="D298" s="120">
        <f>SUM(D300,D301)</f>
        <v>1275.94</v>
      </c>
      <c r="E298" s="120">
        <f>SUM(E300,E301)</f>
        <v>775.94</v>
      </c>
      <c r="F298" s="120"/>
      <c r="G298" s="120"/>
      <c r="K298" s="49"/>
    </row>
    <row r="299" spans="1:11" s="100" customFormat="1" ht="31.5" x14ac:dyDescent="0.25">
      <c r="A299" s="106" t="s">
        <v>69</v>
      </c>
      <c r="B299" s="116" t="s">
        <v>200</v>
      </c>
      <c r="C299" s="107">
        <v>200</v>
      </c>
      <c r="D299" s="120">
        <f>SUM(D300)</f>
        <v>1273.24</v>
      </c>
      <c r="E299" s="120">
        <f>SUM(E300)</f>
        <v>773.24</v>
      </c>
      <c r="F299" s="120"/>
      <c r="G299" s="120"/>
      <c r="K299" s="49"/>
    </row>
    <row r="300" spans="1:11" s="100" customFormat="1" ht="31.5" x14ac:dyDescent="0.25">
      <c r="A300" s="106" t="s">
        <v>8</v>
      </c>
      <c r="B300" s="116" t="s">
        <v>200</v>
      </c>
      <c r="C300" s="107">
        <v>240</v>
      </c>
      <c r="D300" s="120">
        <v>1273.24</v>
      </c>
      <c r="E300" s="120">
        <v>773.24</v>
      </c>
      <c r="F300" s="120"/>
      <c r="G300" s="120"/>
      <c r="K300" s="49"/>
    </row>
    <row r="301" spans="1:11" s="100" customFormat="1" ht="15.75" x14ac:dyDescent="0.25">
      <c r="A301" s="106" t="s">
        <v>7</v>
      </c>
      <c r="B301" s="116" t="s">
        <v>200</v>
      </c>
      <c r="C301" s="107">
        <v>800</v>
      </c>
      <c r="D301" s="120">
        <f>SUM(D302)</f>
        <v>2.7</v>
      </c>
      <c r="E301" s="120">
        <f>SUM(E302)</f>
        <v>2.7</v>
      </c>
      <c r="F301" s="120"/>
      <c r="G301" s="120"/>
      <c r="K301" s="49"/>
    </row>
    <row r="302" spans="1:11" s="100" customFormat="1" ht="15.75" x14ac:dyDescent="0.25">
      <c r="A302" s="106" t="s">
        <v>19</v>
      </c>
      <c r="B302" s="116" t="s">
        <v>200</v>
      </c>
      <c r="C302" s="107">
        <v>850</v>
      </c>
      <c r="D302" s="120">
        <v>2.7</v>
      </c>
      <c r="E302" s="120">
        <v>2.7</v>
      </c>
      <c r="F302" s="120"/>
      <c r="G302" s="120"/>
      <c r="K302" s="49"/>
    </row>
    <row r="303" spans="1:11" ht="47.25" x14ac:dyDescent="0.25">
      <c r="A303" s="20" t="s">
        <v>498</v>
      </c>
      <c r="B303" s="116" t="s">
        <v>201</v>
      </c>
      <c r="C303" s="107"/>
      <c r="D303" s="120">
        <f>SUM(D304)</f>
        <v>72.2</v>
      </c>
      <c r="E303" s="120">
        <f>SUM(E304)</f>
        <v>72.2</v>
      </c>
      <c r="F303" s="66"/>
      <c r="G303" s="66"/>
    </row>
    <row r="304" spans="1:11" ht="31.5" x14ac:dyDescent="0.25">
      <c r="A304" s="20" t="s">
        <v>202</v>
      </c>
      <c r="B304" s="116" t="s">
        <v>203</v>
      </c>
      <c r="C304" s="107"/>
      <c r="D304" s="120">
        <f>SUM(D305,)</f>
        <v>72.2</v>
      </c>
      <c r="E304" s="120">
        <f>SUM(E305,)</f>
        <v>72.2</v>
      </c>
      <c r="F304" s="66"/>
      <c r="G304" s="66"/>
    </row>
    <row r="305" spans="1:11" ht="31.5" x14ac:dyDescent="0.25">
      <c r="A305" s="106" t="s">
        <v>69</v>
      </c>
      <c r="B305" s="116" t="s">
        <v>203</v>
      </c>
      <c r="C305" s="107">
        <v>200</v>
      </c>
      <c r="D305" s="120">
        <f>SUM(D306)</f>
        <v>72.2</v>
      </c>
      <c r="E305" s="120">
        <f>SUM(E306)</f>
        <v>72.2</v>
      </c>
      <c r="F305" s="66"/>
      <c r="G305" s="66"/>
    </row>
    <row r="306" spans="1:11" ht="31.5" x14ac:dyDescent="0.25">
      <c r="A306" s="106" t="s">
        <v>8</v>
      </c>
      <c r="B306" s="116" t="s">
        <v>203</v>
      </c>
      <c r="C306" s="107">
        <v>240</v>
      </c>
      <c r="D306" s="120">
        <v>72.2</v>
      </c>
      <c r="E306" s="120">
        <v>72.2</v>
      </c>
      <c r="F306" s="66"/>
      <c r="G306" s="66"/>
    </row>
    <row r="307" spans="1:11" s="100" customFormat="1" ht="31.5" x14ac:dyDescent="0.25">
      <c r="A307" s="106" t="s">
        <v>477</v>
      </c>
      <c r="B307" s="153" t="s">
        <v>478</v>
      </c>
      <c r="C307" s="107"/>
      <c r="D307" s="120">
        <f t="shared" ref="D307:D308" si="16">SUM(D308)</f>
        <v>840</v>
      </c>
      <c r="E307" s="120">
        <f t="shared" ref="E307:E308" si="17">SUM(E308)</f>
        <v>840</v>
      </c>
      <c r="F307" s="120"/>
      <c r="G307" s="120"/>
    </row>
    <row r="308" spans="1:11" s="100" customFormat="1" ht="31.5" x14ac:dyDescent="0.25">
      <c r="A308" s="106" t="s">
        <v>197</v>
      </c>
      <c r="B308" s="153" t="s">
        <v>479</v>
      </c>
      <c r="C308" s="107"/>
      <c r="D308" s="120">
        <f t="shared" si="16"/>
        <v>840</v>
      </c>
      <c r="E308" s="120">
        <f t="shared" si="17"/>
        <v>840</v>
      </c>
      <c r="F308" s="120"/>
      <c r="G308" s="120"/>
    </row>
    <row r="309" spans="1:11" s="100" customFormat="1" ht="31.5" x14ac:dyDescent="0.25">
      <c r="A309" s="106" t="s">
        <v>69</v>
      </c>
      <c r="B309" s="153" t="s">
        <v>479</v>
      </c>
      <c r="C309" s="107">
        <v>200</v>
      </c>
      <c r="D309" s="120">
        <f>SUM(D310)</f>
        <v>840</v>
      </c>
      <c r="E309" s="120">
        <f>SUM(E310)</f>
        <v>840</v>
      </c>
      <c r="F309" s="120"/>
      <c r="G309" s="120"/>
    </row>
    <row r="310" spans="1:11" s="100" customFormat="1" ht="31.5" x14ac:dyDescent="0.25">
      <c r="A310" s="106" t="s">
        <v>8</v>
      </c>
      <c r="B310" s="153" t="s">
        <v>479</v>
      </c>
      <c r="C310" s="107">
        <v>240</v>
      </c>
      <c r="D310" s="120">
        <v>840</v>
      </c>
      <c r="E310" s="120">
        <v>840</v>
      </c>
      <c r="F310" s="120"/>
      <c r="G310" s="120"/>
    </row>
    <row r="311" spans="1:11" s="100" customFormat="1" ht="47.25" x14ac:dyDescent="0.25">
      <c r="A311" s="151" t="s">
        <v>494</v>
      </c>
      <c r="B311" s="116" t="s">
        <v>204</v>
      </c>
      <c r="C311" s="107"/>
      <c r="D311" s="120">
        <f t="shared" ref="D311:E312" si="18">SUM(D312)</f>
        <v>852</v>
      </c>
      <c r="E311" s="120">
        <f t="shared" si="18"/>
        <v>852</v>
      </c>
      <c r="F311" s="120"/>
      <c r="G311" s="120"/>
      <c r="K311" s="49"/>
    </row>
    <row r="312" spans="1:11" s="100" customFormat="1" ht="94.5" x14ac:dyDescent="0.25">
      <c r="A312" s="151" t="s">
        <v>495</v>
      </c>
      <c r="B312" s="116" t="s">
        <v>205</v>
      </c>
      <c r="C312" s="107"/>
      <c r="D312" s="120">
        <f t="shared" si="18"/>
        <v>852</v>
      </c>
      <c r="E312" s="120">
        <f t="shared" si="18"/>
        <v>852</v>
      </c>
      <c r="F312" s="120"/>
      <c r="G312" s="120"/>
      <c r="K312" s="49"/>
    </row>
    <row r="313" spans="1:11" s="100" customFormat="1" ht="31.5" x14ac:dyDescent="0.25">
      <c r="A313" s="104" t="s">
        <v>206</v>
      </c>
      <c r="B313" s="116" t="s">
        <v>207</v>
      </c>
      <c r="C313" s="107"/>
      <c r="D313" s="120">
        <f>SUM(D314)</f>
        <v>852</v>
      </c>
      <c r="E313" s="120">
        <f>SUM(E314)</f>
        <v>852</v>
      </c>
      <c r="F313" s="120"/>
      <c r="G313" s="120"/>
      <c r="K313" s="49"/>
    </row>
    <row r="314" spans="1:11" s="100" customFormat="1" ht="31.5" x14ac:dyDescent="0.25">
      <c r="A314" s="106" t="s">
        <v>69</v>
      </c>
      <c r="B314" s="116" t="s">
        <v>207</v>
      </c>
      <c r="C314" s="107">
        <v>200</v>
      </c>
      <c r="D314" s="120">
        <f>SUM(D315)</f>
        <v>852</v>
      </c>
      <c r="E314" s="120">
        <f>SUM(E315)</f>
        <v>852</v>
      </c>
      <c r="F314" s="120"/>
      <c r="G314" s="120"/>
      <c r="K314" s="106"/>
    </row>
    <row r="315" spans="1:11" s="100" customFormat="1" ht="31.5" x14ac:dyDescent="0.25">
      <c r="A315" s="106" t="s">
        <v>8</v>
      </c>
      <c r="B315" s="116" t="s">
        <v>207</v>
      </c>
      <c r="C315" s="107">
        <v>240</v>
      </c>
      <c r="D315" s="120">
        <v>852</v>
      </c>
      <c r="E315" s="120">
        <v>852</v>
      </c>
      <c r="F315" s="120"/>
      <c r="G315" s="120"/>
      <c r="K315" s="106"/>
    </row>
    <row r="316" spans="1:11" s="100" customFormat="1" ht="31.5" x14ac:dyDescent="0.25">
      <c r="A316" s="151" t="s">
        <v>499</v>
      </c>
      <c r="B316" s="116" t="s">
        <v>208</v>
      </c>
      <c r="C316" s="118"/>
      <c r="D316" s="120">
        <f t="shared" ref="D316:E317" si="19">SUM(D317)</f>
        <v>12773.18</v>
      </c>
      <c r="E316" s="120">
        <f t="shared" si="19"/>
        <v>12773.18</v>
      </c>
      <c r="F316" s="120"/>
      <c r="G316" s="120"/>
    </row>
    <row r="317" spans="1:11" s="100" customFormat="1" ht="15.75" x14ac:dyDescent="0.25">
      <c r="A317" s="104" t="s">
        <v>209</v>
      </c>
      <c r="B317" s="116" t="s">
        <v>210</v>
      </c>
      <c r="C317" s="118"/>
      <c r="D317" s="120">
        <f t="shared" si="19"/>
        <v>12773.18</v>
      </c>
      <c r="E317" s="120">
        <f t="shared" si="19"/>
        <v>12773.18</v>
      </c>
      <c r="F317" s="120"/>
      <c r="G317" s="120"/>
    </row>
    <row r="318" spans="1:11" s="100" customFormat="1" ht="31.5" x14ac:dyDescent="0.25">
      <c r="A318" s="106" t="s">
        <v>211</v>
      </c>
      <c r="B318" s="116" t="s">
        <v>212</v>
      </c>
      <c r="C318" s="107"/>
      <c r="D318" s="120">
        <f>SUM(D319,D321)</f>
        <v>12773.18</v>
      </c>
      <c r="E318" s="120">
        <f>SUM(E319,E321)</f>
        <v>12773.18</v>
      </c>
      <c r="F318" s="120"/>
      <c r="G318" s="120"/>
    </row>
    <row r="319" spans="1:11" s="100" customFormat="1" ht="31.5" x14ac:dyDescent="0.25">
      <c r="A319" s="106" t="s">
        <v>69</v>
      </c>
      <c r="B319" s="116" t="s">
        <v>212</v>
      </c>
      <c r="C319" s="107">
        <v>200</v>
      </c>
      <c r="D319" s="120">
        <f>SUM(D320)</f>
        <v>1315.36</v>
      </c>
      <c r="E319" s="120">
        <f>SUM(E320)</f>
        <v>1315.36</v>
      </c>
      <c r="F319" s="120"/>
      <c r="G319" s="120"/>
    </row>
    <row r="320" spans="1:11" s="100" customFormat="1" ht="31.5" x14ac:dyDescent="0.25">
      <c r="A320" s="106" t="s">
        <v>8</v>
      </c>
      <c r="B320" s="116" t="s">
        <v>212</v>
      </c>
      <c r="C320" s="107">
        <v>240</v>
      </c>
      <c r="D320" s="122">
        <v>1315.36</v>
      </c>
      <c r="E320" s="122">
        <v>1315.36</v>
      </c>
      <c r="F320" s="120"/>
      <c r="G320" s="120"/>
    </row>
    <row r="321" spans="1:11" s="100" customFormat="1" ht="31.5" x14ac:dyDescent="0.25">
      <c r="A321" s="109" t="s">
        <v>10</v>
      </c>
      <c r="B321" s="116" t="s">
        <v>212</v>
      </c>
      <c r="C321" s="110">
        <v>600</v>
      </c>
      <c r="D321" s="120">
        <f>SUM(D322,D323)</f>
        <v>11457.82</v>
      </c>
      <c r="E321" s="120">
        <f>SUM(E322,E323)</f>
        <v>11457.82</v>
      </c>
      <c r="F321" s="120"/>
      <c r="G321" s="120"/>
    </row>
    <row r="322" spans="1:11" s="100" customFormat="1" ht="15.75" x14ac:dyDescent="0.25">
      <c r="A322" s="109" t="s">
        <v>21</v>
      </c>
      <c r="B322" s="116" t="s">
        <v>212</v>
      </c>
      <c r="C322" s="103">
        <v>610</v>
      </c>
      <c r="D322" s="120">
        <v>4167.1000000000004</v>
      </c>
      <c r="E322" s="120">
        <v>4167.1000000000004</v>
      </c>
      <c r="F322" s="120"/>
      <c r="G322" s="120"/>
    </row>
    <row r="323" spans="1:11" s="100" customFormat="1" ht="15.75" x14ac:dyDescent="0.25">
      <c r="A323" s="109" t="s">
        <v>11</v>
      </c>
      <c r="B323" s="116" t="s">
        <v>212</v>
      </c>
      <c r="C323" s="103">
        <v>620</v>
      </c>
      <c r="D323" s="120">
        <v>7290.72</v>
      </c>
      <c r="E323" s="120">
        <v>7290.72</v>
      </c>
      <c r="F323" s="120"/>
      <c r="G323" s="120"/>
    </row>
    <row r="324" spans="1:11" s="100" customFormat="1" ht="31.5" x14ac:dyDescent="0.25">
      <c r="A324" s="151" t="s">
        <v>500</v>
      </c>
      <c r="B324" s="116" t="s">
        <v>213</v>
      </c>
      <c r="C324" s="118"/>
      <c r="D324" s="120">
        <f>SUM(D325,D329)</f>
        <v>1386.64</v>
      </c>
      <c r="E324" s="120">
        <f>SUM(E325,E329)</f>
        <v>1386.64</v>
      </c>
      <c r="F324" s="120"/>
      <c r="G324" s="120"/>
    </row>
    <row r="325" spans="1:11" s="100" customFormat="1" ht="47.25" x14ac:dyDescent="0.25">
      <c r="A325" s="104" t="s">
        <v>214</v>
      </c>
      <c r="B325" s="116" t="s">
        <v>215</v>
      </c>
      <c r="C325" s="107"/>
      <c r="D325" s="120">
        <f t="shared" ref="D325:E327" si="20">SUM(D326)</f>
        <v>148</v>
      </c>
      <c r="E325" s="120">
        <f t="shared" si="20"/>
        <v>148</v>
      </c>
      <c r="F325" s="120"/>
      <c r="G325" s="120"/>
    </row>
    <row r="326" spans="1:11" s="100" customFormat="1" ht="31.5" x14ac:dyDescent="0.25">
      <c r="A326" s="20" t="s">
        <v>216</v>
      </c>
      <c r="B326" s="116" t="s">
        <v>217</v>
      </c>
      <c r="C326" s="107"/>
      <c r="D326" s="120">
        <f t="shared" si="20"/>
        <v>148</v>
      </c>
      <c r="E326" s="120">
        <f t="shared" si="20"/>
        <v>148</v>
      </c>
      <c r="F326" s="120"/>
      <c r="G326" s="120"/>
    </row>
    <row r="327" spans="1:11" s="100" customFormat="1" ht="31.5" x14ac:dyDescent="0.25">
      <c r="A327" s="106" t="s">
        <v>69</v>
      </c>
      <c r="B327" s="116" t="s">
        <v>217</v>
      </c>
      <c r="C327" s="107">
        <v>200</v>
      </c>
      <c r="D327" s="120">
        <f t="shared" si="20"/>
        <v>148</v>
      </c>
      <c r="E327" s="120">
        <f t="shared" si="20"/>
        <v>148</v>
      </c>
      <c r="F327" s="120"/>
      <c r="G327" s="120"/>
    </row>
    <row r="328" spans="1:11" s="100" customFormat="1" ht="31.5" x14ac:dyDescent="0.25">
      <c r="A328" s="106" t="s">
        <v>8</v>
      </c>
      <c r="B328" s="116" t="s">
        <v>217</v>
      </c>
      <c r="C328" s="107">
        <v>240</v>
      </c>
      <c r="D328" s="120">
        <v>148</v>
      </c>
      <c r="E328" s="120">
        <v>148</v>
      </c>
      <c r="F328" s="120"/>
      <c r="G328" s="120"/>
    </row>
    <row r="329" spans="1:11" s="100" customFormat="1" ht="47.25" x14ac:dyDescent="0.25">
      <c r="A329" s="104" t="s">
        <v>218</v>
      </c>
      <c r="B329" s="116" t="s">
        <v>219</v>
      </c>
      <c r="C329" s="107"/>
      <c r="D329" s="120">
        <f t="shared" ref="D329:E331" si="21">SUM(D330)</f>
        <v>1238.6400000000001</v>
      </c>
      <c r="E329" s="120">
        <f t="shared" si="21"/>
        <v>1238.6400000000001</v>
      </c>
      <c r="F329" s="120"/>
      <c r="G329" s="120"/>
    </row>
    <row r="330" spans="1:11" s="100" customFormat="1" ht="31.5" x14ac:dyDescent="0.25">
      <c r="A330" s="20" t="s">
        <v>220</v>
      </c>
      <c r="B330" s="116" t="s">
        <v>221</v>
      </c>
      <c r="C330" s="107"/>
      <c r="D330" s="120">
        <f t="shared" si="21"/>
        <v>1238.6400000000001</v>
      </c>
      <c r="E330" s="120">
        <f t="shared" si="21"/>
        <v>1238.6400000000001</v>
      </c>
      <c r="F330" s="120"/>
      <c r="G330" s="120"/>
    </row>
    <row r="331" spans="1:11" s="100" customFormat="1" ht="31.5" x14ac:dyDescent="0.25">
      <c r="A331" s="106" t="s">
        <v>69</v>
      </c>
      <c r="B331" s="116" t="s">
        <v>221</v>
      </c>
      <c r="C331" s="107">
        <v>200</v>
      </c>
      <c r="D331" s="120">
        <f t="shared" si="21"/>
        <v>1238.6400000000001</v>
      </c>
      <c r="E331" s="120">
        <f t="shared" si="21"/>
        <v>1238.6400000000001</v>
      </c>
      <c r="F331" s="120"/>
      <c r="G331" s="120"/>
    </row>
    <row r="332" spans="1:11" s="100" customFormat="1" ht="31.5" x14ac:dyDescent="0.25">
      <c r="A332" s="106" t="s">
        <v>8</v>
      </c>
      <c r="B332" s="116" t="s">
        <v>221</v>
      </c>
      <c r="C332" s="107">
        <v>240</v>
      </c>
      <c r="D332" s="120">
        <v>1238.6400000000001</v>
      </c>
      <c r="E332" s="120">
        <v>1238.6400000000001</v>
      </c>
      <c r="F332" s="120"/>
      <c r="G332" s="120"/>
    </row>
    <row r="333" spans="1:11" s="100" customFormat="1" ht="15.75" x14ac:dyDescent="0.25">
      <c r="A333" s="106" t="s">
        <v>61</v>
      </c>
      <c r="B333" s="116" t="s">
        <v>222</v>
      </c>
      <c r="C333" s="107"/>
      <c r="D333" s="120">
        <f>SUM(D334)</f>
        <v>22882.1</v>
      </c>
      <c r="E333" s="120">
        <f>SUM(E334)</f>
        <v>22882.1</v>
      </c>
      <c r="F333" s="120"/>
      <c r="G333" s="120"/>
    </row>
    <row r="334" spans="1:11" s="100" customFormat="1" ht="31.5" x14ac:dyDescent="0.25">
      <c r="A334" s="20" t="s">
        <v>111</v>
      </c>
      <c r="B334" s="116" t="s">
        <v>223</v>
      </c>
      <c r="C334" s="107"/>
      <c r="D334" s="120">
        <f t="shared" ref="D334:E334" si="22">SUM(D335)</f>
        <v>22882.1</v>
      </c>
      <c r="E334" s="120">
        <f t="shared" si="22"/>
        <v>22882.1</v>
      </c>
      <c r="F334" s="120"/>
      <c r="G334" s="120"/>
      <c r="K334" s="20"/>
    </row>
    <row r="335" spans="1:11" s="100" customFormat="1" ht="15.75" x14ac:dyDescent="0.25">
      <c r="A335" s="117" t="s">
        <v>199</v>
      </c>
      <c r="B335" s="116" t="s">
        <v>224</v>
      </c>
      <c r="C335" s="107"/>
      <c r="D335" s="120">
        <f>SUM(D337,)</f>
        <v>22882.1</v>
      </c>
      <c r="E335" s="120">
        <f>SUM(E337,)</f>
        <v>22882.1</v>
      </c>
      <c r="F335" s="120"/>
      <c r="G335" s="120"/>
      <c r="K335" s="49"/>
    </row>
    <row r="336" spans="1:11" s="100" customFormat="1" ht="47.25" x14ac:dyDescent="0.25">
      <c r="A336" s="106" t="s">
        <v>17</v>
      </c>
      <c r="B336" s="116" t="s">
        <v>224</v>
      </c>
      <c r="C336" s="107">
        <v>100</v>
      </c>
      <c r="D336" s="120">
        <f>SUM(D337)</f>
        <v>22882.1</v>
      </c>
      <c r="E336" s="120">
        <f>SUM(E337)</f>
        <v>22882.1</v>
      </c>
      <c r="F336" s="120"/>
      <c r="G336" s="120"/>
      <c r="K336" s="49"/>
    </row>
    <row r="337" spans="1:11" s="100" customFormat="1" ht="15.75" x14ac:dyDescent="0.25">
      <c r="A337" s="106" t="s">
        <v>18</v>
      </c>
      <c r="B337" s="116" t="s">
        <v>224</v>
      </c>
      <c r="C337" s="107">
        <v>110</v>
      </c>
      <c r="D337" s="120">
        <v>22882.1</v>
      </c>
      <c r="E337" s="120">
        <v>22882.1</v>
      </c>
      <c r="F337" s="120"/>
      <c r="G337" s="120"/>
      <c r="K337" s="49"/>
    </row>
    <row r="338" spans="1:11" s="100" customFormat="1" ht="15.75" x14ac:dyDescent="0.25">
      <c r="A338" s="106"/>
      <c r="B338" s="116"/>
      <c r="C338" s="107"/>
      <c r="D338" s="120"/>
      <c r="E338" s="120"/>
      <c r="F338" s="120"/>
      <c r="G338" s="120"/>
      <c r="K338" s="49"/>
    </row>
    <row r="339" spans="1:11" s="100" customFormat="1" ht="15.75" x14ac:dyDescent="0.25">
      <c r="A339" s="101" t="s">
        <v>225</v>
      </c>
      <c r="B339" s="127" t="s">
        <v>45</v>
      </c>
      <c r="C339" s="96"/>
      <c r="D339" s="121">
        <f>SUM(D345)</f>
        <v>49339.7</v>
      </c>
      <c r="E339" s="121">
        <f>SUM(E340,E345)</f>
        <v>31788.51</v>
      </c>
      <c r="F339" s="120"/>
      <c r="G339" s="120"/>
    </row>
    <row r="340" spans="1:11" s="100" customFormat="1" ht="15.75" x14ac:dyDescent="0.25">
      <c r="A340" s="151" t="s">
        <v>501</v>
      </c>
      <c r="B340" s="153" t="s">
        <v>502</v>
      </c>
      <c r="C340" s="107"/>
      <c r="D340" s="120"/>
      <c r="E340" s="120">
        <f t="shared" ref="E340:E342" si="23">SUM(E341)</f>
        <v>2912.8</v>
      </c>
      <c r="F340" s="120"/>
      <c r="G340" s="120"/>
    </row>
    <row r="341" spans="1:11" s="100" customFormat="1" ht="47.25" x14ac:dyDescent="0.25">
      <c r="A341" s="151" t="s">
        <v>503</v>
      </c>
      <c r="B341" s="153" t="s">
        <v>504</v>
      </c>
      <c r="C341" s="107"/>
      <c r="D341" s="120"/>
      <c r="E341" s="120">
        <f t="shared" si="23"/>
        <v>2912.8</v>
      </c>
      <c r="F341" s="120"/>
      <c r="G341" s="120"/>
    </row>
    <row r="342" spans="1:11" s="100" customFormat="1" ht="15.75" x14ac:dyDescent="0.25">
      <c r="A342" s="151" t="s">
        <v>505</v>
      </c>
      <c r="B342" s="153" t="s">
        <v>506</v>
      </c>
      <c r="C342" s="107"/>
      <c r="D342" s="120"/>
      <c r="E342" s="120">
        <f t="shared" si="23"/>
        <v>2912.8</v>
      </c>
      <c r="F342" s="120"/>
      <c r="G342" s="120"/>
    </row>
    <row r="343" spans="1:11" s="3" customFormat="1" ht="15.75" x14ac:dyDescent="0.25">
      <c r="A343" s="31" t="s">
        <v>38</v>
      </c>
      <c r="B343" s="153" t="s">
        <v>506</v>
      </c>
      <c r="C343" s="103">
        <v>300</v>
      </c>
      <c r="D343" s="120"/>
      <c r="E343" s="120">
        <f>SUM(E344)</f>
        <v>2912.8</v>
      </c>
      <c r="F343" s="120"/>
      <c r="G343" s="120"/>
    </row>
    <row r="344" spans="1:11" s="3" customFormat="1" ht="31.5" x14ac:dyDescent="0.25">
      <c r="A344" s="43" t="s">
        <v>82</v>
      </c>
      <c r="B344" s="153" t="s">
        <v>506</v>
      </c>
      <c r="C344" s="107">
        <v>320</v>
      </c>
      <c r="D344" s="75"/>
      <c r="E344" s="120">
        <v>2912.8</v>
      </c>
      <c r="F344" s="75"/>
      <c r="G344" s="120"/>
    </row>
    <row r="345" spans="1:11" s="100" customFormat="1" ht="47.25" x14ac:dyDescent="0.25">
      <c r="A345" s="104" t="s">
        <v>226</v>
      </c>
      <c r="B345" s="116" t="s">
        <v>80</v>
      </c>
      <c r="C345" s="118"/>
      <c r="D345" s="120">
        <f>SUM(D346)</f>
        <v>49339.7</v>
      </c>
      <c r="E345" s="120">
        <f>SUM(E346)</f>
        <v>28875.71</v>
      </c>
      <c r="F345" s="120"/>
    </row>
    <row r="346" spans="1:11" s="100" customFormat="1" ht="63" x14ac:dyDescent="0.25">
      <c r="A346" s="151" t="s">
        <v>524</v>
      </c>
      <c r="B346" s="116" t="s">
        <v>81</v>
      </c>
      <c r="C346" s="118"/>
      <c r="D346" s="120">
        <f>SUM(D347,D351)</f>
        <v>49339.7</v>
      </c>
      <c r="E346" s="120">
        <f>SUM(E347,E351)</f>
        <v>28875.71</v>
      </c>
      <c r="F346" s="120"/>
    </row>
    <row r="347" spans="1:11" s="3" customFormat="1" ht="63" x14ac:dyDescent="0.25">
      <c r="A347" s="106" t="s">
        <v>227</v>
      </c>
      <c r="B347" s="116" t="s">
        <v>228</v>
      </c>
      <c r="C347" s="103"/>
      <c r="D347" s="120">
        <f>SUM(D348)</f>
        <v>47861</v>
      </c>
      <c r="E347" s="120">
        <f>SUM(E348)</f>
        <v>28717</v>
      </c>
      <c r="F347" s="120"/>
    </row>
    <row r="348" spans="1:11" s="100" customFormat="1" ht="15.75" x14ac:dyDescent="0.25">
      <c r="A348" s="31" t="s">
        <v>38</v>
      </c>
      <c r="B348" s="116" t="s">
        <v>228</v>
      </c>
      <c r="C348" s="103">
        <v>300</v>
      </c>
      <c r="D348" s="120">
        <f>SUM(D349)</f>
        <v>47861</v>
      </c>
      <c r="E348" s="120">
        <f>SUM(E349)</f>
        <v>28717</v>
      </c>
      <c r="F348" s="120"/>
    </row>
    <row r="349" spans="1:11" s="100" customFormat="1" ht="31.5" x14ac:dyDescent="0.25">
      <c r="A349" s="43" t="s">
        <v>82</v>
      </c>
      <c r="B349" s="116" t="s">
        <v>228</v>
      </c>
      <c r="C349" s="107">
        <v>320</v>
      </c>
      <c r="D349" s="75">
        <v>47861</v>
      </c>
      <c r="E349" s="120">
        <v>28717</v>
      </c>
      <c r="F349" s="120"/>
    </row>
    <row r="350" spans="1:11" s="100" customFormat="1" ht="15.75" x14ac:dyDescent="0.25">
      <c r="A350" s="106" t="s">
        <v>47</v>
      </c>
      <c r="B350" s="116" t="s">
        <v>228</v>
      </c>
      <c r="C350" s="107">
        <v>320</v>
      </c>
      <c r="D350" s="75">
        <v>47861</v>
      </c>
      <c r="E350" s="75">
        <v>28717</v>
      </c>
      <c r="F350" s="120"/>
    </row>
    <row r="351" spans="1:11" s="100" customFormat="1" ht="63" x14ac:dyDescent="0.25">
      <c r="A351" s="106" t="s">
        <v>229</v>
      </c>
      <c r="B351" s="116" t="s">
        <v>230</v>
      </c>
      <c r="C351" s="107"/>
      <c r="D351" s="75">
        <f>SUM(D352,D354)</f>
        <v>1478.7</v>
      </c>
      <c r="E351" s="75">
        <f>SUM(E352,E354)</f>
        <v>158.71</v>
      </c>
      <c r="F351" s="120"/>
    </row>
    <row r="352" spans="1:11" s="100" customFormat="1" ht="31.5" x14ac:dyDescent="0.25">
      <c r="A352" s="106" t="s">
        <v>69</v>
      </c>
      <c r="B352" s="116" t="s">
        <v>230</v>
      </c>
      <c r="C352" s="107">
        <v>200</v>
      </c>
      <c r="D352" s="120">
        <f>SUM(D353)</f>
        <v>520</v>
      </c>
      <c r="E352" s="120">
        <f>SUM(E353)</f>
        <v>158.71</v>
      </c>
      <c r="F352" s="120"/>
    </row>
    <row r="353" spans="1:7" s="3" customFormat="1" ht="31.5" x14ac:dyDescent="0.25">
      <c r="A353" s="106" t="s">
        <v>8</v>
      </c>
      <c r="B353" s="116" t="s">
        <v>230</v>
      </c>
      <c r="C353" s="107">
        <v>240</v>
      </c>
      <c r="D353" s="120">
        <v>520</v>
      </c>
      <c r="E353" s="120">
        <v>158.71</v>
      </c>
      <c r="F353" s="120"/>
    </row>
    <row r="354" spans="1:7" s="100" customFormat="1" ht="15.75" x14ac:dyDescent="0.25">
      <c r="A354" s="31" t="s">
        <v>38</v>
      </c>
      <c r="B354" s="116" t="s">
        <v>230</v>
      </c>
      <c r="C354" s="103">
        <v>300</v>
      </c>
      <c r="D354" s="120">
        <f>SUM(D355)</f>
        <v>958.7</v>
      </c>
      <c r="E354" s="120"/>
      <c r="F354" s="120"/>
    </row>
    <row r="355" spans="1:7" s="100" customFormat="1" ht="31.5" x14ac:dyDescent="0.25">
      <c r="A355" s="43" t="s">
        <v>82</v>
      </c>
      <c r="B355" s="116" t="s">
        <v>230</v>
      </c>
      <c r="C355" s="107">
        <v>320</v>
      </c>
      <c r="D355" s="75">
        <v>958.7</v>
      </c>
      <c r="E355" s="75"/>
      <c r="F355" s="120"/>
    </row>
    <row r="356" spans="1:7" s="100" customFormat="1" ht="15.75" x14ac:dyDescent="0.25">
      <c r="A356" s="43"/>
      <c r="B356" s="116"/>
      <c r="C356" s="107"/>
      <c r="D356" s="75"/>
      <c r="E356" s="75"/>
      <c r="F356" s="120"/>
    </row>
    <row r="357" spans="1:7" s="100" customFormat="1" ht="31.5" x14ac:dyDescent="0.25">
      <c r="A357" s="128" t="s">
        <v>231</v>
      </c>
      <c r="B357" s="102" t="s">
        <v>46</v>
      </c>
      <c r="C357" s="107"/>
      <c r="D357" s="133">
        <f>SUM(D358,D363,D368)</f>
        <v>2532</v>
      </c>
      <c r="E357" s="133">
        <f>SUM(E358,E363,E368)</f>
        <v>1532</v>
      </c>
      <c r="F357" s="120"/>
    </row>
    <row r="358" spans="1:7" s="100" customFormat="1" ht="31.5" x14ac:dyDescent="0.25">
      <c r="A358" s="143" t="s">
        <v>373</v>
      </c>
      <c r="B358" s="116" t="s">
        <v>374</v>
      </c>
      <c r="C358" s="140"/>
      <c r="D358" s="120">
        <f t="shared" ref="D358:E361" si="24">SUM(D359)</f>
        <v>1800</v>
      </c>
      <c r="E358" s="120">
        <f t="shared" si="24"/>
        <v>800</v>
      </c>
      <c r="F358" s="120"/>
      <c r="G358" s="120"/>
    </row>
    <row r="359" spans="1:7" s="100" customFormat="1" ht="71.25" customHeight="1" x14ac:dyDescent="0.25">
      <c r="A359" s="143" t="s">
        <v>465</v>
      </c>
      <c r="B359" s="153" t="s">
        <v>463</v>
      </c>
      <c r="C359" s="140"/>
      <c r="D359" s="120">
        <f t="shared" si="24"/>
        <v>1800</v>
      </c>
      <c r="E359" s="120">
        <f t="shared" si="24"/>
        <v>800</v>
      </c>
      <c r="F359" s="120"/>
      <c r="G359" s="120"/>
    </row>
    <row r="360" spans="1:7" s="100" customFormat="1" ht="31.5" x14ac:dyDescent="0.25">
      <c r="A360" s="143" t="s">
        <v>375</v>
      </c>
      <c r="B360" s="153" t="s">
        <v>464</v>
      </c>
      <c r="C360" s="140"/>
      <c r="D360" s="120">
        <f t="shared" si="24"/>
        <v>1800</v>
      </c>
      <c r="E360" s="120">
        <f t="shared" si="24"/>
        <v>800</v>
      </c>
      <c r="F360" s="120"/>
      <c r="G360" s="120"/>
    </row>
    <row r="361" spans="1:7" s="100" customFormat="1" ht="31.5" x14ac:dyDescent="0.25">
      <c r="A361" s="106" t="s">
        <v>69</v>
      </c>
      <c r="B361" s="153" t="s">
        <v>464</v>
      </c>
      <c r="C361" s="107">
        <v>200</v>
      </c>
      <c r="D361" s="120">
        <f t="shared" si="24"/>
        <v>1800</v>
      </c>
      <c r="E361" s="120">
        <f t="shared" si="24"/>
        <v>800</v>
      </c>
      <c r="F361" s="120"/>
      <c r="G361" s="120"/>
    </row>
    <row r="362" spans="1:7" s="100" customFormat="1" ht="31.5" x14ac:dyDescent="0.25">
      <c r="A362" s="106" t="s">
        <v>8</v>
      </c>
      <c r="B362" s="153" t="s">
        <v>464</v>
      </c>
      <c r="C362" s="107">
        <v>240</v>
      </c>
      <c r="D362" s="120">
        <v>1800</v>
      </c>
      <c r="E362" s="120">
        <v>800</v>
      </c>
      <c r="F362" s="120"/>
      <c r="G362" s="120"/>
    </row>
    <row r="363" spans="1:7" s="100" customFormat="1" ht="31.5" x14ac:dyDescent="0.25">
      <c r="A363" s="106" t="s">
        <v>376</v>
      </c>
      <c r="B363" s="116" t="s">
        <v>377</v>
      </c>
      <c r="C363" s="107"/>
      <c r="D363" s="120">
        <f t="shared" ref="D363:E364" si="25">SUM(D364)</f>
        <v>100</v>
      </c>
      <c r="E363" s="120">
        <f t="shared" si="25"/>
        <v>100</v>
      </c>
      <c r="F363" s="120"/>
      <c r="G363" s="120"/>
    </row>
    <row r="364" spans="1:7" s="100" customFormat="1" ht="31.5" x14ac:dyDescent="0.25">
      <c r="A364" s="106" t="s">
        <v>382</v>
      </c>
      <c r="B364" s="116" t="s">
        <v>378</v>
      </c>
      <c r="C364" s="107"/>
      <c r="D364" s="120">
        <f t="shared" si="25"/>
        <v>100</v>
      </c>
      <c r="E364" s="120">
        <f t="shared" si="25"/>
        <v>100</v>
      </c>
      <c r="F364" s="120"/>
      <c r="G364" s="120"/>
    </row>
    <row r="365" spans="1:7" s="100" customFormat="1" ht="47.25" x14ac:dyDescent="0.25">
      <c r="A365" s="45" t="s">
        <v>379</v>
      </c>
      <c r="B365" s="116" t="s">
        <v>380</v>
      </c>
      <c r="C365" s="107"/>
      <c r="D365" s="120">
        <f>SUM(D366)</f>
        <v>100</v>
      </c>
      <c r="E365" s="120">
        <f>SUM(E366)</f>
        <v>100</v>
      </c>
      <c r="F365" s="120"/>
      <c r="G365" s="120"/>
    </row>
    <row r="366" spans="1:7" s="100" customFormat="1" ht="15.75" x14ac:dyDescent="0.25">
      <c r="A366" s="106" t="s">
        <v>7</v>
      </c>
      <c r="B366" s="153" t="s">
        <v>380</v>
      </c>
      <c r="C366" s="107">
        <v>800</v>
      </c>
      <c r="D366" s="120">
        <f>SUM(D367)</f>
        <v>100</v>
      </c>
      <c r="E366" s="120">
        <f>SUM(E367)</f>
        <v>100</v>
      </c>
      <c r="F366" s="120"/>
      <c r="G366" s="120"/>
    </row>
    <row r="367" spans="1:7" s="100" customFormat="1" ht="47.25" x14ac:dyDescent="0.25">
      <c r="A367" s="20" t="s">
        <v>68</v>
      </c>
      <c r="B367" s="153" t="s">
        <v>380</v>
      </c>
      <c r="C367" s="107">
        <v>810</v>
      </c>
      <c r="D367" s="120">
        <v>100</v>
      </c>
      <c r="E367" s="120">
        <v>100</v>
      </c>
      <c r="F367" s="120"/>
      <c r="G367" s="120"/>
    </row>
    <row r="368" spans="1:7" s="100" customFormat="1" ht="15.75" x14ac:dyDescent="0.25">
      <c r="A368" s="106" t="s">
        <v>61</v>
      </c>
      <c r="B368" s="153" t="s">
        <v>457</v>
      </c>
      <c r="C368" s="107"/>
      <c r="D368" s="120">
        <f>SUM(D369)</f>
        <v>632</v>
      </c>
      <c r="E368" s="120">
        <f>SUM(E369)</f>
        <v>632</v>
      </c>
      <c r="F368" s="120"/>
      <c r="G368" s="120"/>
    </row>
    <row r="369" spans="1:7" s="100" customFormat="1" ht="31.5" x14ac:dyDescent="0.25">
      <c r="A369" s="106" t="s">
        <v>111</v>
      </c>
      <c r="B369" s="153" t="s">
        <v>458</v>
      </c>
      <c r="C369" s="107"/>
      <c r="D369" s="120">
        <f>SUM(D370)</f>
        <v>632</v>
      </c>
      <c r="E369" s="120">
        <f>SUM(E370)</f>
        <v>632</v>
      </c>
      <c r="F369" s="120"/>
      <c r="G369" s="120"/>
    </row>
    <row r="370" spans="1:7" s="100" customFormat="1" ht="31.5" x14ac:dyDescent="0.25">
      <c r="A370" s="106" t="s">
        <v>381</v>
      </c>
      <c r="B370" s="153" t="s">
        <v>459</v>
      </c>
      <c r="C370" s="107"/>
      <c r="D370" s="120">
        <f>SUM(D371,D374)</f>
        <v>632</v>
      </c>
      <c r="E370" s="120">
        <f>SUM(E371,E374)</f>
        <v>632</v>
      </c>
      <c r="F370" s="120"/>
      <c r="G370" s="120"/>
    </row>
    <row r="371" spans="1:7" s="100" customFormat="1" ht="47.25" x14ac:dyDescent="0.25">
      <c r="A371" s="106" t="s">
        <v>17</v>
      </c>
      <c r="B371" s="153" t="s">
        <v>459</v>
      </c>
      <c r="C371" s="107">
        <v>100</v>
      </c>
      <c r="D371" s="120">
        <f>SUM(D372)</f>
        <v>564.29999999999995</v>
      </c>
      <c r="E371" s="120">
        <f>SUM(E372)</f>
        <v>564.29999999999995</v>
      </c>
      <c r="F371" s="120"/>
      <c r="G371" s="120"/>
    </row>
    <row r="372" spans="1:7" s="100" customFormat="1" ht="15.75" x14ac:dyDescent="0.25">
      <c r="A372" s="106" t="s">
        <v>23</v>
      </c>
      <c r="B372" s="153" t="s">
        <v>459</v>
      </c>
      <c r="C372" s="107">
        <v>120</v>
      </c>
      <c r="D372" s="120">
        <v>564.29999999999995</v>
      </c>
      <c r="E372" s="120">
        <v>564.29999999999995</v>
      </c>
      <c r="F372" s="120"/>
      <c r="G372" s="120"/>
    </row>
    <row r="373" spans="1:7" s="100" customFormat="1" ht="15.75" x14ac:dyDescent="0.25">
      <c r="A373" s="20" t="s">
        <v>47</v>
      </c>
      <c r="B373" s="153" t="s">
        <v>459</v>
      </c>
      <c r="C373" s="107">
        <v>120</v>
      </c>
      <c r="D373" s="120">
        <v>564.29999999999995</v>
      </c>
      <c r="E373" s="120">
        <v>564.29999999999995</v>
      </c>
      <c r="F373" s="120"/>
      <c r="G373" s="120"/>
    </row>
    <row r="374" spans="1:7" s="100" customFormat="1" ht="31.5" x14ac:dyDescent="0.25">
      <c r="A374" s="106" t="s">
        <v>69</v>
      </c>
      <c r="B374" s="153" t="s">
        <v>459</v>
      </c>
      <c r="C374" s="107">
        <v>200</v>
      </c>
      <c r="D374" s="120">
        <f>SUM(D375)</f>
        <v>67.7</v>
      </c>
      <c r="E374" s="120">
        <f>SUM(E375)</f>
        <v>67.7</v>
      </c>
      <c r="F374" s="120"/>
      <c r="G374" s="120"/>
    </row>
    <row r="375" spans="1:7" s="100" customFormat="1" ht="31.5" x14ac:dyDescent="0.25">
      <c r="A375" s="106" t="s">
        <v>8</v>
      </c>
      <c r="B375" s="153" t="s">
        <v>459</v>
      </c>
      <c r="C375" s="107">
        <v>240</v>
      </c>
      <c r="D375" s="120">
        <v>67.7</v>
      </c>
      <c r="E375" s="120">
        <v>67.7</v>
      </c>
      <c r="F375" s="120"/>
      <c r="G375" s="120"/>
    </row>
    <row r="376" spans="1:7" s="100" customFormat="1" ht="15.75" x14ac:dyDescent="0.25">
      <c r="A376" s="20" t="s">
        <v>47</v>
      </c>
      <c r="B376" s="153" t="s">
        <v>459</v>
      </c>
      <c r="C376" s="107">
        <v>240</v>
      </c>
      <c r="D376" s="120">
        <v>67.7</v>
      </c>
      <c r="E376" s="120">
        <v>67.7</v>
      </c>
      <c r="F376" s="120"/>
      <c r="G376" s="120"/>
    </row>
    <row r="377" spans="1:7" s="100" customFormat="1" ht="15.75" x14ac:dyDescent="0.25">
      <c r="A377" s="128"/>
      <c r="B377" s="102"/>
      <c r="C377" s="107"/>
      <c r="D377" s="75"/>
      <c r="E377" s="75"/>
      <c r="F377" s="120"/>
    </row>
    <row r="378" spans="1:7" s="100" customFormat="1" ht="15.75" x14ac:dyDescent="0.25">
      <c r="A378" s="101" t="s">
        <v>233</v>
      </c>
      <c r="B378" s="102" t="s">
        <v>232</v>
      </c>
      <c r="C378" s="82"/>
      <c r="D378" s="130">
        <f>SUM(D379,D384,)</f>
        <v>68485.23000000001</v>
      </c>
      <c r="E378" s="130">
        <f>SUM(E379,E384,)</f>
        <v>64779.08</v>
      </c>
      <c r="F378" s="120"/>
      <c r="G378" s="120"/>
    </row>
    <row r="379" spans="1:7" s="100" customFormat="1" ht="15.75" x14ac:dyDescent="0.25">
      <c r="A379" s="104" t="s">
        <v>234</v>
      </c>
      <c r="B379" s="116" t="s">
        <v>48</v>
      </c>
      <c r="C379" s="107"/>
      <c r="D379" s="120">
        <f t="shared" ref="D379:E379" si="26">SUM(D380)</f>
        <v>62485.23</v>
      </c>
      <c r="E379" s="120">
        <f t="shared" si="26"/>
        <v>61779.08</v>
      </c>
      <c r="F379" s="107"/>
      <c r="G379" s="120"/>
    </row>
    <row r="380" spans="1:7" s="100" customFormat="1" ht="47.25" x14ac:dyDescent="0.25">
      <c r="A380" s="129" t="s">
        <v>235</v>
      </c>
      <c r="B380" s="116" t="s">
        <v>236</v>
      </c>
      <c r="C380" s="107"/>
      <c r="D380" s="120">
        <f t="shared" ref="D380:E381" si="27">SUM(D381,)</f>
        <v>62485.23</v>
      </c>
      <c r="E380" s="120">
        <f t="shared" si="27"/>
        <v>61779.08</v>
      </c>
      <c r="F380" s="107"/>
      <c r="G380" s="120"/>
    </row>
    <row r="381" spans="1:7" s="100" customFormat="1" ht="78.75" x14ac:dyDescent="0.25">
      <c r="A381" s="129" t="s">
        <v>237</v>
      </c>
      <c r="B381" s="116" t="s">
        <v>238</v>
      </c>
      <c r="C381" s="107"/>
      <c r="D381" s="120">
        <f t="shared" si="27"/>
        <v>62485.23</v>
      </c>
      <c r="E381" s="120">
        <f t="shared" si="27"/>
        <v>61779.08</v>
      </c>
      <c r="F381" s="107"/>
      <c r="G381" s="120"/>
    </row>
    <row r="382" spans="1:7" s="100" customFormat="1" ht="31.5" x14ac:dyDescent="0.25">
      <c r="A382" s="106" t="s">
        <v>69</v>
      </c>
      <c r="B382" s="153" t="s">
        <v>238</v>
      </c>
      <c r="C382" s="103">
        <v>200</v>
      </c>
      <c r="D382" s="120">
        <f>SUM(D383)</f>
        <v>62485.23</v>
      </c>
      <c r="E382" s="120">
        <f>SUM(E383)</f>
        <v>61779.08</v>
      </c>
      <c r="F382" s="120"/>
      <c r="G382" s="120"/>
    </row>
    <row r="383" spans="1:7" s="100" customFormat="1" ht="31.5" x14ac:dyDescent="0.25">
      <c r="A383" s="106" t="s">
        <v>8</v>
      </c>
      <c r="B383" s="153" t="s">
        <v>238</v>
      </c>
      <c r="C383" s="103">
        <v>240</v>
      </c>
      <c r="D383" s="120">
        <v>62485.23</v>
      </c>
      <c r="E383" s="120">
        <v>61779.08</v>
      </c>
      <c r="F383" s="120"/>
      <c r="G383" s="120"/>
    </row>
    <row r="384" spans="1:7" s="100" customFormat="1" ht="15.75" x14ac:dyDescent="0.25">
      <c r="A384" s="104" t="s">
        <v>6</v>
      </c>
      <c r="B384" s="116" t="s">
        <v>51</v>
      </c>
      <c r="C384" s="103"/>
      <c r="D384" s="120">
        <f>SUM(D385,)</f>
        <v>6000</v>
      </c>
      <c r="E384" s="120">
        <f>SUM(E385,)</f>
        <v>3000</v>
      </c>
      <c r="F384" s="120"/>
      <c r="G384" s="120"/>
    </row>
    <row r="385" spans="1:7" s="100" customFormat="1" ht="31.5" x14ac:dyDescent="0.25">
      <c r="A385" s="104" t="s">
        <v>240</v>
      </c>
      <c r="B385" s="116" t="s">
        <v>239</v>
      </c>
      <c r="C385" s="107"/>
      <c r="D385" s="120">
        <f>SUM(D386,D389)</f>
        <v>6000</v>
      </c>
      <c r="E385" s="120">
        <f>SUM(E386,E389)</f>
        <v>3000</v>
      </c>
      <c r="F385" s="120"/>
      <c r="G385" s="120"/>
    </row>
    <row r="386" spans="1:7" s="100" customFormat="1" ht="15.75" x14ac:dyDescent="0.25">
      <c r="A386" s="104" t="s">
        <v>242</v>
      </c>
      <c r="B386" s="116" t="s">
        <v>241</v>
      </c>
      <c r="C386" s="107"/>
      <c r="D386" s="120">
        <f>SUM(D387)</f>
        <v>5400</v>
      </c>
      <c r="E386" s="120">
        <f>SUM(E387)</f>
        <v>2400</v>
      </c>
      <c r="F386" s="120"/>
      <c r="G386" s="120"/>
    </row>
    <row r="387" spans="1:7" s="100" customFormat="1" ht="15.75" x14ac:dyDescent="0.25">
      <c r="A387" s="106" t="s">
        <v>7</v>
      </c>
      <c r="B387" s="116" t="s">
        <v>241</v>
      </c>
      <c r="C387" s="107">
        <v>800</v>
      </c>
      <c r="D387" s="120">
        <f>SUM(D388)</f>
        <v>5400</v>
      </c>
      <c r="E387" s="120">
        <f>SUM(E388)</f>
        <v>2400</v>
      </c>
      <c r="F387" s="120"/>
      <c r="G387" s="120"/>
    </row>
    <row r="388" spans="1:7" s="100" customFormat="1" ht="47.25" x14ac:dyDescent="0.25">
      <c r="A388" s="20" t="s">
        <v>68</v>
      </c>
      <c r="B388" s="116" t="s">
        <v>241</v>
      </c>
      <c r="C388" s="103">
        <v>810</v>
      </c>
      <c r="D388" s="120">
        <v>5400</v>
      </c>
      <c r="E388" s="120">
        <v>2400</v>
      </c>
      <c r="F388" s="120"/>
      <c r="G388" s="120"/>
    </row>
    <row r="389" spans="1:7" s="100" customFormat="1" ht="31.5" x14ac:dyDescent="0.25">
      <c r="A389" s="20" t="s">
        <v>484</v>
      </c>
      <c r="B389" s="153" t="s">
        <v>485</v>
      </c>
      <c r="C389" s="103"/>
      <c r="D389" s="120">
        <f t="shared" ref="D389" si="28">SUM(D390)</f>
        <v>600</v>
      </c>
      <c r="E389" s="120">
        <f t="shared" ref="E389" si="29">SUM(E390)</f>
        <v>600</v>
      </c>
      <c r="F389" s="120"/>
      <c r="G389" s="120"/>
    </row>
    <row r="390" spans="1:7" s="100" customFormat="1" ht="31.5" x14ac:dyDescent="0.25">
      <c r="A390" s="106" t="s">
        <v>69</v>
      </c>
      <c r="B390" s="153" t="s">
        <v>485</v>
      </c>
      <c r="C390" s="107">
        <v>200</v>
      </c>
      <c r="D390" s="120">
        <f>SUM(D391)</f>
        <v>600</v>
      </c>
      <c r="E390" s="120">
        <f>SUM(E391)</f>
        <v>600</v>
      </c>
      <c r="F390" s="120"/>
      <c r="G390" s="120"/>
    </row>
    <row r="391" spans="1:7" s="100" customFormat="1" ht="31.5" x14ac:dyDescent="0.25">
      <c r="A391" s="106" t="s">
        <v>8</v>
      </c>
      <c r="B391" s="153" t="s">
        <v>485</v>
      </c>
      <c r="C391" s="107">
        <v>240</v>
      </c>
      <c r="D391" s="120">
        <v>600</v>
      </c>
      <c r="E391" s="120">
        <v>600</v>
      </c>
      <c r="F391" s="120"/>
      <c r="G391" s="120"/>
    </row>
    <row r="392" spans="1:7" s="100" customFormat="1" ht="15.75" x14ac:dyDescent="0.25">
      <c r="A392" s="86"/>
      <c r="B392" s="80"/>
      <c r="C392" s="118"/>
      <c r="D392" s="88"/>
      <c r="E392" s="88"/>
      <c r="F392" s="107"/>
      <c r="G392" s="15"/>
    </row>
    <row r="393" spans="1:7" ht="31.5" x14ac:dyDescent="0.25">
      <c r="A393" s="101" t="s">
        <v>243</v>
      </c>
      <c r="B393" s="102" t="s">
        <v>55</v>
      </c>
      <c r="C393" s="93"/>
      <c r="D393" s="121">
        <f>SUM(D394,D410,D415,D420)</f>
        <v>366823.98</v>
      </c>
      <c r="E393" s="121">
        <f>SUM(E394,E410,E415,E420)</f>
        <v>308793.09999999998</v>
      </c>
      <c r="F393" s="66"/>
      <c r="G393" s="66"/>
    </row>
    <row r="394" spans="1:7" ht="15.75" x14ac:dyDescent="0.25">
      <c r="A394" s="104" t="s">
        <v>244</v>
      </c>
      <c r="B394" s="116" t="s">
        <v>57</v>
      </c>
      <c r="C394" s="91"/>
      <c r="D394" s="120">
        <f>SUM(D395,D402)</f>
        <v>24968.68</v>
      </c>
      <c r="E394" s="120">
        <f>SUM(E395,E402)</f>
        <v>19111.22</v>
      </c>
      <c r="F394" s="73"/>
      <c r="G394" s="73"/>
    </row>
    <row r="395" spans="1:7" ht="31.5" x14ac:dyDescent="0.25">
      <c r="A395" s="104" t="s">
        <v>245</v>
      </c>
      <c r="B395" s="116" t="s">
        <v>246</v>
      </c>
      <c r="C395" s="90"/>
      <c r="D395" s="120">
        <f>SUM(D396,D399,)</f>
        <v>3150</v>
      </c>
      <c r="E395" s="120">
        <f>SUM(E396,E399,)</f>
        <v>3650</v>
      </c>
      <c r="F395" s="73"/>
      <c r="G395" s="73"/>
    </row>
    <row r="396" spans="1:7" ht="31.5" x14ac:dyDescent="0.25">
      <c r="A396" s="104" t="s">
        <v>247</v>
      </c>
      <c r="B396" s="116" t="s">
        <v>248</v>
      </c>
      <c r="C396" s="108"/>
      <c r="D396" s="120">
        <f>SUM(D397,)</f>
        <v>1150</v>
      </c>
      <c r="E396" s="120">
        <f>SUM(E397,)</f>
        <v>1150</v>
      </c>
      <c r="F396" s="73"/>
      <c r="G396" s="73"/>
    </row>
    <row r="397" spans="1:7" ht="31.5" x14ac:dyDescent="0.25">
      <c r="A397" s="106" t="s">
        <v>69</v>
      </c>
      <c r="B397" s="116" t="s">
        <v>248</v>
      </c>
      <c r="C397" s="107">
        <v>200</v>
      </c>
      <c r="D397" s="120">
        <f>SUM(D398)</f>
        <v>1150</v>
      </c>
      <c r="E397" s="120">
        <f>SUM(E398)</f>
        <v>1150</v>
      </c>
      <c r="F397" s="73"/>
      <c r="G397" s="73"/>
    </row>
    <row r="398" spans="1:7" ht="31.5" x14ac:dyDescent="0.25">
      <c r="A398" s="106" t="s">
        <v>8</v>
      </c>
      <c r="B398" s="116" t="s">
        <v>248</v>
      </c>
      <c r="C398" s="107">
        <v>240</v>
      </c>
      <c r="D398" s="120">
        <v>1150</v>
      </c>
      <c r="E398" s="120">
        <v>1150</v>
      </c>
      <c r="F398" s="73"/>
      <c r="G398" s="73"/>
    </row>
    <row r="399" spans="1:7" s="100" customFormat="1" ht="15.75" x14ac:dyDescent="0.25">
      <c r="A399" s="104" t="s">
        <v>249</v>
      </c>
      <c r="B399" s="116" t="s">
        <v>250</v>
      </c>
      <c r="C399" s="108"/>
      <c r="D399" s="120">
        <f>SUM(D400,)</f>
        <v>2000</v>
      </c>
      <c r="E399" s="120">
        <f>SUM(E400,)</f>
        <v>2500</v>
      </c>
      <c r="F399" s="120"/>
      <c r="G399" s="120"/>
    </row>
    <row r="400" spans="1:7" s="100" customFormat="1" ht="31.5" x14ac:dyDescent="0.25">
      <c r="A400" s="106" t="s">
        <v>69</v>
      </c>
      <c r="B400" s="116" t="s">
        <v>250</v>
      </c>
      <c r="C400" s="107">
        <v>200</v>
      </c>
      <c r="D400" s="120">
        <f>SUM(D401)</f>
        <v>2000</v>
      </c>
      <c r="E400" s="120">
        <f>SUM(E401)</f>
        <v>2500</v>
      </c>
      <c r="F400" s="120"/>
      <c r="G400" s="120"/>
    </row>
    <row r="401" spans="1:7" s="100" customFormat="1" ht="31.5" x14ac:dyDescent="0.25">
      <c r="A401" s="106" t="s">
        <v>8</v>
      </c>
      <c r="B401" s="116" t="s">
        <v>250</v>
      </c>
      <c r="C401" s="107">
        <v>240</v>
      </c>
      <c r="D401" s="120">
        <v>2000</v>
      </c>
      <c r="E401" s="120">
        <v>2500</v>
      </c>
      <c r="F401" s="120"/>
      <c r="G401" s="120"/>
    </row>
    <row r="402" spans="1:7" s="100" customFormat="1" ht="31.5" x14ac:dyDescent="0.25">
      <c r="A402" s="106" t="s">
        <v>111</v>
      </c>
      <c r="B402" s="153" t="s">
        <v>473</v>
      </c>
      <c r="C402" s="107"/>
      <c r="D402" s="120">
        <f>SUM(D403)</f>
        <v>21818.68</v>
      </c>
      <c r="E402" s="120">
        <f>SUM(E403)</f>
        <v>15461.220000000001</v>
      </c>
      <c r="F402" s="120"/>
      <c r="G402" s="120"/>
    </row>
    <row r="403" spans="1:7" s="100" customFormat="1" ht="15.75" x14ac:dyDescent="0.25">
      <c r="A403" s="151" t="s">
        <v>22</v>
      </c>
      <c r="B403" s="153" t="s">
        <v>474</v>
      </c>
      <c r="C403" s="107"/>
      <c r="D403" s="120">
        <f>SUM(D404,D406,D408)</f>
        <v>21818.68</v>
      </c>
      <c r="E403" s="120">
        <f>SUM(E404,E406,E408)</f>
        <v>15461.220000000001</v>
      </c>
      <c r="F403" s="120"/>
      <c r="G403" s="120"/>
    </row>
    <row r="404" spans="1:7" s="100" customFormat="1" ht="66" customHeight="1" x14ac:dyDescent="0.25">
      <c r="A404" s="106" t="s">
        <v>17</v>
      </c>
      <c r="B404" s="153" t="s">
        <v>474</v>
      </c>
      <c r="C404" s="107">
        <v>100</v>
      </c>
      <c r="D404" s="120">
        <f>SUM(D405)</f>
        <v>21226.48</v>
      </c>
      <c r="E404" s="120">
        <f>SUM(E405)</f>
        <v>14869.02</v>
      </c>
      <c r="F404" s="120"/>
      <c r="G404" s="120"/>
    </row>
    <row r="405" spans="1:7" s="100" customFormat="1" ht="15.75" x14ac:dyDescent="0.25">
      <c r="A405" s="106" t="s">
        <v>23</v>
      </c>
      <c r="B405" s="153" t="s">
        <v>474</v>
      </c>
      <c r="C405" s="107">
        <v>120</v>
      </c>
      <c r="D405" s="122">
        <v>21226.48</v>
      </c>
      <c r="E405" s="122">
        <v>14869.02</v>
      </c>
      <c r="F405" s="122"/>
      <c r="G405" s="122"/>
    </row>
    <row r="406" spans="1:7" s="100" customFormat="1" ht="31.5" x14ac:dyDescent="0.25">
      <c r="A406" s="106" t="s">
        <v>69</v>
      </c>
      <c r="B406" s="153" t="s">
        <v>474</v>
      </c>
      <c r="C406" s="107">
        <v>200</v>
      </c>
      <c r="D406" s="120">
        <f>SUM(D407)</f>
        <v>586.20000000000005</v>
      </c>
      <c r="E406" s="120">
        <f>SUM(E407)</f>
        <v>586.20000000000005</v>
      </c>
      <c r="F406" s="120"/>
      <c r="G406" s="120"/>
    </row>
    <row r="407" spans="1:7" s="100" customFormat="1" ht="31.5" x14ac:dyDescent="0.25">
      <c r="A407" s="106" t="s">
        <v>8</v>
      </c>
      <c r="B407" s="153" t="s">
        <v>474</v>
      </c>
      <c r="C407" s="107">
        <v>240</v>
      </c>
      <c r="D407" s="120">
        <v>586.20000000000005</v>
      </c>
      <c r="E407" s="120">
        <v>586.20000000000005</v>
      </c>
      <c r="F407" s="120"/>
      <c r="G407" s="120"/>
    </row>
    <row r="408" spans="1:7" s="100" customFormat="1" ht="15.75" x14ac:dyDescent="0.25">
      <c r="A408" s="106" t="s">
        <v>7</v>
      </c>
      <c r="B408" s="153" t="s">
        <v>474</v>
      </c>
      <c r="C408" s="107">
        <v>800</v>
      </c>
      <c r="D408" s="120">
        <f>SUM(D409)</f>
        <v>6</v>
      </c>
      <c r="E408" s="120">
        <f>SUM(E409)</f>
        <v>6</v>
      </c>
      <c r="F408" s="120"/>
      <c r="G408" s="120"/>
    </row>
    <row r="409" spans="1:7" s="100" customFormat="1" ht="15.75" x14ac:dyDescent="0.25">
      <c r="A409" s="106" t="s">
        <v>19</v>
      </c>
      <c r="B409" s="153" t="s">
        <v>474</v>
      </c>
      <c r="C409" s="107">
        <v>850</v>
      </c>
      <c r="D409" s="120">
        <v>6</v>
      </c>
      <c r="E409" s="120">
        <v>6</v>
      </c>
      <c r="F409" s="120"/>
      <c r="G409" s="120"/>
    </row>
    <row r="410" spans="1:7" s="100" customFormat="1" ht="31.5" x14ac:dyDescent="0.25">
      <c r="A410" s="104" t="s">
        <v>251</v>
      </c>
      <c r="B410" s="116" t="s">
        <v>252</v>
      </c>
      <c r="C410" s="111"/>
      <c r="D410" s="120">
        <f t="shared" ref="D410:E413" si="30">SUM(D411)</f>
        <v>550</v>
      </c>
      <c r="E410" s="120">
        <f t="shared" si="30"/>
        <v>550</v>
      </c>
      <c r="F410" s="120"/>
      <c r="G410" s="120"/>
    </row>
    <row r="411" spans="1:7" s="100" customFormat="1" ht="31.5" x14ac:dyDescent="0.25">
      <c r="A411" s="43" t="s">
        <v>254</v>
      </c>
      <c r="B411" s="116" t="s">
        <v>253</v>
      </c>
      <c r="C411" s="111"/>
      <c r="D411" s="120">
        <f t="shared" si="30"/>
        <v>550</v>
      </c>
      <c r="E411" s="120">
        <f t="shared" si="30"/>
        <v>550</v>
      </c>
      <c r="F411" s="120"/>
      <c r="G411" s="120"/>
    </row>
    <row r="412" spans="1:7" s="100" customFormat="1" ht="99.75" customHeight="1" x14ac:dyDescent="0.25">
      <c r="A412" s="104" t="s">
        <v>255</v>
      </c>
      <c r="B412" s="116" t="s">
        <v>256</v>
      </c>
      <c r="C412" s="119"/>
      <c r="D412" s="120">
        <f t="shared" si="30"/>
        <v>550</v>
      </c>
      <c r="E412" s="120">
        <f t="shared" si="30"/>
        <v>550</v>
      </c>
      <c r="F412" s="120"/>
      <c r="G412" s="120"/>
    </row>
    <row r="413" spans="1:7" s="100" customFormat="1" ht="31.5" x14ac:dyDescent="0.25">
      <c r="A413" s="106" t="s">
        <v>69</v>
      </c>
      <c r="B413" s="116" t="s">
        <v>256</v>
      </c>
      <c r="C413" s="107">
        <v>200</v>
      </c>
      <c r="D413" s="120">
        <f t="shared" si="30"/>
        <v>550</v>
      </c>
      <c r="E413" s="120">
        <f t="shared" si="30"/>
        <v>550</v>
      </c>
      <c r="F413" s="120"/>
      <c r="G413" s="120"/>
    </row>
    <row r="414" spans="1:7" s="100" customFormat="1" ht="31.5" x14ac:dyDescent="0.25">
      <c r="A414" s="106" t="s">
        <v>8</v>
      </c>
      <c r="B414" s="116" t="s">
        <v>256</v>
      </c>
      <c r="C414" s="107">
        <v>240</v>
      </c>
      <c r="D414" s="120">
        <v>550</v>
      </c>
      <c r="E414" s="120">
        <v>550</v>
      </c>
      <c r="F414" s="120"/>
      <c r="G414" s="120"/>
    </row>
    <row r="415" spans="1:7" s="100" customFormat="1" ht="15.75" x14ac:dyDescent="0.25">
      <c r="A415" s="104" t="s">
        <v>257</v>
      </c>
      <c r="B415" s="116" t="s">
        <v>258</v>
      </c>
      <c r="C415" s="3"/>
      <c r="D415" s="120">
        <f t="shared" ref="D415:E418" si="31">SUM(D416)</f>
        <v>1700</v>
      </c>
      <c r="E415" s="120">
        <f t="shared" si="31"/>
        <v>2700</v>
      </c>
      <c r="F415" s="120"/>
      <c r="G415" s="120"/>
    </row>
    <row r="416" spans="1:7" s="100" customFormat="1" ht="15.75" x14ac:dyDescent="0.25">
      <c r="A416" s="104" t="s">
        <v>259</v>
      </c>
      <c r="B416" s="116" t="s">
        <v>260</v>
      </c>
      <c r="C416" s="3"/>
      <c r="D416" s="120">
        <f t="shared" si="31"/>
        <v>1700</v>
      </c>
      <c r="E416" s="120">
        <f t="shared" si="31"/>
        <v>2700</v>
      </c>
      <c r="F416" s="120"/>
      <c r="G416" s="120"/>
    </row>
    <row r="417" spans="1:7" s="100" customFormat="1" ht="15.75" x14ac:dyDescent="0.25">
      <c r="A417" s="124" t="s">
        <v>41</v>
      </c>
      <c r="B417" s="116" t="s">
        <v>261</v>
      </c>
      <c r="C417" s="3"/>
      <c r="D417" s="120">
        <f t="shared" si="31"/>
        <v>1700</v>
      </c>
      <c r="E417" s="120">
        <f t="shared" si="31"/>
        <v>2700</v>
      </c>
      <c r="F417" s="120"/>
      <c r="G417" s="120"/>
    </row>
    <row r="418" spans="1:7" s="100" customFormat="1" ht="15.75" x14ac:dyDescent="0.25">
      <c r="A418" s="124" t="s">
        <v>40</v>
      </c>
      <c r="B418" s="116" t="s">
        <v>261</v>
      </c>
      <c r="C418" s="3">
        <v>700</v>
      </c>
      <c r="D418" s="120">
        <f t="shared" si="31"/>
        <v>1700</v>
      </c>
      <c r="E418" s="120">
        <f t="shared" si="31"/>
        <v>2700</v>
      </c>
      <c r="F418" s="120"/>
      <c r="G418" s="120"/>
    </row>
    <row r="419" spans="1:7" s="100" customFormat="1" ht="15.75" x14ac:dyDescent="0.25">
      <c r="A419" s="124" t="s">
        <v>41</v>
      </c>
      <c r="B419" s="116" t="s">
        <v>261</v>
      </c>
      <c r="C419" s="3">
        <v>730</v>
      </c>
      <c r="D419" s="122">
        <v>1700</v>
      </c>
      <c r="E419" s="122">
        <v>2700</v>
      </c>
      <c r="F419" s="122"/>
      <c r="G419" s="122"/>
    </row>
    <row r="420" spans="1:7" ht="15.75" x14ac:dyDescent="0.25">
      <c r="A420" s="104" t="s">
        <v>61</v>
      </c>
      <c r="B420" s="116" t="s">
        <v>262</v>
      </c>
      <c r="C420" s="84"/>
      <c r="D420" s="120">
        <f>SUM(D421)</f>
        <v>339605.3</v>
      </c>
      <c r="E420" s="120">
        <f>SUM(E421)</f>
        <v>286431.88</v>
      </c>
      <c r="F420" s="73"/>
      <c r="G420" s="73"/>
    </row>
    <row r="421" spans="1:7" ht="31.5" x14ac:dyDescent="0.25">
      <c r="A421" s="104" t="s">
        <v>111</v>
      </c>
      <c r="B421" s="116" t="s">
        <v>263</v>
      </c>
      <c r="C421" s="84"/>
      <c r="D421" s="120">
        <f>SUM(D422,D430,D435,D439,D446,)</f>
        <v>339605.3</v>
      </c>
      <c r="E421" s="120">
        <f>SUM(E422,E430,E435,E439,E446,)</f>
        <v>286431.88</v>
      </c>
      <c r="F421" s="73"/>
      <c r="G421" s="73"/>
    </row>
    <row r="422" spans="1:7" s="100" customFormat="1" ht="15.75" x14ac:dyDescent="0.25">
      <c r="A422" s="104" t="s">
        <v>22</v>
      </c>
      <c r="B422" s="116" t="s">
        <v>264</v>
      </c>
      <c r="C422" s="119"/>
      <c r="D422" s="120">
        <f>SUM(D423,D425,D427)</f>
        <v>181464.38</v>
      </c>
      <c r="E422" s="120">
        <f>SUM(E423,E425,E427)</f>
        <v>135358.03</v>
      </c>
      <c r="F422" s="120"/>
      <c r="G422" s="120"/>
    </row>
    <row r="423" spans="1:7" s="100" customFormat="1" ht="47.25" x14ac:dyDescent="0.25">
      <c r="A423" s="106" t="s">
        <v>17</v>
      </c>
      <c r="B423" s="116" t="s">
        <v>264</v>
      </c>
      <c r="C423" s="107">
        <v>100</v>
      </c>
      <c r="D423" s="120">
        <f>SUM(D424)</f>
        <v>171268.24</v>
      </c>
      <c r="E423" s="120">
        <f>SUM(E424)</f>
        <v>116761.89</v>
      </c>
      <c r="F423" s="120"/>
      <c r="G423" s="120"/>
    </row>
    <row r="424" spans="1:7" s="100" customFormat="1" ht="15.75" x14ac:dyDescent="0.25">
      <c r="A424" s="106" t="s">
        <v>23</v>
      </c>
      <c r="B424" s="116" t="s">
        <v>264</v>
      </c>
      <c r="C424" s="107">
        <v>120</v>
      </c>
      <c r="D424" s="122">
        <v>171268.24</v>
      </c>
      <c r="E424" s="122">
        <v>116761.89</v>
      </c>
      <c r="F424" s="120"/>
      <c r="G424" s="120"/>
    </row>
    <row r="425" spans="1:7" s="100" customFormat="1" ht="31.5" x14ac:dyDescent="0.25">
      <c r="A425" s="106" t="s">
        <v>69</v>
      </c>
      <c r="B425" s="116" t="s">
        <v>264</v>
      </c>
      <c r="C425" s="107">
        <v>200</v>
      </c>
      <c r="D425" s="120">
        <f>SUM(D426)</f>
        <v>9516.14</v>
      </c>
      <c r="E425" s="120">
        <f>SUM(E426)</f>
        <v>16346.14</v>
      </c>
      <c r="F425" s="120"/>
      <c r="G425" s="120"/>
    </row>
    <row r="426" spans="1:7" s="100" customFormat="1" ht="31.5" x14ac:dyDescent="0.25">
      <c r="A426" s="106" t="s">
        <v>8</v>
      </c>
      <c r="B426" s="116" t="s">
        <v>264</v>
      </c>
      <c r="C426" s="107">
        <v>240</v>
      </c>
      <c r="D426" s="120">
        <v>9516.14</v>
      </c>
      <c r="E426" s="75">
        <v>16346.14</v>
      </c>
      <c r="F426" s="120"/>
      <c r="G426" s="120"/>
    </row>
    <row r="427" spans="1:7" s="100" customFormat="1" ht="15.75" x14ac:dyDescent="0.25">
      <c r="A427" s="106" t="s">
        <v>7</v>
      </c>
      <c r="B427" s="116" t="s">
        <v>264</v>
      </c>
      <c r="C427" s="107">
        <v>800</v>
      </c>
      <c r="D427" s="120">
        <f>SUM(D428,D429)</f>
        <v>680</v>
      </c>
      <c r="E427" s="120">
        <f>SUM(E428,E429)</f>
        <v>2250</v>
      </c>
      <c r="F427" s="120"/>
      <c r="G427" s="120"/>
    </row>
    <row r="428" spans="1:7" s="100" customFormat="1" ht="15.75" x14ac:dyDescent="0.25">
      <c r="A428" s="145" t="s">
        <v>402</v>
      </c>
      <c r="B428" s="116" t="s">
        <v>264</v>
      </c>
      <c r="C428" s="107">
        <v>830</v>
      </c>
      <c r="D428" s="120">
        <v>30</v>
      </c>
      <c r="E428" s="120">
        <v>30</v>
      </c>
      <c r="F428" s="120"/>
      <c r="G428" s="120"/>
    </row>
    <row r="429" spans="1:7" s="100" customFormat="1" ht="15.75" x14ac:dyDescent="0.25">
      <c r="A429" s="106" t="s">
        <v>19</v>
      </c>
      <c r="B429" s="116" t="s">
        <v>264</v>
      </c>
      <c r="C429" s="107">
        <v>850</v>
      </c>
      <c r="D429" s="75">
        <v>650</v>
      </c>
      <c r="E429" s="75">
        <v>2220</v>
      </c>
      <c r="F429" s="120"/>
      <c r="G429" s="120"/>
    </row>
    <row r="430" spans="1:7" s="100" customFormat="1" ht="15.75" x14ac:dyDescent="0.25">
      <c r="A430" s="104" t="s">
        <v>266</v>
      </c>
      <c r="B430" s="116" t="s">
        <v>265</v>
      </c>
      <c r="C430" s="119"/>
      <c r="D430" s="120">
        <f>SUM(D431,D433,)</f>
        <v>26488.16</v>
      </c>
      <c r="E430" s="120">
        <f>SUM(E431,E433,)</f>
        <v>17921.09</v>
      </c>
      <c r="F430" s="120"/>
      <c r="G430" s="120"/>
    </row>
    <row r="431" spans="1:7" s="100" customFormat="1" ht="47.25" x14ac:dyDescent="0.25">
      <c r="A431" s="106" t="s">
        <v>17</v>
      </c>
      <c r="B431" s="116" t="s">
        <v>265</v>
      </c>
      <c r="C431" s="107">
        <v>100</v>
      </c>
      <c r="D431" s="120">
        <f>SUM(D432)</f>
        <v>24293.52</v>
      </c>
      <c r="E431" s="120">
        <f>SUM(E432)</f>
        <v>15726.45</v>
      </c>
      <c r="F431" s="120"/>
      <c r="G431" s="120"/>
    </row>
    <row r="432" spans="1:7" s="100" customFormat="1" ht="15.75" x14ac:dyDescent="0.25">
      <c r="A432" s="106" t="s">
        <v>23</v>
      </c>
      <c r="B432" s="116" t="s">
        <v>265</v>
      </c>
      <c r="C432" s="107">
        <v>120</v>
      </c>
      <c r="D432" s="70">
        <v>24293.52</v>
      </c>
      <c r="E432" s="70">
        <v>15726.45</v>
      </c>
      <c r="F432" s="120"/>
      <c r="G432" s="120"/>
    </row>
    <row r="433" spans="1:7" s="100" customFormat="1" ht="31.5" x14ac:dyDescent="0.25">
      <c r="A433" s="106" t="s">
        <v>69</v>
      </c>
      <c r="B433" s="116" t="s">
        <v>265</v>
      </c>
      <c r="C433" s="107">
        <v>200</v>
      </c>
      <c r="D433" s="122">
        <f>SUM(D434)</f>
        <v>2194.64</v>
      </c>
      <c r="E433" s="122">
        <f>SUM(E434)</f>
        <v>2194.64</v>
      </c>
      <c r="F433" s="120"/>
      <c r="G433" s="120"/>
    </row>
    <row r="434" spans="1:7" s="100" customFormat="1" ht="31.5" x14ac:dyDescent="0.25">
      <c r="A434" s="106" t="s">
        <v>8</v>
      </c>
      <c r="B434" s="116" t="s">
        <v>265</v>
      </c>
      <c r="C434" s="107">
        <v>240</v>
      </c>
      <c r="D434" s="122">
        <v>2194.64</v>
      </c>
      <c r="E434" s="122">
        <v>2194.64</v>
      </c>
      <c r="F434" s="120"/>
      <c r="G434" s="120"/>
    </row>
    <row r="435" spans="1:7" s="100" customFormat="1" ht="15.75" x14ac:dyDescent="0.25">
      <c r="A435" s="104" t="s">
        <v>267</v>
      </c>
      <c r="B435" s="116" t="s">
        <v>268</v>
      </c>
      <c r="C435" s="107"/>
      <c r="D435" s="120">
        <f>SUM(D436)</f>
        <v>467</v>
      </c>
      <c r="E435" s="120">
        <f>SUM(E436)</f>
        <v>467</v>
      </c>
      <c r="F435" s="120"/>
      <c r="G435" s="120"/>
    </row>
    <row r="436" spans="1:7" s="100" customFormat="1" ht="15.75" x14ac:dyDescent="0.25">
      <c r="A436" s="106" t="s">
        <v>7</v>
      </c>
      <c r="B436" s="116" t="s">
        <v>268</v>
      </c>
      <c r="C436" s="107">
        <v>800</v>
      </c>
      <c r="D436" s="120">
        <f>SUM(D437,D438)</f>
        <v>467</v>
      </c>
      <c r="E436" s="120">
        <f>SUM(E437,E438)</f>
        <v>467</v>
      </c>
      <c r="F436" s="120"/>
      <c r="G436" s="120"/>
    </row>
    <row r="437" spans="1:7" s="100" customFormat="1" ht="15.75" x14ac:dyDescent="0.25">
      <c r="A437" s="106" t="s">
        <v>19</v>
      </c>
      <c r="B437" s="116" t="s">
        <v>268</v>
      </c>
      <c r="C437" s="107">
        <v>850</v>
      </c>
      <c r="D437" s="122">
        <v>371</v>
      </c>
      <c r="E437" s="122">
        <v>371</v>
      </c>
      <c r="F437" s="122"/>
      <c r="G437" s="122"/>
    </row>
    <row r="438" spans="1:7" s="100" customFormat="1" ht="31.5" x14ac:dyDescent="0.25">
      <c r="A438" s="106" t="s">
        <v>33</v>
      </c>
      <c r="B438" s="116" t="s">
        <v>268</v>
      </c>
      <c r="C438" s="107">
        <v>860</v>
      </c>
      <c r="D438" s="122">
        <v>96</v>
      </c>
      <c r="E438" s="122">
        <v>96</v>
      </c>
      <c r="F438" s="122"/>
      <c r="G438" s="122"/>
    </row>
    <row r="439" spans="1:7" s="100" customFormat="1" ht="31.5" x14ac:dyDescent="0.25">
      <c r="A439" s="117" t="s">
        <v>269</v>
      </c>
      <c r="B439" s="116" t="s">
        <v>270</v>
      </c>
      <c r="C439" s="107"/>
      <c r="D439" s="120">
        <f>SUM(D440,D442,D444)</f>
        <v>67891.7</v>
      </c>
      <c r="E439" s="120">
        <f>SUM(E440,E442,E444)</f>
        <v>69391.7</v>
      </c>
      <c r="F439" s="120"/>
      <c r="G439" s="120"/>
    </row>
    <row r="440" spans="1:7" s="100" customFormat="1" ht="47.25" x14ac:dyDescent="0.25">
      <c r="A440" s="106" t="s">
        <v>17</v>
      </c>
      <c r="B440" s="116" t="s">
        <v>270</v>
      </c>
      <c r="C440" s="107">
        <v>100</v>
      </c>
      <c r="D440" s="120">
        <f>SUM(D441)</f>
        <v>67215.399999999994</v>
      </c>
      <c r="E440" s="120">
        <f>SUM(E441)</f>
        <v>67215.399999999994</v>
      </c>
      <c r="F440" s="120"/>
      <c r="G440" s="120"/>
    </row>
    <row r="441" spans="1:7" s="100" customFormat="1" ht="15.75" x14ac:dyDescent="0.25">
      <c r="A441" s="106" t="s">
        <v>18</v>
      </c>
      <c r="B441" s="116" t="s">
        <v>270</v>
      </c>
      <c r="C441" s="107">
        <v>110</v>
      </c>
      <c r="D441" s="120">
        <v>67215.399999999994</v>
      </c>
      <c r="E441" s="120">
        <v>67215.399999999994</v>
      </c>
      <c r="F441" s="120"/>
      <c r="G441" s="120"/>
    </row>
    <row r="442" spans="1:7" s="100" customFormat="1" ht="31.5" x14ac:dyDescent="0.25">
      <c r="A442" s="106" t="s">
        <v>69</v>
      </c>
      <c r="B442" s="116" t="s">
        <v>270</v>
      </c>
      <c r="C442" s="107">
        <v>200</v>
      </c>
      <c r="D442" s="120">
        <f>SUM(D443)</f>
        <v>676.3</v>
      </c>
      <c r="E442" s="120">
        <f>SUM(E443)</f>
        <v>2155.3000000000002</v>
      </c>
      <c r="F442" s="120"/>
      <c r="G442" s="120"/>
    </row>
    <row r="443" spans="1:7" s="100" customFormat="1" ht="31.5" x14ac:dyDescent="0.25">
      <c r="A443" s="106" t="s">
        <v>8</v>
      </c>
      <c r="B443" s="116" t="s">
        <v>270</v>
      </c>
      <c r="C443" s="107">
        <v>240</v>
      </c>
      <c r="D443" s="120">
        <v>676.3</v>
      </c>
      <c r="E443" s="120">
        <v>2155.3000000000002</v>
      </c>
      <c r="F443" s="120"/>
      <c r="G443" s="120"/>
    </row>
    <row r="444" spans="1:7" s="100" customFormat="1" ht="15.75" x14ac:dyDescent="0.25">
      <c r="A444" s="106" t="s">
        <v>7</v>
      </c>
      <c r="B444" s="116" t="s">
        <v>270</v>
      </c>
      <c r="C444" s="107">
        <v>800</v>
      </c>
      <c r="D444" s="120"/>
      <c r="E444" s="120">
        <f>SUM(E445)</f>
        <v>21</v>
      </c>
      <c r="F444" s="107"/>
      <c r="G444" s="120"/>
    </row>
    <row r="445" spans="1:7" s="100" customFormat="1" ht="15.75" x14ac:dyDescent="0.25">
      <c r="A445" s="106" t="s">
        <v>19</v>
      </c>
      <c r="B445" s="116" t="s">
        <v>270</v>
      </c>
      <c r="C445" s="107">
        <v>850</v>
      </c>
      <c r="D445" s="122"/>
      <c r="E445" s="122">
        <v>21</v>
      </c>
      <c r="F445" s="107"/>
      <c r="G445" s="120"/>
    </row>
    <row r="446" spans="1:7" ht="31.5" x14ac:dyDescent="0.25">
      <c r="A446" s="117" t="s">
        <v>271</v>
      </c>
      <c r="B446" s="116" t="s">
        <v>272</v>
      </c>
      <c r="C446" s="103"/>
      <c r="D446" s="120">
        <f>SUM(D447,D449,D451,)</f>
        <v>63294.060000000005</v>
      </c>
      <c r="E446" s="120">
        <f>SUM(E447,E449,E451,)</f>
        <v>63294.060000000005</v>
      </c>
      <c r="F446" s="73"/>
      <c r="G446" s="73"/>
    </row>
    <row r="447" spans="1:7" ht="47.25" x14ac:dyDescent="0.25">
      <c r="A447" s="106" t="s">
        <v>17</v>
      </c>
      <c r="B447" s="116" t="s">
        <v>272</v>
      </c>
      <c r="C447" s="107">
        <v>100</v>
      </c>
      <c r="D447" s="120">
        <f>SUM(D448)</f>
        <v>13246.01</v>
      </c>
      <c r="E447" s="120">
        <f>SUM(E448)</f>
        <v>13246.01</v>
      </c>
      <c r="F447" s="73"/>
      <c r="G447" s="73"/>
    </row>
    <row r="448" spans="1:7" ht="15.75" x14ac:dyDescent="0.25">
      <c r="A448" s="106" t="s">
        <v>18</v>
      </c>
      <c r="B448" s="116" t="s">
        <v>272</v>
      </c>
      <c r="C448" s="107">
        <v>110</v>
      </c>
      <c r="D448" s="120">
        <v>13246.01</v>
      </c>
      <c r="E448" s="120">
        <v>13246.01</v>
      </c>
      <c r="F448" s="73"/>
      <c r="G448" s="73"/>
    </row>
    <row r="449" spans="1:7" ht="31.5" x14ac:dyDescent="0.25">
      <c r="A449" s="106" t="s">
        <v>69</v>
      </c>
      <c r="B449" s="116" t="s">
        <v>272</v>
      </c>
      <c r="C449" s="107">
        <v>200</v>
      </c>
      <c r="D449" s="120">
        <f>SUM(D450)</f>
        <v>462.5</v>
      </c>
      <c r="E449" s="120">
        <f>SUM(E450)</f>
        <v>462.5</v>
      </c>
      <c r="F449" s="73"/>
      <c r="G449" s="73"/>
    </row>
    <row r="450" spans="1:7" ht="31.5" x14ac:dyDescent="0.25">
      <c r="A450" s="106" t="s">
        <v>8</v>
      </c>
      <c r="B450" s="116" t="s">
        <v>272</v>
      </c>
      <c r="C450" s="107">
        <v>240</v>
      </c>
      <c r="D450" s="120">
        <v>462.5</v>
      </c>
      <c r="E450" s="120">
        <v>462.5</v>
      </c>
      <c r="F450" s="73"/>
      <c r="G450" s="73"/>
    </row>
    <row r="451" spans="1:7" s="100" customFormat="1" ht="31.5" x14ac:dyDescent="0.25">
      <c r="A451" s="109" t="s">
        <v>10</v>
      </c>
      <c r="B451" s="116" t="s">
        <v>272</v>
      </c>
      <c r="C451" s="113">
        <v>600</v>
      </c>
      <c r="D451" s="120">
        <f>SUM(D452)</f>
        <v>49585.55</v>
      </c>
      <c r="E451" s="120">
        <f>SUM(E452)</f>
        <v>49585.55</v>
      </c>
      <c r="F451" s="120"/>
      <c r="G451" s="120"/>
    </row>
    <row r="452" spans="1:7" s="100" customFormat="1" ht="15.75" x14ac:dyDescent="0.25">
      <c r="A452" s="109" t="s">
        <v>21</v>
      </c>
      <c r="B452" s="116" t="s">
        <v>272</v>
      </c>
      <c r="C452" s="103">
        <v>610</v>
      </c>
      <c r="D452" s="120">
        <v>49585.55</v>
      </c>
      <c r="E452" s="120">
        <v>49585.55</v>
      </c>
      <c r="F452" s="120"/>
      <c r="G452" s="120"/>
    </row>
    <row r="453" spans="1:7" s="100" customFormat="1" ht="15.75" x14ac:dyDescent="0.25">
      <c r="A453" s="106"/>
      <c r="B453" s="116"/>
      <c r="C453" s="107"/>
      <c r="D453" s="122"/>
      <c r="E453" s="122"/>
      <c r="F453" s="107"/>
      <c r="G453" s="122"/>
    </row>
    <row r="454" spans="1:7" s="100" customFormat="1" ht="47.25" x14ac:dyDescent="0.25">
      <c r="A454" s="101" t="s">
        <v>273</v>
      </c>
      <c r="B454" s="102" t="s">
        <v>73</v>
      </c>
      <c r="C454" s="89"/>
      <c r="D454" s="121">
        <f>SUM(D455,D464,D472)</f>
        <v>31529.85</v>
      </c>
      <c r="E454" s="121">
        <f>SUM(E455,E464,E472)</f>
        <v>29073.440000000002</v>
      </c>
      <c r="F454" s="120"/>
      <c r="G454" s="120"/>
    </row>
    <row r="455" spans="1:7" s="100" customFormat="1" ht="47.25" x14ac:dyDescent="0.25">
      <c r="A455" s="104" t="s">
        <v>274</v>
      </c>
      <c r="B455" s="116" t="s">
        <v>279</v>
      </c>
      <c r="C455" s="89"/>
      <c r="D455" s="120">
        <f>SUM(D456,D460)</f>
        <v>9615.83</v>
      </c>
      <c r="E455" s="120">
        <f>SUM(E456,E460)</f>
        <v>6370.42</v>
      </c>
      <c r="F455" s="120"/>
      <c r="G455" s="120"/>
    </row>
    <row r="456" spans="1:7" s="100" customFormat="1" ht="31.5" x14ac:dyDescent="0.25">
      <c r="A456" s="104" t="s">
        <v>275</v>
      </c>
      <c r="B456" s="116" t="s">
        <v>276</v>
      </c>
      <c r="C456" s="118"/>
      <c r="D456" s="120">
        <f>SUM(D457)</f>
        <v>8052.82</v>
      </c>
      <c r="E456" s="120">
        <f>SUM(E457)</f>
        <v>6370.42</v>
      </c>
      <c r="F456" s="120"/>
      <c r="G456" s="120"/>
    </row>
    <row r="457" spans="1:7" s="100" customFormat="1" ht="116.25" customHeight="1" x14ac:dyDescent="0.25">
      <c r="A457" s="104" t="s">
        <v>277</v>
      </c>
      <c r="B457" s="116" t="s">
        <v>278</v>
      </c>
      <c r="C457" s="107"/>
      <c r="D457" s="120">
        <f t="shared" ref="D457:E457" si="32">SUM(D458)</f>
        <v>8052.82</v>
      </c>
      <c r="E457" s="120">
        <f t="shared" si="32"/>
        <v>6370.42</v>
      </c>
      <c r="F457" s="120"/>
      <c r="G457" s="120"/>
    </row>
    <row r="458" spans="1:7" s="100" customFormat="1" ht="31.5" x14ac:dyDescent="0.25">
      <c r="A458" s="106" t="s">
        <v>69</v>
      </c>
      <c r="B458" s="116" t="s">
        <v>278</v>
      </c>
      <c r="C458" s="107">
        <v>200</v>
      </c>
      <c r="D458" s="120">
        <f>SUM(D459)</f>
        <v>8052.82</v>
      </c>
      <c r="E458" s="120">
        <f>SUM(E459)</f>
        <v>6370.42</v>
      </c>
      <c r="F458" s="120"/>
      <c r="G458" s="120"/>
    </row>
    <row r="459" spans="1:7" s="100" customFormat="1" ht="31.5" x14ac:dyDescent="0.25">
      <c r="A459" s="106" t="s">
        <v>8</v>
      </c>
      <c r="B459" s="116" t="s">
        <v>278</v>
      </c>
      <c r="C459" s="107">
        <v>240</v>
      </c>
      <c r="D459" s="120">
        <v>8052.82</v>
      </c>
      <c r="E459" s="120">
        <v>6370.42</v>
      </c>
      <c r="F459" s="120"/>
      <c r="G459" s="120"/>
    </row>
    <row r="460" spans="1:7" s="100" customFormat="1" ht="31.5" x14ac:dyDescent="0.25">
      <c r="A460" s="106" t="s">
        <v>281</v>
      </c>
      <c r="B460" s="116" t="s">
        <v>280</v>
      </c>
      <c r="C460" s="107"/>
      <c r="D460" s="120">
        <f t="shared" ref="D460:D461" si="33">SUM(D461)</f>
        <v>1563.01</v>
      </c>
      <c r="E460" s="120"/>
      <c r="F460" s="120"/>
      <c r="G460" s="120"/>
    </row>
    <row r="461" spans="1:7" s="100" customFormat="1" ht="47.25" x14ac:dyDescent="0.25">
      <c r="A461" s="106" t="s">
        <v>282</v>
      </c>
      <c r="B461" s="116" t="s">
        <v>283</v>
      </c>
      <c r="C461" s="107"/>
      <c r="D461" s="120">
        <f t="shared" si="33"/>
        <v>1563.01</v>
      </c>
      <c r="E461" s="120"/>
      <c r="F461" s="120"/>
      <c r="G461" s="120"/>
    </row>
    <row r="462" spans="1:7" s="100" customFormat="1" ht="31.5" x14ac:dyDescent="0.25">
      <c r="A462" s="106" t="s">
        <v>69</v>
      </c>
      <c r="B462" s="116" t="s">
        <v>283</v>
      </c>
      <c r="C462" s="107">
        <v>200</v>
      </c>
      <c r="D462" s="120">
        <f>SUM(D463)</f>
        <v>1563.01</v>
      </c>
      <c r="E462" s="120"/>
      <c r="F462" s="120"/>
      <c r="G462" s="120"/>
    </row>
    <row r="463" spans="1:7" s="100" customFormat="1" ht="31.5" x14ac:dyDescent="0.25">
      <c r="A463" s="106" t="s">
        <v>8</v>
      </c>
      <c r="B463" s="116" t="s">
        <v>283</v>
      </c>
      <c r="C463" s="107">
        <v>240</v>
      </c>
      <c r="D463" s="120">
        <v>1563.01</v>
      </c>
      <c r="E463" s="120"/>
      <c r="F463" s="120"/>
      <c r="G463" s="120"/>
    </row>
    <row r="464" spans="1:7" s="100" customFormat="1" ht="15.75" x14ac:dyDescent="0.25">
      <c r="A464" s="104" t="s">
        <v>285</v>
      </c>
      <c r="B464" s="116" t="s">
        <v>284</v>
      </c>
      <c r="C464" s="118"/>
      <c r="D464" s="122">
        <f>SUM(D465)</f>
        <v>15000.02</v>
      </c>
      <c r="E464" s="122">
        <f>SUM(E465)</f>
        <v>14700.02</v>
      </c>
      <c r="F464" s="107"/>
      <c r="G464" s="122"/>
    </row>
    <row r="465" spans="1:7" s="100" customFormat="1" ht="63" x14ac:dyDescent="0.25">
      <c r="A465" s="104" t="s">
        <v>287</v>
      </c>
      <c r="B465" s="116" t="s">
        <v>286</v>
      </c>
      <c r="C465" s="107"/>
      <c r="D465" s="120">
        <f>SUM(D466,D469)</f>
        <v>15000.02</v>
      </c>
      <c r="E465" s="120">
        <f>SUM(E466,E469)</f>
        <v>14700.02</v>
      </c>
      <c r="F465" s="107"/>
      <c r="G465" s="122"/>
    </row>
    <row r="466" spans="1:7" s="100" customFormat="1" ht="31.5" x14ac:dyDescent="0.25">
      <c r="A466" s="104" t="s">
        <v>288</v>
      </c>
      <c r="B466" s="116" t="s">
        <v>289</v>
      </c>
      <c r="C466" s="103"/>
      <c r="D466" s="120">
        <f>SUM(D467)</f>
        <v>374</v>
      </c>
      <c r="E466" s="120">
        <f>SUM(E467)</f>
        <v>74</v>
      </c>
      <c r="F466" s="103"/>
      <c r="G466" s="120"/>
    </row>
    <row r="467" spans="1:7" s="100" customFormat="1" ht="31.5" x14ac:dyDescent="0.25">
      <c r="A467" s="104" t="s">
        <v>10</v>
      </c>
      <c r="B467" s="116" t="s">
        <v>289</v>
      </c>
      <c r="C467" s="108">
        <v>600</v>
      </c>
      <c r="D467" s="120">
        <f>SUM(D468)</f>
        <v>374</v>
      </c>
      <c r="E467" s="120">
        <f>SUM(E468)</f>
        <v>74</v>
      </c>
      <c r="F467" s="108"/>
      <c r="G467" s="120"/>
    </row>
    <row r="468" spans="1:7" s="100" customFormat="1" ht="15.75" x14ac:dyDescent="0.25">
      <c r="A468" s="109" t="s">
        <v>21</v>
      </c>
      <c r="B468" s="116" t="s">
        <v>289</v>
      </c>
      <c r="C468" s="114">
        <v>610</v>
      </c>
      <c r="D468" s="122">
        <v>374</v>
      </c>
      <c r="E468" s="122">
        <v>74</v>
      </c>
      <c r="F468" s="114"/>
      <c r="G468" s="120"/>
    </row>
    <row r="469" spans="1:7" s="100" customFormat="1" ht="31.5" x14ac:dyDescent="0.25">
      <c r="A469" s="104" t="s">
        <v>290</v>
      </c>
      <c r="B469" s="116" t="s">
        <v>291</v>
      </c>
      <c r="C469" s="114"/>
      <c r="D469" s="120">
        <f>SUM(D470)</f>
        <v>14626.02</v>
      </c>
      <c r="E469" s="120">
        <f>SUM(E470)</f>
        <v>14626.02</v>
      </c>
      <c r="F469" s="114"/>
      <c r="G469" s="120"/>
    </row>
    <row r="470" spans="1:7" s="100" customFormat="1" ht="31.5" x14ac:dyDescent="0.25">
      <c r="A470" s="31" t="s">
        <v>10</v>
      </c>
      <c r="B470" s="116" t="s">
        <v>291</v>
      </c>
      <c r="C470" s="108">
        <v>600</v>
      </c>
      <c r="D470" s="120">
        <f>SUM(D471)</f>
        <v>14626.02</v>
      </c>
      <c r="E470" s="120">
        <f>SUM(E471)</f>
        <v>14626.02</v>
      </c>
      <c r="F470" s="108"/>
      <c r="G470" s="120"/>
    </row>
    <row r="471" spans="1:7" s="100" customFormat="1" ht="15.75" x14ac:dyDescent="0.25">
      <c r="A471" s="109" t="s">
        <v>21</v>
      </c>
      <c r="B471" s="116" t="s">
        <v>291</v>
      </c>
      <c r="C471" s="114">
        <v>610</v>
      </c>
      <c r="D471" s="122">
        <v>14626.02</v>
      </c>
      <c r="E471" s="122">
        <v>14626.02</v>
      </c>
      <c r="F471" s="114"/>
      <c r="G471" s="120"/>
    </row>
    <row r="472" spans="1:7" s="100" customFormat="1" ht="15.75" x14ac:dyDescent="0.25">
      <c r="A472" s="106" t="s">
        <v>61</v>
      </c>
      <c r="B472" s="116" t="s">
        <v>292</v>
      </c>
      <c r="C472" s="107"/>
      <c r="D472" s="120">
        <f>SUM(D473,D478)</f>
        <v>6914</v>
      </c>
      <c r="E472" s="120">
        <f>SUM(E473,E478)</f>
        <v>8003</v>
      </c>
      <c r="F472" s="120"/>
      <c r="G472" s="120"/>
    </row>
    <row r="473" spans="1:7" s="100" customFormat="1" ht="31.5" x14ac:dyDescent="0.25">
      <c r="A473" s="106" t="s">
        <v>294</v>
      </c>
      <c r="B473" s="116" t="s">
        <v>293</v>
      </c>
      <c r="C473" s="107"/>
      <c r="D473" s="120">
        <f t="shared" ref="D473:E473" si="34">SUM(D474,)</f>
        <v>6913</v>
      </c>
      <c r="E473" s="120">
        <f t="shared" si="34"/>
        <v>7251</v>
      </c>
      <c r="F473" s="120"/>
      <c r="G473" s="120"/>
    </row>
    <row r="474" spans="1:7" s="100" customFormat="1" ht="31.5" x14ac:dyDescent="0.25">
      <c r="A474" s="72" t="s">
        <v>295</v>
      </c>
      <c r="B474" s="116" t="s">
        <v>296</v>
      </c>
      <c r="C474" s="107"/>
      <c r="D474" s="120">
        <f>SUM(D475,)</f>
        <v>6913</v>
      </c>
      <c r="E474" s="120">
        <f>SUM(E475,)</f>
        <v>7251</v>
      </c>
      <c r="F474" s="120"/>
      <c r="G474" s="120"/>
    </row>
    <row r="475" spans="1:7" s="100" customFormat="1" ht="47.25" x14ac:dyDescent="0.25">
      <c r="A475" s="106" t="s">
        <v>17</v>
      </c>
      <c r="B475" s="116" t="s">
        <v>296</v>
      </c>
      <c r="C475" s="107">
        <v>100</v>
      </c>
      <c r="D475" s="120">
        <f t="shared" ref="D475:E475" si="35">SUM(D476)</f>
        <v>6913</v>
      </c>
      <c r="E475" s="120">
        <f t="shared" si="35"/>
        <v>7251</v>
      </c>
      <c r="F475" s="120"/>
      <c r="G475" s="120"/>
    </row>
    <row r="476" spans="1:7" s="100" customFormat="1" ht="15.75" x14ac:dyDescent="0.25">
      <c r="A476" s="106" t="s">
        <v>23</v>
      </c>
      <c r="B476" s="116" t="s">
        <v>296</v>
      </c>
      <c r="C476" s="107">
        <v>120</v>
      </c>
      <c r="D476" s="120">
        <v>6913</v>
      </c>
      <c r="E476" s="120">
        <v>7251</v>
      </c>
      <c r="F476" s="120"/>
      <c r="G476" s="120"/>
    </row>
    <row r="477" spans="1:7" s="100" customFormat="1" ht="15.75" x14ac:dyDescent="0.25">
      <c r="A477" s="20" t="s">
        <v>47</v>
      </c>
      <c r="B477" s="116" t="s">
        <v>296</v>
      </c>
      <c r="C477" s="107">
        <v>120</v>
      </c>
      <c r="D477" s="120">
        <v>6913</v>
      </c>
      <c r="E477" s="120">
        <v>7251</v>
      </c>
      <c r="F477" s="120"/>
      <c r="G477" s="120"/>
    </row>
    <row r="478" spans="1:7" s="100" customFormat="1" ht="31.5" x14ac:dyDescent="0.25">
      <c r="A478" s="20" t="s">
        <v>298</v>
      </c>
      <c r="B478" s="116" t="s">
        <v>297</v>
      </c>
      <c r="C478" s="107"/>
      <c r="D478" s="120">
        <f t="shared" ref="D478:E479" si="36">SUM(D479)</f>
        <v>1</v>
      </c>
      <c r="E478" s="120">
        <f t="shared" si="36"/>
        <v>752</v>
      </c>
      <c r="F478" s="120"/>
      <c r="G478" s="120"/>
    </row>
    <row r="479" spans="1:7" s="100" customFormat="1" ht="31.5" x14ac:dyDescent="0.25">
      <c r="A479" s="106" t="s">
        <v>299</v>
      </c>
      <c r="B479" s="116" t="s">
        <v>300</v>
      </c>
      <c r="C479" s="107"/>
      <c r="D479" s="120">
        <f t="shared" si="36"/>
        <v>1</v>
      </c>
      <c r="E479" s="120">
        <f t="shared" si="36"/>
        <v>752</v>
      </c>
      <c r="F479" s="120"/>
    </row>
    <row r="480" spans="1:7" s="100" customFormat="1" ht="15.75" x14ac:dyDescent="0.25">
      <c r="A480" s="106" t="s">
        <v>90</v>
      </c>
      <c r="B480" s="116" t="s">
        <v>300</v>
      </c>
      <c r="C480" s="107">
        <v>200</v>
      </c>
      <c r="D480" s="120">
        <f>SUM(D481)</f>
        <v>1</v>
      </c>
      <c r="E480" s="120">
        <f>SUM(E481)</f>
        <v>752</v>
      </c>
      <c r="F480" s="120"/>
    </row>
    <row r="481" spans="1:7" s="100" customFormat="1" ht="31.5" x14ac:dyDescent="0.25">
      <c r="A481" s="106" t="s">
        <v>8</v>
      </c>
      <c r="B481" s="116" t="s">
        <v>300</v>
      </c>
      <c r="C481" s="107">
        <v>240</v>
      </c>
      <c r="D481" s="70">
        <v>1</v>
      </c>
      <c r="E481" s="70">
        <v>752</v>
      </c>
      <c r="F481" s="70"/>
    </row>
    <row r="482" spans="1:7" s="100" customFormat="1" ht="15.75" x14ac:dyDescent="0.25">
      <c r="A482" s="20" t="s">
        <v>47</v>
      </c>
      <c r="B482" s="116" t="s">
        <v>300</v>
      </c>
      <c r="C482" s="107">
        <v>240</v>
      </c>
      <c r="D482" s="70">
        <v>1</v>
      </c>
      <c r="E482" s="70">
        <v>752</v>
      </c>
      <c r="F482" s="70"/>
    </row>
    <row r="483" spans="1:7" s="100" customFormat="1" ht="15.75" x14ac:dyDescent="0.25">
      <c r="A483" s="20"/>
      <c r="B483" s="116"/>
      <c r="C483" s="107"/>
      <c r="D483" s="70"/>
      <c r="E483" s="70"/>
      <c r="F483" s="70"/>
    </row>
    <row r="484" spans="1:7" s="100" customFormat="1" ht="31.5" x14ac:dyDescent="0.25">
      <c r="A484" s="101" t="s">
        <v>359</v>
      </c>
      <c r="B484" s="102" t="s">
        <v>74</v>
      </c>
      <c r="C484" s="131"/>
      <c r="D484" s="121">
        <f>SUM(D485,D504)</f>
        <v>114938.56000000001</v>
      </c>
      <c r="E484" s="121">
        <f>SUM(E485,E504)</f>
        <v>144226.51999999999</v>
      </c>
      <c r="F484" s="120"/>
      <c r="G484" s="120"/>
    </row>
    <row r="485" spans="1:7" s="100" customFormat="1" ht="15.75" x14ac:dyDescent="0.25">
      <c r="A485" s="104" t="s">
        <v>360</v>
      </c>
      <c r="B485" s="105" t="s">
        <v>361</v>
      </c>
      <c r="C485" s="111"/>
      <c r="D485" s="120">
        <f>SUM(D486)</f>
        <v>87985.12000000001</v>
      </c>
      <c r="E485" s="120">
        <f>SUM(E486)</f>
        <v>120018</v>
      </c>
      <c r="F485" s="120"/>
      <c r="G485" s="120"/>
    </row>
    <row r="486" spans="1:7" s="100" customFormat="1" ht="31.5" x14ac:dyDescent="0.25">
      <c r="A486" s="26" t="s">
        <v>456</v>
      </c>
      <c r="B486" s="105" t="s">
        <v>362</v>
      </c>
      <c r="C486" s="118"/>
      <c r="D486" s="120">
        <f>SUM(D487,D490,D493,D495,D498,D501)</f>
        <v>87985.12000000001</v>
      </c>
      <c r="E486" s="120">
        <f>SUM(E487,E490,E493,E495,E498,E501)</f>
        <v>120018</v>
      </c>
      <c r="F486" s="120"/>
      <c r="G486" s="120"/>
    </row>
    <row r="487" spans="1:7" s="100" customFormat="1" ht="31.5" x14ac:dyDescent="0.25">
      <c r="A487" s="26" t="s">
        <v>430</v>
      </c>
      <c r="B487" s="105" t="s">
        <v>431</v>
      </c>
      <c r="C487" s="118"/>
      <c r="D487" s="120">
        <f>SUM(D488)</f>
        <v>18622</v>
      </c>
      <c r="E487" s="120">
        <f>SUM(E488)</f>
        <v>38518</v>
      </c>
      <c r="F487" s="120"/>
      <c r="G487" s="120"/>
    </row>
    <row r="488" spans="1:7" s="100" customFormat="1" ht="31.5" x14ac:dyDescent="0.25">
      <c r="A488" s="106" t="s">
        <v>69</v>
      </c>
      <c r="B488" s="105" t="s">
        <v>431</v>
      </c>
      <c r="C488" s="107">
        <v>200</v>
      </c>
      <c r="D488" s="120">
        <f>SUM(D489)</f>
        <v>18622</v>
      </c>
      <c r="E488" s="120">
        <f>SUM(E489)</f>
        <v>38518</v>
      </c>
      <c r="F488" s="120"/>
      <c r="G488" s="120"/>
    </row>
    <row r="489" spans="1:7" s="100" customFormat="1" ht="31.5" x14ac:dyDescent="0.25">
      <c r="A489" s="106" t="s">
        <v>8</v>
      </c>
      <c r="B489" s="105" t="s">
        <v>431</v>
      </c>
      <c r="C489" s="107">
        <v>240</v>
      </c>
      <c r="D489" s="120">
        <v>18622</v>
      </c>
      <c r="E489" s="120">
        <v>38518</v>
      </c>
      <c r="F489" s="120"/>
      <c r="G489" s="120"/>
    </row>
    <row r="490" spans="1:7" s="100" customFormat="1" ht="31.5" x14ac:dyDescent="0.25">
      <c r="A490" s="106" t="s">
        <v>363</v>
      </c>
      <c r="B490" s="105" t="s">
        <v>364</v>
      </c>
      <c r="C490" s="107"/>
      <c r="D490" s="75">
        <f>SUM(D491)</f>
        <v>30956.27</v>
      </c>
      <c r="E490" s="75">
        <f>SUM(E491)</f>
        <v>28708.53</v>
      </c>
      <c r="F490" s="120"/>
      <c r="G490" s="120"/>
    </row>
    <row r="491" spans="1:7" s="100" customFormat="1" ht="31.5" x14ac:dyDescent="0.25">
      <c r="A491" s="106" t="s">
        <v>69</v>
      </c>
      <c r="B491" s="105" t="s">
        <v>364</v>
      </c>
      <c r="C491" s="107">
        <v>200</v>
      </c>
      <c r="D491" s="120">
        <f>SUM(D492)</f>
        <v>30956.27</v>
      </c>
      <c r="E491" s="120">
        <f>SUM(E492)</f>
        <v>28708.53</v>
      </c>
      <c r="F491" s="120"/>
      <c r="G491" s="120"/>
    </row>
    <row r="492" spans="1:7" s="100" customFormat="1" ht="31.5" x14ac:dyDescent="0.25">
      <c r="A492" s="106" t="s">
        <v>8</v>
      </c>
      <c r="B492" s="105" t="s">
        <v>364</v>
      </c>
      <c r="C492" s="107">
        <v>240</v>
      </c>
      <c r="D492" s="120">
        <v>30956.27</v>
      </c>
      <c r="E492" s="120">
        <v>28708.53</v>
      </c>
      <c r="F492" s="120"/>
      <c r="G492" s="120"/>
    </row>
    <row r="493" spans="1:7" s="100" customFormat="1" ht="31.5" x14ac:dyDescent="0.25">
      <c r="A493" s="152" t="s">
        <v>10</v>
      </c>
      <c r="B493" s="105" t="s">
        <v>364</v>
      </c>
      <c r="C493" s="107">
        <v>600</v>
      </c>
      <c r="D493" s="120">
        <f>SUM(D494)</f>
        <v>9261.11</v>
      </c>
      <c r="E493" s="120"/>
      <c r="F493" s="120"/>
      <c r="G493" s="120"/>
    </row>
    <row r="494" spans="1:7" s="100" customFormat="1" ht="15.75" x14ac:dyDescent="0.25">
      <c r="A494" s="152" t="s">
        <v>21</v>
      </c>
      <c r="B494" s="105" t="s">
        <v>364</v>
      </c>
      <c r="C494" s="107">
        <v>610</v>
      </c>
      <c r="D494" s="120">
        <v>9261.11</v>
      </c>
      <c r="E494" s="120"/>
      <c r="F494" s="120"/>
      <c r="G494" s="120"/>
    </row>
    <row r="495" spans="1:7" s="100" customFormat="1" ht="63" x14ac:dyDescent="0.25">
      <c r="A495" s="106" t="s">
        <v>525</v>
      </c>
      <c r="B495" s="105" t="s">
        <v>526</v>
      </c>
      <c r="C495" s="107"/>
      <c r="D495" s="120">
        <f>SUM(D496)</f>
        <v>25645.74</v>
      </c>
      <c r="E495" s="120">
        <f>SUM(E496)</f>
        <v>51291.47</v>
      </c>
      <c r="F495" s="120"/>
      <c r="G495" s="120"/>
    </row>
    <row r="496" spans="1:7" s="100" customFormat="1" ht="31.5" x14ac:dyDescent="0.25">
      <c r="A496" s="152" t="s">
        <v>10</v>
      </c>
      <c r="B496" s="105" t="s">
        <v>526</v>
      </c>
      <c r="C496" s="107">
        <v>600</v>
      </c>
      <c r="D496" s="120">
        <f>SUM(D497)</f>
        <v>25645.74</v>
      </c>
      <c r="E496" s="120">
        <f>SUM(E497)</f>
        <v>51291.47</v>
      </c>
      <c r="F496" s="120"/>
      <c r="G496" s="120"/>
    </row>
    <row r="497" spans="1:7" s="100" customFormat="1" ht="15.75" x14ac:dyDescent="0.25">
      <c r="A497" s="152" t="s">
        <v>21</v>
      </c>
      <c r="B497" s="105" t="s">
        <v>526</v>
      </c>
      <c r="C497" s="107">
        <v>610</v>
      </c>
      <c r="D497" s="120">
        <v>25645.74</v>
      </c>
      <c r="E497" s="120">
        <v>51291.47</v>
      </c>
      <c r="F497" s="120"/>
      <c r="G497" s="120"/>
    </row>
    <row r="498" spans="1:7" s="100" customFormat="1" ht="15.75" x14ac:dyDescent="0.25">
      <c r="A498" s="109" t="s">
        <v>365</v>
      </c>
      <c r="B498" s="105" t="s">
        <v>366</v>
      </c>
      <c r="C498" s="107"/>
      <c r="D498" s="75">
        <f>SUM(D499)</f>
        <v>500</v>
      </c>
      <c r="E498" s="75">
        <f>SUM(E499)</f>
        <v>500</v>
      </c>
      <c r="F498" s="120"/>
      <c r="G498" s="120"/>
    </row>
    <row r="499" spans="1:7" s="100" customFormat="1" ht="31.5" x14ac:dyDescent="0.25">
      <c r="A499" s="106" t="s">
        <v>69</v>
      </c>
      <c r="B499" s="105" t="s">
        <v>366</v>
      </c>
      <c r="C499" s="107">
        <v>200</v>
      </c>
      <c r="D499" s="120">
        <f>SUM(D500)</f>
        <v>500</v>
      </c>
      <c r="E499" s="120">
        <f>SUM(E500)</f>
        <v>500</v>
      </c>
      <c r="F499" s="120"/>
      <c r="G499" s="120"/>
    </row>
    <row r="500" spans="1:7" s="100" customFormat="1" ht="31.5" x14ac:dyDescent="0.25">
      <c r="A500" s="106" t="s">
        <v>8</v>
      </c>
      <c r="B500" s="105" t="s">
        <v>366</v>
      </c>
      <c r="C500" s="107">
        <v>240</v>
      </c>
      <c r="D500" s="120">
        <v>500</v>
      </c>
      <c r="E500" s="120">
        <v>500</v>
      </c>
      <c r="F500" s="120"/>
      <c r="G500" s="120"/>
    </row>
    <row r="501" spans="1:7" s="100" customFormat="1" ht="15.75" x14ac:dyDescent="0.25">
      <c r="A501" s="106" t="s">
        <v>367</v>
      </c>
      <c r="B501" s="105" t="s">
        <v>368</v>
      </c>
      <c r="C501" s="107"/>
      <c r="D501" s="75">
        <f>SUM(D502)</f>
        <v>3000</v>
      </c>
      <c r="E501" s="75">
        <f>SUM(E502)</f>
        <v>1000</v>
      </c>
      <c r="F501" s="120"/>
      <c r="G501" s="120"/>
    </row>
    <row r="502" spans="1:7" s="100" customFormat="1" ht="31.5" x14ac:dyDescent="0.25">
      <c r="A502" s="106" t="s">
        <v>69</v>
      </c>
      <c r="B502" s="105" t="s">
        <v>368</v>
      </c>
      <c r="C502" s="107">
        <v>200</v>
      </c>
      <c r="D502" s="120">
        <f>SUM(D503)</f>
        <v>3000</v>
      </c>
      <c r="E502" s="120">
        <f>SUM(E503)</f>
        <v>1000</v>
      </c>
      <c r="F502" s="120"/>
      <c r="G502" s="120"/>
    </row>
    <row r="503" spans="1:7" s="100" customFormat="1" ht="31.5" x14ac:dyDescent="0.25">
      <c r="A503" s="106" t="s">
        <v>8</v>
      </c>
      <c r="B503" s="105" t="s">
        <v>368</v>
      </c>
      <c r="C503" s="107">
        <v>240</v>
      </c>
      <c r="D503" s="120">
        <v>3000</v>
      </c>
      <c r="E503" s="120">
        <v>1000</v>
      </c>
      <c r="F503" s="120"/>
      <c r="G503" s="120"/>
    </row>
    <row r="504" spans="1:7" s="100" customFormat="1" ht="15.75" x14ac:dyDescent="0.25">
      <c r="A504" s="106" t="s">
        <v>61</v>
      </c>
      <c r="B504" s="105" t="s">
        <v>369</v>
      </c>
      <c r="C504" s="107"/>
      <c r="D504" s="120">
        <f>SUM(D505)</f>
        <v>26953.440000000002</v>
      </c>
      <c r="E504" s="120">
        <f>SUM(E505)</f>
        <v>24208.52</v>
      </c>
      <c r="F504" s="120"/>
      <c r="G504" s="120"/>
    </row>
    <row r="505" spans="1:7" s="100" customFormat="1" ht="31.5" x14ac:dyDescent="0.25">
      <c r="A505" s="106" t="s">
        <v>111</v>
      </c>
      <c r="B505" s="105" t="s">
        <v>370</v>
      </c>
      <c r="C505" s="107"/>
      <c r="D505" s="120">
        <f>SUM(D506)</f>
        <v>26953.440000000002</v>
      </c>
      <c r="E505" s="120">
        <f>SUM(E506)</f>
        <v>24208.52</v>
      </c>
      <c r="F505" s="120"/>
      <c r="G505" s="120"/>
    </row>
    <row r="506" spans="1:7" s="100" customFormat="1" ht="31.5" x14ac:dyDescent="0.25">
      <c r="A506" s="106" t="s">
        <v>371</v>
      </c>
      <c r="B506" s="105" t="s">
        <v>372</v>
      </c>
      <c r="C506" s="107"/>
      <c r="D506" s="120">
        <f>SUM(D507,D509,D511)</f>
        <v>26953.440000000002</v>
      </c>
      <c r="E506" s="120">
        <f>SUM(E507,E509,E511)</f>
        <v>24208.52</v>
      </c>
      <c r="F506" s="120"/>
      <c r="G506" s="120"/>
    </row>
    <row r="507" spans="1:7" s="100" customFormat="1" ht="47.25" x14ac:dyDescent="0.25">
      <c r="A507" s="106" t="s">
        <v>17</v>
      </c>
      <c r="B507" s="105" t="s">
        <v>372</v>
      </c>
      <c r="C507" s="107">
        <v>100</v>
      </c>
      <c r="D507" s="120">
        <f>SUM(D508)</f>
        <v>14552.52</v>
      </c>
      <c r="E507" s="120">
        <f>SUM(E508)</f>
        <v>11807.6</v>
      </c>
      <c r="F507" s="120"/>
      <c r="G507" s="120"/>
    </row>
    <row r="508" spans="1:7" s="100" customFormat="1" ht="15.75" x14ac:dyDescent="0.25">
      <c r="A508" s="106" t="s">
        <v>18</v>
      </c>
      <c r="B508" s="105" t="s">
        <v>372</v>
      </c>
      <c r="C508" s="107">
        <v>110</v>
      </c>
      <c r="D508" s="120">
        <v>14552.52</v>
      </c>
      <c r="E508" s="120">
        <v>11807.6</v>
      </c>
      <c r="F508" s="120"/>
      <c r="G508" s="120"/>
    </row>
    <row r="509" spans="1:7" s="100" customFormat="1" ht="31.5" x14ac:dyDescent="0.25">
      <c r="A509" s="106" t="s">
        <v>69</v>
      </c>
      <c r="B509" s="105" t="s">
        <v>372</v>
      </c>
      <c r="C509" s="107">
        <v>200</v>
      </c>
      <c r="D509" s="120">
        <f>SUM(D510)</f>
        <v>12099.42</v>
      </c>
      <c r="E509" s="120">
        <f>SUM(E510)</f>
        <v>12099.42</v>
      </c>
      <c r="F509" s="120"/>
      <c r="G509" s="120"/>
    </row>
    <row r="510" spans="1:7" s="100" customFormat="1" ht="31.5" x14ac:dyDescent="0.25">
      <c r="A510" s="106" t="s">
        <v>8</v>
      </c>
      <c r="B510" s="105" t="s">
        <v>372</v>
      </c>
      <c r="C510" s="107">
        <v>240</v>
      </c>
      <c r="D510" s="120">
        <v>12099.42</v>
      </c>
      <c r="E510" s="120">
        <v>12099.42</v>
      </c>
      <c r="F510" s="120"/>
      <c r="G510" s="120"/>
    </row>
    <row r="511" spans="1:7" s="100" customFormat="1" ht="15.75" x14ac:dyDescent="0.25">
      <c r="A511" s="72" t="s">
        <v>7</v>
      </c>
      <c r="B511" s="105" t="s">
        <v>372</v>
      </c>
      <c r="C511" s="107">
        <v>800</v>
      </c>
      <c r="D511" s="120">
        <f>SUM(D512)</f>
        <v>301.5</v>
      </c>
      <c r="E511" s="120">
        <f>SUM(E512)</f>
        <v>301.5</v>
      </c>
      <c r="F511" s="120"/>
      <c r="G511" s="120"/>
    </row>
    <row r="512" spans="1:7" s="100" customFormat="1" ht="15.75" x14ac:dyDescent="0.25">
      <c r="A512" s="72" t="s">
        <v>19</v>
      </c>
      <c r="B512" s="105" t="s">
        <v>372</v>
      </c>
      <c r="C512" s="107">
        <v>850</v>
      </c>
      <c r="D512" s="120">
        <v>301.5</v>
      </c>
      <c r="E512" s="120">
        <v>301.5</v>
      </c>
      <c r="F512" s="120"/>
      <c r="G512" s="120"/>
    </row>
    <row r="513" spans="1:7" s="100" customFormat="1" ht="15.75" x14ac:dyDescent="0.25">
      <c r="A513" s="104"/>
      <c r="B513" s="116"/>
      <c r="C513" s="111"/>
      <c r="D513" s="120"/>
      <c r="E513" s="120"/>
      <c r="F513" s="120"/>
      <c r="G513" s="120"/>
    </row>
    <row r="514" spans="1:7" s="100" customFormat="1" ht="15.75" x14ac:dyDescent="0.25">
      <c r="A514" s="101" t="s">
        <v>302</v>
      </c>
      <c r="B514" s="102" t="s">
        <v>301</v>
      </c>
      <c r="C514" s="89"/>
      <c r="D514" s="121">
        <f>SUM(D515,D520)</f>
        <v>74388.81</v>
      </c>
      <c r="E514" s="121">
        <f>SUM(E515,E520)</f>
        <v>98626.85</v>
      </c>
      <c r="F514" s="120"/>
      <c r="G514" s="120"/>
    </row>
    <row r="515" spans="1:7" s="100" customFormat="1" ht="63" x14ac:dyDescent="0.25">
      <c r="A515" s="104" t="s">
        <v>303</v>
      </c>
      <c r="B515" s="116" t="s">
        <v>304</v>
      </c>
      <c r="C515" s="107"/>
      <c r="D515" s="120">
        <f>SUM(D516,)</f>
        <v>60360.13</v>
      </c>
      <c r="E515" s="120">
        <f>SUM(E516,)</f>
        <v>58160.9</v>
      </c>
      <c r="F515" s="118"/>
      <c r="G515" s="120"/>
    </row>
    <row r="516" spans="1:7" s="100" customFormat="1" ht="31.5" x14ac:dyDescent="0.25">
      <c r="A516" s="117" t="s">
        <v>306</v>
      </c>
      <c r="B516" s="116" t="s">
        <v>305</v>
      </c>
      <c r="C516" s="107"/>
      <c r="D516" s="120">
        <f>SUM(D517,)</f>
        <v>60360.13</v>
      </c>
      <c r="E516" s="120">
        <f>SUM(E517,)</f>
        <v>58160.9</v>
      </c>
      <c r="F516" s="118"/>
      <c r="G516" s="120"/>
    </row>
    <row r="517" spans="1:7" s="100" customFormat="1" ht="47.25" x14ac:dyDescent="0.25">
      <c r="A517" s="117" t="s">
        <v>307</v>
      </c>
      <c r="B517" s="116" t="s">
        <v>308</v>
      </c>
      <c r="C517" s="107"/>
      <c r="D517" s="120">
        <f>SUM(D518)</f>
        <v>60360.13</v>
      </c>
      <c r="E517" s="120">
        <f>SUM(E518)</f>
        <v>58160.9</v>
      </c>
      <c r="F517" s="107"/>
      <c r="G517" s="120"/>
    </row>
    <row r="518" spans="1:7" s="100" customFormat="1" ht="31.5" x14ac:dyDescent="0.25">
      <c r="A518" s="109" t="s">
        <v>10</v>
      </c>
      <c r="B518" s="116" t="s">
        <v>308</v>
      </c>
      <c r="C518" s="113">
        <v>600</v>
      </c>
      <c r="D518" s="120">
        <f>SUM(D519)</f>
        <v>60360.13</v>
      </c>
      <c r="E518" s="120">
        <f>SUM(E519)</f>
        <v>58160.9</v>
      </c>
      <c r="F518" s="113"/>
      <c r="G518" s="120"/>
    </row>
    <row r="519" spans="1:7" s="100" customFormat="1" ht="15.75" x14ac:dyDescent="0.25">
      <c r="A519" s="109" t="s">
        <v>21</v>
      </c>
      <c r="B519" s="116" t="s">
        <v>308</v>
      </c>
      <c r="C519" s="103">
        <v>610</v>
      </c>
      <c r="D519" s="120">
        <v>60360.13</v>
      </c>
      <c r="E519" s="120">
        <v>58160.9</v>
      </c>
      <c r="F519" s="103"/>
      <c r="G519" s="120"/>
    </row>
    <row r="520" spans="1:7" s="100" customFormat="1" ht="47.25" x14ac:dyDescent="0.25">
      <c r="A520" s="104" t="s">
        <v>310</v>
      </c>
      <c r="B520" s="116" t="s">
        <v>309</v>
      </c>
      <c r="C520" s="118"/>
      <c r="D520" s="120">
        <f>SUM(D521,D525,D529,D533)</f>
        <v>14028.68</v>
      </c>
      <c r="E520" s="120">
        <f>SUM(E521,E525,E529,E533)</f>
        <v>40465.949999999997</v>
      </c>
      <c r="F520" s="107"/>
      <c r="G520" s="120"/>
    </row>
    <row r="521" spans="1:7" s="100" customFormat="1" ht="15.75" x14ac:dyDescent="0.25">
      <c r="A521" s="31" t="s">
        <v>312</v>
      </c>
      <c r="B521" s="116" t="s">
        <v>311</v>
      </c>
      <c r="C521" s="118"/>
      <c r="D521" s="120">
        <f t="shared" ref="D521:E523" si="37">SUM(D522)</f>
        <v>2296</v>
      </c>
      <c r="E521" s="120">
        <f t="shared" si="37"/>
        <v>4696</v>
      </c>
      <c r="F521" s="107"/>
      <c r="G521" s="120"/>
    </row>
    <row r="522" spans="1:7" s="100" customFormat="1" ht="15.75" x14ac:dyDescent="0.25">
      <c r="A522" s="31" t="s">
        <v>313</v>
      </c>
      <c r="B522" s="116" t="s">
        <v>314</v>
      </c>
      <c r="C522" s="107"/>
      <c r="D522" s="120">
        <f t="shared" si="37"/>
        <v>2296</v>
      </c>
      <c r="E522" s="120">
        <f t="shared" si="37"/>
        <v>4696</v>
      </c>
      <c r="F522" s="107"/>
      <c r="G522" s="120"/>
    </row>
    <row r="523" spans="1:7" s="100" customFormat="1" ht="31.5" x14ac:dyDescent="0.25">
      <c r="A523" s="106" t="s">
        <v>69</v>
      </c>
      <c r="B523" s="116" t="s">
        <v>314</v>
      </c>
      <c r="C523" s="107">
        <v>200</v>
      </c>
      <c r="D523" s="120">
        <f t="shared" si="37"/>
        <v>2296</v>
      </c>
      <c r="E523" s="120">
        <f t="shared" si="37"/>
        <v>4696</v>
      </c>
      <c r="F523" s="107"/>
      <c r="G523" s="120"/>
    </row>
    <row r="524" spans="1:7" s="100" customFormat="1" ht="31.5" x14ac:dyDescent="0.25">
      <c r="A524" s="106" t="s">
        <v>8</v>
      </c>
      <c r="B524" s="116" t="s">
        <v>314</v>
      </c>
      <c r="C524" s="107">
        <v>240</v>
      </c>
      <c r="D524" s="120">
        <v>2296</v>
      </c>
      <c r="E524" s="120">
        <v>4696</v>
      </c>
      <c r="F524" s="107"/>
      <c r="G524" s="75"/>
    </row>
    <row r="525" spans="1:7" s="100" customFormat="1" ht="15.75" x14ac:dyDescent="0.25">
      <c r="A525" s="106" t="s">
        <v>315</v>
      </c>
      <c r="B525" s="116" t="s">
        <v>316</v>
      </c>
      <c r="C525" s="107"/>
      <c r="D525" s="120"/>
      <c r="E525" s="120">
        <f t="shared" ref="E525:E527" si="38">SUM(E526)</f>
        <v>450</v>
      </c>
      <c r="F525" s="107"/>
      <c r="G525" s="75"/>
    </row>
    <row r="526" spans="1:7" s="100" customFormat="1" ht="15.75" x14ac:dyDescent="0.25">
      <c r="A526" s="106" t="s">
        <v>317</v>
      </c>
      <c r="B526" s="116" t="s">
        <v>318</v>
      </c>
      <c r="C526" s="107"/>
      <c r="D526" s="120"/>
      <c r="E526" s="120">
        <f t="shared" si="38"/>
        <v>450</v>
      </c>
      <c r="F526" s="107"/>
      <c r="G526" s="120"/>
    </row>
    <row r="527" spans="1:7" s="100" customFormat="1" ht="31.5" x14ac:dyDescent="0.25">
      <c r="A527" s="106" t="s">
        <v>69</v>
      </c>
      <c r="B527" s="116" t="s">
        <v>318</v>
      </c>
      <c r="C527" s="107">
        <v>200</v>
      </c>
      <c r="D527" s="120"/>
      <c r="E527" s="120">
        <f t="shared" si="38"/>
        <v>450</v>
      </c>
      <c r="F527" s="107"/>
      <c r="G527" s="120"/>
    </row>
    <row r="528" spans="1:7" s="100" customFormat="1" ht="31.5" x14ac:dyDescent="0.25">
      <c r="A528" s="106" t="s">
        <v>8</v>
      </c>
      <c r="B528" s="116" t="s">
        <v>318</v>
      </c>
      <c r="C528" s="107">
        <v>240</v>
      </c>
      <c r="D528" s="120"/>
      <c r="E528" s="120">
        <v>450</v>
      </c>
      <c r="F528" s="107"/>
      <c r="G528" s="120"/>
    </row>
    <row r="529" spans="1:7" s="100" customFormat="1" ht="15.75" x14ac:dyDescent="0.25">
      <c r="A529" s="106" t="s">
        <v>319</v>
      </c>
      <c r="B529" s="116" t="s">
        <v>320</v>
      </c>
      <c r="C529" s="107"/>
      <c r="D529" s="120">
        <f t="shared" ref="D529:E531" si="39">SUM(D530)</f>
        <v>668.95</v>
      </c>
      <c r="E529" s="120">
        <f t="shared" si="39"/>
        <v>1218.95</v>
      </c>
      <c r="F529" s="107"/>
      <c r="G529" s="120"/>
    </row>
    <row r="530" spans="1:7" s="100" customFormat="1" ht="15.75" x14ac:dyDescent="0.25">
      <c r="A530" s="31" t="s">
        <v>321</v>
      </c>
      <c r="B530" s="116" t="s">
        <v>322</v>
      </c>
      <c r="C530" s="107"/>
      <c r="D530" s="120">
        <f t="shared" si="39"/>
        <v>668.95</v>
      </c>
      <c r="E530" s="120">
        <f t="shared" si="39"/>
        <v>1218.95</v>
      </c>
      <c r="F530" s="107"/>
      <c r="G530" s="120"/>
    </row>
    <row r="531" spans="1:7" s="100" customFormat="1" ht="31.5" x14ac:dyDescent="0.25">
      <c r="A531" s="106" t="s">
        <v>69</v>
      </c>
      <c r="B531" s="116" t="s">
        <v>322</v>
      </c>
      <c r="C531" s="107">
        <v>200</v>
      </c>
      <c r="D531" s="120">
        <f t="shared" si="39"/>
        <v>668.95</v>
      </c>
      <c r="E531" s="120">
        <f t="shared" si="39"/>
        <v>1218.95</v>
      </c>
      <c r="F531" s="107"/>
      <c r="G531" s="120"/>
    </row>
    <row r="532" spans="1:7" s="100" customFormat="1" ht="31.5" x14ac:dyDescent="0.25">
      <c r="A532" s="106" t="s">
        <v>8</v>
      </c>
      <c r="B532" s="116" t="s">
        <v>322</v>
      </c>
      <c r="C532" s="107">
        <v>240</v>
      </c>
      <c r="D532" s="120">
        <v>668.95</v>
      </c>
      <c r="E532" s="120">
        <v>1218.95</v>
      </c>
      <c r="F532" s="107"/>
      <c r="G532" s="120"/>
    </row>
    <row r="533" spans="1:7" s="100" customFormat="1" ht="15.75" x14ac:dyDescent="0.25">
      <c r="A533" s="109" t="s">
        <v>422</v>
      </c>
      <c r="B533" s="116" t="s">
        <v>423</v>
      </c>
      <c r="C533" s="103"/>
      <c r="D533" s="120">
        <f>SUM(D534,D538,D542,D546)</f>
        <v>11063.73</v>
      </c>
      <c r="E533" s="120">
        <f>SUM(E534,E538,E542,E546)</f>
        <v>34101</v>
      </c>
      <c r="F533" s="120"/>
      <c r="G533" s="120"/>
    </row>
    <row r="534" spans="1:7" s="100" customFormat="1" ht="47.25" x14ac:dyDescent="0.25">
      <c r="A534" s="109" t="s">
        <v>424</v>
      </c>
      <c r="B534" s="116" t="s">
        <v>425</v>
      </c>
      <c r="C534" s="103"/>
      <c r="D534" s="120">
        <f t="shared" ref="D534:E542" si="40">SUM(D535,)</f>
        <v>6932.73</v>
      </c>
      <c r="E534" s="120"/>
      <c r="F534" s="120"/>
      <c r="G534" s="120"/>
    </row>
    <row r="535" spans="1:7" s="100" customFormat="1" ht="31.5" x14ac:dyDescent="0.25">
      <c r="A535" s="109" t="s">
        <v>10</v>
      </c>
      <c r="B535" s="116" t="s">
        <v>425</v>
      </c>
      <c r="C535" s="110">
        <v>600</v>
      </c>
      <c r="D535" s="120">
        <f>SUM(D536,D537)</f>
        <v>6932.73</v>
      </c>
      <c r="E535" s="120"/>
      <c r="F535" s="120"/>
      <c r="G535" s="120"/>
    </row>
    <row r="536" spans="1:7" s="100" customFormat="1" ht="15.75" x14ac:dyDescent="0.25">
      <c r="A536" s="109" t="s">
        <v>21</v>
      </c>
      <c r="B536" s="116" t="s">
        <v>425</v>
      </c>
      <c r="C536" s="103">
        <v>610</v>
      </c>
      <c r="D536" s="120">
        <v>2310.91</v>
      </c>
      <c r="E536" s="120"/>
      <c r="F536" s="120"/>
      <c r="G536" s="120"/>
    </row>
    <row r="537" spans="1:7" s="100" customFormat="1" ht="15.75" x14ac:dyDescent="0.25">
      <c r="A537" s="109" t="s">
        <v>11</v>
      </c>
      <c r="B537" s="116" t="s">
        <v>425</v>
      </c>
      <c r="C537" s="103">
        <v>620</v>
      </c>
      <c r="D537" s="120">
        <v>4621.82</v>
      </c>
      <c r="E537" s="120"/>
      <c r="F537" s="120"/>
      <c r="G537" s="120"/>
    </row>
    <row r="538" spans="1:7" s="100" customFormat="1" ht="78.75" x14ac:dyDescent="0.25">
      <c r="A538" s="152" t="s">
        <v>454</v>
      </c>
      <c r="B538" s="153" t="s">
        <v>455</v>
      </c>
      <c r="C538" s="103"/>
      <c r="D538" s="120"/>
      <c r="E538" s="120">
        <f t="shared" ref="E538" si="41">SUM(E539,)</f>
        <v>972</v>
      </c>
      <c r="F538" s="120"/>
      <c r="G538" s="120"/>
    </row>
    <row r="539" spans="1:7" s="100" customFormat="1" ht="31.5" x14ac:dyDescent="0.25">
      <c r="A539" s="152" t="s">
        <v>10</v>
      </c>
      <c r="B539" s="153" t="s">
        <v>455</v>
      </c>
      <c r="C539" s="110">
        <v>600</v>
      </c>
      <c r="D539" s="120"/>
      <c r="E539" s="120">
        <f>SUM(E540,E541)</f>
        <v>972</v>
      </c>
      <c r="F539" s="120"/>
      <c r="G539" s="120"/>
    </row>
    <row r="540" spans="1:7" s="100" customFormat="1" ht="15.75" x14ac:dyDescent="0.25">
      <c r="A540" s="152" t="s">
        <v>21</v>
      </c>
      <c r="B540" s="153" t="s">
        <v>455</v>
      </c>
      <c r="C540" s="103">
        <v>610</v>
      </c>
      <c r="D540" s="120"/>
      <c r="E540" s="120">
        <v>324</v>
      </c>
      <c r="F540" s="120"/>
      <c r="G540" s="120"/>
    </row>
    <row r="541" spans="1:7" s="100" customFormat="1" ht="15.75" x14ac:dyDescent="0.25">
      <c r="A541" s="152" t="s">
        <v>11</v>
      </c>
      <c r="B541" s="153" t="s">
        <v>455</v>
      </c>
      <c r="C541" s="103">
        <v>620</v>
      </c>
      <c r="D541" s="120"/>
      <c r="E541" s="120">
        <v>648</v>
      </c>
      <c r="F541" s="120"/>
      <c r="G541" s="120"/>
    </row>
    <row r="542" spans="1:7" s="100" customFormat="1" ht="31.5" x14ac:dyDescent="0.25">
      <c r="A542" s="109" t="s">
        <v>426</v>
      </c>
      <c r="B542" s="116" t="s">
        <v>427</v>
      </c>
      <c r="C542" s="103"/>
      <c r="D542" s="120">
        <f t="shared" si="40"/>
        <v>4131</v>
      </c>
      <c r="E542" s="120">
        <f t="shared" si="40"/>
        <v>8967</v>
      </c>
      <c r="F542" s="120"/>
      <c r="G542" s="120"/>
    </row>
    <row r="543" spans="1:7" s="100" customFormat="1" ht="31.5" x14ac:dyDescent="0.25">
      <c r="A543" s="109" t="s">
        <v>10</v>
      </c>
      <c r="B543" s="116" t="s">
        <v>427</v>
      </c>
      <c r="C543" s="110">
        <v>600</v>
      </c>
      <c r="D543" s="120">
        <f>SUM(D544,D545)</f>
        <v>4131</v>
      </c>
      <c r="E543" s="120">
        <f>SUM(E544,E545)</f>
        <v>8967</v>
      </c>
      <c r="F543" s="120"/>
      <c r="G543" s="120"/>
    </row>
    <row r="544" spans="1:7" s="100" customFormat="1" ht="15.75" x14ac:dyDescent="0.25">
      <c r="A544" s="109" t="s">
        <v>21</v>
      </c>
      <c r="B544" s="116" t="s">
        <v>427</v>
      </c>
      <c r="C544" s="103">
        <v>610</v>
      </c>
      <c r="D544" s="120">
        <v>1377</v>
      </c>
      <c r="E544" s="120">
        <v>2989</v>
      </c>
      <c r="F544" s="120"/>
      <c r="G544" s="120"/>
    </row>
    <row r="545" spans="1:7" s="100" customFormat="1" ht="15.75" x14ac:dyDescent="0.25">
      <c r="A545" s="109" t="s">
        <v>11</v>
      </c>
      <c r="B545" s="116" t="s">
        <v>427</v>
      </c>
      <c r="C545" s="103">
        <v>620</v>
      </c>
      <c r="D545" s="120">
        <v>2754</v>
      </c>
      <c r="E545" s="120">
        <v>5978</v>
      </c>
      <c r="F545" s="120"/>
      <c r="G545" s="120"/>
    </row>
    <row r="546" spans="1:7" s="100" customFormat="1" ht="31.5" x14ac:dyDescent="0.25">
      <c r="A546" s="109" t="s">
        <v>428</v>
      </c>
      <c r="B546" s="116" t="s">
        <v>429</v>
      </c>
      <c r="C546" s="103"/>
      <c r="D546" s="120"/>
      <c r="E546" s="120">
        <f t="shared" ref="E546" si="42">SUM(E547,)</f>
        <v>24162</v>
      </c>
      <c r="F546" s="120"/>
      <c r="G546" s="120"/>
    </row>
    <row r="547" spans="1:7" s="100" customFormat="1" ht="31.5" x14ac:dyDescent="0.25">
      <c r="A547" s="109" t="s">
        <v>10</v>
      </c>
      <c r="B547" s="116" t="s">
        <v>429</v>
      </c>
      <c r="C547" s="110">
        <v>600</v>
      </c>
      <c r="D547" s="120"/>
      <c r="E547" s="120">
        <f>SUM(E548,E549)</f>
        <v>24162</v>
      </c>
      <c r="F547" s="120"/>
      <c r="G547" s="120"/>
    </row>
    <row r="548" spans="1:7" s="100" customFormat="1" ht="15.75" x14ac:dyDescent="0.25">
      <c r="A548" s="109" t="s">
        <v>21</v>
      </c>
      <c r="B548" s="116" t="s">
        <v>429</v>
      </c>
      <c r="C548" s="103">
        <v>610</v>
      </c>
      <c r="D548" s="120"/>
      <c r="E548" s="120">
        <v>8054</v>
      </c>
      <c r="F548" s="120"/>
      <c r="G548" s="120"/>
    </row>
    <row r="549" spans="1:7" s="100" customFormat="1" ht="15.75" x14ac:dyDescent="0.25">
      <c r="A549" s="109" t="s">
        <v>11</v>
      </c>
      <c r="B549" s="116" t="s">
        <v>429</v>
      </c>
      <c r="C549" s="103">
        <v>620</v>
      </c>
      <c r="D549" s="120"/>
      <c r="E549" s="120">
        <v>16108</v>
      </c>
      <c r="F549" s="120"/>
      <c r="G549" s="120"/>
    </row>
    <row r="550" spans="1:7" s="100" customFormat="1" ht="15.75" x14ac:dyDescent="0.25">
      <c r="A550" s="104"/>
      <c r="B550" s="116"/>
      <c r="C550" s="111"/>
      <c r="D550" s="15"/>
      <c r="E550" s="15"/>
      <c r="F550" s="15"/>
      <c r="G550" s="15"/>
    </row>
    <row r="551" spans="1:7" s="100" customFormat="1" ht="15.75" x14ac:dyDescent="0.25">
      <c r="A551" s="132" t="s">
        <v>323</v>
      </c>
      <c r="B551" s="102" t="s">
        <v>324</v>
      </c>
      <c r="C551" s="107"/>
      <c r="D551" s="133">
        <f t="shared" ref="D551:E553" si="43">SUM(D552)</f>
        <v>474</v>
      </c>
      <c r="E551" s="133">
        <f t="shared" si="43"/>
        <v>474</v>
      </c>
      <c r="F551" s="120"/>
      <c r="G551" s="120"/>
    </row>
    <row r="552" spans="1:7" s="100" customFormat="1" ht="15.75" x14ac:dyDescent="0.25">
      <c r="A552" s="106" t="s">
        <v>326</v>
      </c>
      <c r="B552" s="116" t="s">
        <v>325</v>
      </c>
      <c r="C552" s="107"/>
      <c r="D552" s="71">
        <f t="shared" si="43"/>
        <v>474</v>
      </c>
      <c r="E552" s="71">
        <f t="shared" si="43"/>
        <v>474</v>
      </c>
      <c r="F552" s="71"/>
      <c r="G552" s="71"/>
    </row>
    <row r="553" spans="1:7" s="100" customFormat="1" ht="47.25" x14ac:dyDescent="0.25">
      <c r="A553" s="106" t="s">
        <v>328</v>
      </c>
      <c r="B553" s="116" t="s">
        <v>327</v>
      </c>
      <c r="C553" s="107"/>
      <c r="D553" s="71">
        <f t="shared" si="43"/>
        <v>474</v>
      </c>
      <c r="E553" s="71">
        <f t="shared" si="43"/>
        <v>474</v>
      </c>
      <c r="F553" s="71"/>
      <c r="G553" s="71"/>
    </row>
    <row r="554" spans="1:7" s="100" customFormat="1" ht="132" customHeight="1" x14ac:dyDescent="0.25">
      <c r="A554" s="106" t="s">
        <v>411</v>
      </c>
      <c r="B554" s="116" t="s">
        <v>329</v>
      </c>
      <c r="C554" s="107"/>
      <c r="D554" s="120">
        <f>SUM(D555,D558)</f>
        <v>474</v>
      </c>
      <c r="E554" s="120">
        <f>SUM(E555,E558)</f>
        <v>474</v>
      </c>
      <c r="F554" s="120"/>
      <c r="G554" s="120"/>
    </row>
    <row r="555" spans="1:7" s="100" customFormat="1" ht="47.25" x14ac:dyDescent="0.25">
      <c r="A555" s="106" t="s">
        <v>17</v>
      </c>
      <c r="B555" s="116" t="s">
        <v>329</v>
      </c>
      <c r="C555" s="107">
        <v>100</v>
      </c>
      <c r="D555" s="120">
        <f>SUM(D556)</f>
        <v>372.2</v>
      </c>
      <c r="E555" s="120">
        <f>SUM(E556)</f>
        <v>372.2</v>
      </c>
      <c r="F555" s="120"/>
      <c r="G555" s="120"/>
    </row>
    <row r="556" spans="1:7" s="100" customFormat="1" ht="15.75" x14ac:dyDescent="0.25">
      <c r="A556" s="106" t="s">
        <v>23</v>
      </c>
      <c r="B556" s="116" t="s">
        <v>329</v>
      </c>
      <c r="C556" s="107">
        <v>120</v>
      </c>
      <c r="D556" s="120">
        <v>372.2</v>
      </c>
      <c r="E556" s="120">
        <v>372.2</v>
      </c>
      <c r="F556" s="120"/>
      <c r="G556" s="120"/>
    </row>
    <row r="557" spans="1:7" s="100" customFormat="1" ht="15.75" x14ac:dyDescent="0.25">
      <c r="A557" s="106" t="s">
        <v>47</v>
      </c>
      <c r="B557" s="116" t="s">
        <v>329</v>
      </c>
      <c r="C557" s="107">
        <v>120</v>
      </c>
      <c r="D557" s="120">
        <v>372.2</v>
      </c>
      <c r="E557" s="120">
        <v>372.2</v>
      </c>
      <c r="F557" s="120"/>
      <c r="G557" s="120"/>
    </row>
    <row r="558" spans="1:7" s="100" customFormat="1" ht="31.5" x14ac:dyDescent="0.25">
      <c r="A558" s="106" t="s">
        <v>69</v>
      </c>
      <c r="B558" s="153" t="s">
        <v>329</v>
      </c>
      <c r="C558" s="107">
        <v>200</v>
      </c>
      <c r="D558" s="122">
        <f>SUM(D559)</f>
        <v>101.8</v>
      </c>
      <c r="E558" s="122">
        <f>SUM(E559)</f>
        <v>101.8</v>
      </c>
      <c r="F558" s="107"/>
      <c r="G558" s="122"/>
    </row>
    <row r="559" spans="1:7" s="100" customFormat="1" ht="31.5" x14ac:dyDescent="0.25">
      <c r="A559" s="106" t="s">
        <v>8</v>
      </c>
      <c r="B559" s="153" t="s">
        <v>329</v>
      </c>
      <c r="C559" s="107">
        <v>240</v>
      </c>
      <c r="D559" s="122">
        <v>101.8</v>
      </c>
      <c r="E559" s="122">
        <v>101.8</v>
      </c>
      <c r="F559" s="107"/>
      <c r="G559" s="122"/>
    </row>
    <row r="560" spans="1:7" s="100" customFormat="1" ht="15.75" x14ac:dyDescent="0.25">
      <c r="A560" s="151" t="s">
        <v>34</v>
      </c>
      <c r="B560" s="153" t="s">
        <v>329</v>
      </c>
      <c r="C560" s="107">
        <v>240</v>
      </c>
      <c r="D560" s="122">
        <v>101.8</v>
      </c>
      <c r="E560" s="122">
        <v>101.8</v>
      </c>
      <c r="F560" s="107"/>
      <c r="G560" s="122"/>
    </row>
    <row r="561" spans="1:7" ht="15.75" x14ac:dyDescent="0.25">
      <c r="A561" s="85"/>
      <c r="B561" s="80"/>
      <c r="C561" s="39"/>
      <c r="D561" s="88"/>
      <c r="E561" s="88"/>
      <c r="F561" s="15"/>
      <c r="G561" s="15"/>
    </row>
    <row r="562" spans="1:7" ht="31.5" x14ac:dyDescent="0.25">
      <c r="A562" s="144" t="s">
        <v>331</v>
      </c>
      <c r="B562" s="102" t="s">
        <v>330</v>
      </c>
      <c r="C562" s="142"/>
      <c r="D562" s="121">
        <f>SUM(D563,D586,D594)</f>
        <v>249794.21</v>
      </c>
      <c r="E562" s="121">
        <f>SUM(E563,E586,E594)</f>
        <v>393221.51</v>
      </c>
      <c r="F562" s="66"/>
      <c r="G562" s="66"/>
    </row>
    <row r="563" spans="1:7" s="100" customFormat="1" ht="15.75" x14ac:dyDescent="0.25">
      <c r="A563" s="143" t="s">
        <v>383</v>
      </c>
      <c r="B563" s="105" t="s">
        <v>384</v>
      </c>
      <c r="C563" s="142"/>
      <c r="D563" s="120">
        <f>SUM(D564,D576)</f>
        <v>149903.53999999998</v>
      </c>
      <c r="E563" s="120">
        <f>SUM(E564,E576)</f>
        <v>293818.83999999997</v>
      </c>
      <c r="F563" s="120"/>
      <c r="G563" s="120"/>
    </row>
    <row r="564" spans="1:7" s="100" customFormat="1" ht="31.5" x14ac:dyDescent="0.25">
      <c r="A564" s="143" t="s">
        <v>486</v>
      </c>
      <c r="B564" s="153" t="s">
        <v>487</v>
      </c>
      <c r="C564" s="142"/>
      <c r="D564" s="120">
        <f>SUM(D565,D570,D573)</f>
        <v>112943.34</v>
      </c>
      <c r="E564" s="120">
        <f>SUM(E565,E570,E573)</f>
        <v>65161.97</v>
      </c>
      <c r="F564" s="120"/>
      <c r="G564" s="120"/>
    </row>
    <row r="565" spans="1:7" s="100" customFormat="1" ht="15.75" x14ac:dyDescent="0.25">
      <c r="A565" s="106" t="s">
        <v>520</v>
      </c>
      <c r="B565" s="153" t="s">
        <v>519</v>
      </c>
      <c r="C565" s="156"/>
      <c r="D565" s="120">
        <f>SUM(D566,D568)</f>
        <v>111600</v>
      </c>
      <c r="E565" s="120">
        <f>SUM(E566,E568)</f>
        <v>62100</v>
      </c>
      <c r="F565" s="120"/>
      <c r="G565" s="120"/>
    </row>
    <row r="566" spans="1:7" s="100" customFormat="1" ht="31.5" x14ac:dyDescent="0.25">
      <c r="A566" s="106" t="s">
        <v>69</v>
      </c>
      <c r="B566" s="153" t="s">
        <v>519</v>
      </c>
      <c r="C566" s="156">
        <v>200</v>
      </c>
      <c r="D566" s="120">
        <f>SUM(D567)</f>
        <v>55856</v>
      </c>
      <c r="E566" s="120">
        <f>SUM(E567)</f>
        <v>100</v>
      </c>
      <c r="F566" s="120"/>
      <c r="G566" s="120"/>
    </row>
    <row r="567" spans="1:7" s="100" customFormat="1" ht="31.5" x14ac:dyDescent="0.25">
      <c r="A567" s="106" t="s">
        <v>8</v>
      </c>
      <c r="B567" s="153" t="s">
        <v>519</v>
      </c>
      <c r="C567" s="103">
        <v>240</v>
      </c>
      <c r="D567" s="120">
        <v>55856</v>
      </c>
      <c r="E567" s="120">
        <v>100</v>
      </c>
      <c r="F567" s="120"/>
      <c r="G567" s="120"/>
    </row>
    <row r="568" spans="1:7" s="100" customFormat="1" ht="31.5" x14ac:dyDescent="0.25">
      <c r="A568" s="152" t="s">
        <v>10</v>
      </c>
      <c r="B568" s="153" t="s">
        <v>519</v>
      </c>
      <c r="C568" s="103">
        <v>600</v>
      </c>
      <c r="D568" s="120">
        <f>SUM(D569)</f>
        <v>55744</v>
      </c>
      <c r="E568" s="120">
        <f>SUM(E569)</f>
        <v>62000</v>
      </c>
      <c r="F568" s="120"/>
      <c r="G568" s="120"/>
    </row>
    <row r="569" spans="1:7" s="100" customFormat="1" ht="15.75" x14ac:dyDescent="0.25">
      <c r="A569" s="152" t="s">
        <v>21</v>
      </c>
      <c r="B569" s="153" t="s">
        <v>519</v>
      </c>
      <c r="C569" s="103">
        <v>610</v>
      </c>
      <c r="D569" s="120">
        <v>55744</v>
      </c>
      <c r="E569" s="120">
        <v>62000</v>
      </c>
      <c r="F569" s="120"/>
      <c r="G569" s="120"/>
    </row>
    <row r="570" spans="1:7" s="100" customFormat="1" ht="15.75" x14ac:dyDescent="0.25">
      <c r="A570" s="106" t="s">
        <v>432</v>
      </c>
      <c r="B570" s="105" t="s">
        <v>518</v>
      </c>
      <c r="C570" s="142"/>
      <c r="D570" s="120">
        <f>SUM(D571)</f>
        <v>843.34</v>
      </c>
      <c r="E570" s="120">
        <f>SUM(E571)</f>
        <v>2561.9699999999998</v>
      </c>
      <c r="F570" s="120"/>
      <c r="G570" s="120"/>
    </row>
    <row r="571" spans="1:7" s="100" customFormat="1" ht="31.5" x14ac:dyDescent="0.25">
      <c r="A571" s="106" t="s">
        <v>69</v>
      </c>
      <c r="B571" s="105" t="s">
        <v>518</v>
      </c>
      <c r="C571" s="156">
        <v>200</v>
      </c>
      <c r="D571" s="120">
        <f>SUM(D572)</f>
        <v>843.34</v>
      </c>
      <c r="E571" s="120">
        <f>SUM(E572)</f>
        <v>2561.9699999999998</v>
      </c>
      <c r="F571" s="120"/>
      <c r="G571" s="120"/>
    </row>
    <row r="572" spans="1:7" s="100" customFormat="1" ht="31.5" x14ac:dyDescent="0.25">
      <c r="A572" s="106" t="s">
        <v>8</v>
      </c>
      <c r="B572" s="105" t="s">
        <v>518</v>
      </c>
      <c r="C572" s="156">
        <v>240</v>
      </c>
      <c r="D572" s="120">
        <v>843.34</v>
      </c>
      <c r="E572" s="120">
        <v>2561.9699999999998</v>
      </c>
      <c r="F572" s="120"/>
      <c r="G572" s="120"/>
    </row>
    <row r="573" spans="1:7" s="100" customFormat="1" ht="15.75" x14ac:dyDescent="0.25">
      <c r="A573" s="143" t="s">
        <v>522</v>
      </c>
      <c r="B573" s="105" t="s">
        <v>523</v>
      </c>
      <c r="C573" s="158"/>
      <c r="D573" s="120">
        <f>SUM(D574)</f>
        <v>500</v>
      </c>
      <c r="E573" s="120">
        <f>SUM(E574)</f>
        <v>500</v>
      </c>
      <c r="F573" s="120"/>
      <c r="G573" s="120"/>
    </row>
    <row r="574" spans="1:7" s="100" customFormat="1" ht="31.5" x14ac:dyDescent="0.25">
      <c r="A574" s="106" t="s">
        <v>69</v>
      </c>
      <c r="B574" s="105" t="s">
        <v>523</v>
      </c>
      <c r="C574" s="107">
        <v>200</v>
      </c>
      <c r="D574" s="120">
        <f>SUM(D575)</f>
        <v>500</v>
      </c>
      <c r="E574" s="120">
        <f>SUM(E575)</f>
        <v>500</v>
      </c>
      <c r="F574" s="120"/>
      <c r="G574" s="120"/>
    </row>
    <row r="575" spans="1:7" s="100" customFormat="1" ht="31.5" x14ac:dyDescent="0.25">
      <c r="A575" s="106" t="s">
        <v>8</v>
      </c>
      <c r="B575" s="105" t="s">
        <v>523</v>
      </c>
      <c r="C575" s="107">
        <v>240</v>
      </c>
      <c r="D575" s="120">
        <v>500</v>
      </c>
      <c r="E575" s="120">
        <v>500</v>
      </c>
      <c r="F575" s="120"/>
      <c r="G575" s="120"/>
    </row>
    <row r="576" spans="1:7" s="100" customFormat="1" ht="15.75" x14ac:dyDescent="0.25">
      <c r="A576" s="106" t="s">
        <v>385</v>
      </c>
      <c r="B576" s="105" t="s">
        <v>386</v>
      </c>
      <c r="C576" s="142"/>
      <c r="D576" s="120">
        <f>SUM(D577,D580,D583)</f>
        <v>36960.199999999997</v>
      </c>
      <c r="E576" s="120">
        <f>SUM(E577,E580,E583)</f>
        <v>228656.87</v>
      </c>
      <c r="F576" s="120"/>
      <c r="G576" s="120"/>
    </row>
    <row r="577" spans="1:7" s="100" customFormat="1" ht="33" customHeight="1" x14ac:dyDescent="0.25">
      <c r="A577" s="109" t="s">
        <v>472</v>
      </c>
      <c r="B577" s="105" t="s">
        <v>471</v>
      </c>
      <c r="C577" s="103"/>
      <c r="D577" s="120"/>
      <c r="E577" s="120">
        <f>SUM(E578)</f>
        <v>228656.87</v>
      </c>
      <c r="F577" s="120"/>
      <c r="G577" s="120"/>
    </row>
    <row r="578" spans="1:7" s="100" customFormat="1" ht="31.5" x14ac:dyDescent="0.25">
      <c r="A578" s="106" t="s">
        <v>69</v>
      </c>
      <c r="B578" s="105" t="s">
        <v>471</v>
      </c>
      <c r="C578" s="103">
        <v>200</v>
      </c>
      <c r="D578" s="120"/>
      <c r="E578" s="120">
        <f>SUM(E579)</f>
        <v>228656.87</v>
      </c>
      <c r="F578" s="120"/>
      <c r="G578" s="120"/>
    </row>
    <row r="579" spans="1:7" s="100" customFormat="1" ht="31.5" x14ac:dyDescent="0.25">
      <c r="A579" s="106" t="s">
        <v>8</v>
      </c>
      <c r="B579" s="105" t="s">
        <v>471</v>
      </c>
      <c r="C579" s="103">
        <v>240</v>
      </c>
      <c r="D579" s="120"/>
      <c r="E579" s="120">
        <v>228656.87</v>
      </c>
      <c r="F579" s="120"/>
      <c r="G579" s="120"/>
    </row>
    <row r="580" spans="1:7" s="100" customFormat="1" ht="47.25" x14ac:dyDescent="0.25">
      <c r="A580" s="141" t="s">
        <v>480</v>
      </c>
      <c r="B580" s="105" t="s">
        <v>481</v>
      </c>
      <c r="C580" s="103"/>
      <c r="D580" s="120">
        <f>SUM(D581)</f>
        <v>31020.2</v>
      </c>
      <c r="E580" s="120"/>
      <c r="F580" s="120"/>
      <c r="G580" s="120"/>
    </row>
    <row r="581" spans="1:7" s="100" customFormat="1" ht="31.5" x14ac:dyDescent="0.25">
      <c r="A581" s="106" t="s">
        <v>69</v>
      </c>
      <c r="B581" s="105" t="s">
        <v>481</v>
      </c>
      <c r="C581" s="103">
        <v>200</v>
      </c>
      <c r="D581" s="120">
        <f>SUM(D582)</f>
        <v>31020.2</v>
      </c>
      <c r="E581" s="120"/>
      <c r="F581" s="120"/>
      <c r="G581" s="120"/>
    </row>
    <row r="582" spans="1:7" s="100" customFormat="1" ht="31.5" x14ac:dyDescent="0.25">
      <c r="A582" s="106" t="s">
        <v>8</v>
      </c>
      <c r="B582" s="105" t="s">
        <v>481</v>
      </c>
      <c r="C582" s="103">
        <v>240</v>
      </c>
      <c r="D582" s="120">
        <v>31020.2</v>
      </c>
      <c r="E582" s="120"/>
      <c r="F582" s="120"/>
      <c r="G582" s="120"/>
    </row>
    <row r="583" spans="1:7" s="100" customFormat="1" ht="31.5" x14ac:dyDescent="0.25">
      <c r="A583" s="106" t="s">
        <v>433</v>
      </c>
      <c r="B583" s="105" t="s">
        <v>434</v>
      </c>
      <c r="C583" s="103"/>
      <c r="D583" s="120">
        <f>SUM(D584)</f>
        <v>5940</v>
      </c>
      <c r="E583" s="120"/>
      <c r="F583" s="120"/>
      <c r="G583" s="120"/>
    </row>
    <row r="584" spans="1:7" s="100" customFormat="1" ht="31.5" x14ac:dyDescent="0.25">
      <c r="A584" s="106" t="s">
        <v>69</v>
      </c>
      <c r="B584" s="105" t="s">
        <v>434</v>
      </c>
      <c r="C584" s="107">
        <v>200</v>
      </c>
      <c r="D584" s="120">
        <f>SUM(D585)</f>
        <v>5940</v>
      </c>
      <c r="E584" s="120"/>
      <c r="F584" s="120"/>
      <c r="G584" s="120"/>
    </row>
    <row r="585" spans="1:7" s="100" customFormat="1" ht="31.5" x14ac:dyDescent="0.25">
      <c r="A585" s="106" t="s">
        <v>8</v>
      </c>
      <c r="B585" s="105" t="s">
        <v>434</v>
      </c>
      <c r="C585" s="107">
        <v>240</v>
      </c>
      <c r="D585" s="120">
        <v>5940</v>
      </c>
      <c r="E585" s="120"/>
      <c r="F585" s="120"/>
      <c r="G585" s="120"/>
    </row>
    <row r="586" spans="1:7" s="100" customFormat="1" ht="15.75" x14ac:dyDescent="0.25">
      <c r="A586" s="104" t="s">
        <v>388</v>
      </c>
      <c r="B586" s="105" t="s">
        <v>389</v>
      </c>
      <c r="C586" s="103"/>
      <c r="D586" s="120">
        <f>SUM(D587,)</f>
        <v>99434.670000000013</v>
      </c>
      <c r="E586" s="120">
        <f>SUM(E587,)</f>
        <v>99402.670000000013</v>
      </c>
      <c r="F586" s="120"/>
      <c r="G586" s="120"/>
    </row>
    <row r="587" spans="1:7" s="100" customFormat="1" ht="31.5" x14ac:dyDescent="0.25">
      <c r="A587" s="26" t="s">
        <v>390</v>
      </c>
      <c r="B587" s="105" t="s">
        <v>391</v>
      </c>
      <c r="C587" s="103"/>
      <c r="D587" s="120">
        <f>SUM(D588,D591)</f>
        <v>99434.670000000013</v>
      </c>
      <c r="E587" s="120">
        <f>SUM(E588,E591)</f>
        <v>99402.670000000013</v>
      </c>
      <c r="F587" s="120"/>
      <c r="G587" s="120"/>
    </row>
    <row r="588" spans="1:7" s="100" customFormat="1" ht="15.75" x14ac:dyDescent="0.25">
      <c r="A588" s="109" t="s">
        <v>392</v>
      </c>
      <c r="B588" s="105" t="s">
        <v>387</v>
      </c>
      <c r="C588" s="107"/>
      <c r="D588" s="120">
        <f>SUM(D589)</f>
        <v>6293.71</v>
      </c>
      <c r="E588" s="120">
        <f>SUM(E589)</f>
        <v>6261.71</v>
      </c>
      <c r="F588" s="120"/>
      <c r="G588" s="120"/>
    </row>
    <row r="589" spans="1:7" s="100" customFormat="1" ht="31.5" x14ac:dyDescent="0.25">
      <c r="A589" s="106" t="s">
        <v>69</v>
      </c>
      <c r="B589" s="105" t="s">
        <v>387</v>
      </c>
      <c r="C589" s="107">
        <v>200</v>
      </c>
      <c r="D589" s="120">
        <f>SUM(D590)</f>
        <v>6293.71</v>
      </c>
      <c r="E589" s="120">
        <f>SUM(E590)</f>
        <v>6261.71</v>
      </c>
      <c r="F589" s="120"/>
      <c r="G589" s="120"/>
    </row>
    <row r="590" spans="1:7" s="100" customFormat="1" ht="31.5" x14ac:dyDescent="0.25">
      <c r="A590" s="106" t="s">
        <v>8</v>
      </c>
      <c r="B590" s="105" t="s">
        <v>387</v>
      </c>
      <c r="C590" s="107">
        <v>240</v>
      </c>
      <c r="D590" s="120">
        <v>6293.71</v>
      </c>
      <c r="E590" s="120">
        <v>6261.71</v>
      </c>
      <c r="F590" s="120"/>
      <c r="G590" s="120"/>
    </row>
    <row r="591" spans="1:7" s="100" customFormat="1" ht="31.5" x14ac:dyDescent="0.25">
      <c r="A591" s="141" t="s">
        <v>393</v>
      </c>
      <c r="B591" s="105" t="s">
        <v>394</v>
      </c>
      <c r="C591" s="103"/>
      <c r="D591" s="120">
        <f>SUM(D592)</f>
        <v>93140.96</v>
      </c>
      <c r="E591" s="120">
        <f>SUM(E592)</f>
        <v>93140.96</v>
      </c>
      <c r="F591" s="120"/>
      <c r="G591" s="120"/>
    </row>
    <row r="592" spans="1:7" s="100" customFormat="1" ht="31.5" x14ac:dyDescent="0.25">
      <c r="A592" s="109" t="s">
        <v>10</v>
      </c>
      <c r="B592" s="105" t="s">
        <v>394</v>
      </c>
      <c r="C592" s="107">
        <v>600</v>
      </c>
      <c r="D592" s="120">
        <f>SUM(D593)</f>
        <v>93140.96</v>
      </c>
      <c r="E592" s="120">
        <f>SUM(E593)</f>
        <v>93140.96</v>
      </c>
      <c r="F592" s="120"/>
      <c r="G592" s="120"/>
    </row>
    <row r="593" spans="1:8" s="100" customFormat="1" ht="15.75" x14ac:dyDescent="0.25">
      <c r="A593" s="109" t="s">
        <v>21</v>
      </c>
      <c r="B593" s="105" t="s">
        <v>394</v>
      </c>
      <c r="C593" s="107">
        <v>610</v>
      </c>
      <c r="D593" s="120">
        <v>93140.96</v>
      </c>
      <c r="E593" s="120">
        <v>93140.96</v>
      </c>
      <c r="F593" s="120"/>
      <c r="G593" s="120"/>
    </row>
    <row r="594" spans="1:8" s="100" customFormat="1" ht="31.5" x14ac:dyDescent="0.25">
      <c r="A594" s="151" t="s">
        <v>400</v>
      </c>
      <c r="B594" s="153" t="s">
        <v>395</v>
      </c>
      <c r="C594" s="107"/>
      <c r="D594" s="120">
        <f t="shared" ref="D594:D597" si="44">SUM(D595)</f>
        <v>456</v>
      </c>
      <c r="E594" s="120"/>
      <c r="F594" s="120"/>
      <c r="G594" s="120"/>
    </row>
    <row r="595" spans="1:8" s="100" customFormat="1" ht="31.5" x14ac:dyDescent="0.25">
      <c r="A595" s="31" t="s">
        <v>396</v>
      </c>
      <c r="B595" s="153" t="s">
        <v>397</v>
      </c>
      <c r="C595" s="32"/>
      <c r="D595" s="120">
        <f t="shared" si="44"/>
        <v>456</v>
      </c>
      <c r="E595" s="120"/>
      <c r="F595" s="120"/>
      <c r="G595" s="120"/>
    </row>
    <row r="596" spans="1:8" s="100" customFormat="1" ht="15.75" x14ac:dyDescent="0.25">
      <c r="A596" s="106" t="s">
        <v>398</v>
      </c>
      <c r="B596" s="153" t="s">
        <v>399</v>
      </c>
      <c r="C596" s="107"/>
      <c r="D596" s="120">
        <f t="shared" si="44"/>
        <v>456</v>
      </c>
      <c r="E596" s="120"/>
      <c r="F596" s="120"/>
      <c r="G596" s="120"/>
    </row>
    <row r="597" spans="1:8" s="100" customFormat="1" ht="15.75" x14ac:dyDescent="0.25">
      <c r="A597" s="106" t="s">
        <v>7</v>
      </c>
      <c r="B597" s="153" t="s">
        <v>399</v>
      </c>
      <c r="C597" s="107">
        <v>800</v>
      </c>
      <c r="D597" s="120">
        <f t="shared" si="44"/>
        <v>456</v>
      </c>
      <c r="E597" s="120"/>
      <c r="F597" s="120"/>
      <c r="G597" s="120"/>
    </row>
    <row r="598" spans="1:8" s="100" customFormat="1" ht="47.25" x14ac:dyDescent="0.25">
      <c r="A598" s="20" t="s">
        <v>68</v>
      </c>
      <c r="B598" s="153" t="s">
        <v>399</v>
      </c>
      <c r="C598" s="107">
        <v>810</v>
      </c>
      <c r="D598" s="120">
        <v>456</v>
      </c>
      <c r="E598" s="120"/>
      <c r="F598" s="120"/>
      <c r="G598" s="120"/>
    </row>
    <row r="599" spans="1:8" ht="15.75" x14ac:dyDescent="0.25">
      <c r="A599" s="97"/>
      <c r="B599" s="80"/>
      <c r="C599" s="82"/>
      <c r="D599" s="81"/>
      <c r="E599" s="81"/>
      <c r="F599" s="73"/>
      <c r="G599" s="73"/>
    </row>
    <row r="600" spans="1:8" ht="31.5" x14ac:dyDescent="0.25">
      <c r="A600" s="132" t="s">
        <v>332</v>
      </c>
      <c r="B600" s="102" t="s">
        <v>333</v>
      </c>
      <c r="C600" s="98"/>
      <c r="D600" s="121">
        <f>SUM(D601,D614)</f>
        <v>68532.83</v>
      </c>
      <c r="E600" s="121">
        <f>SUM(E601,E614)</f>
        <v>991790.3</v>
      </c>
      <c r="F600" s="73"/>
      <c r="G600" s="73"/>
    </row>
    <row r="601" spans="1:8" s="100" customFormat="1" ht="15.75" x14ac:dyDescent="0.25">
      <c r="A601" s="139" t="s">
        <v>335</v>
      </c>
      <c r="B601" s="116" t="s">
        <v>334</v>
      </c>
      <c r="C601" s="98"/>
      <c r="D601" s="120">
        <f>SUM(D602,D606,D610)</f>
        <v>38532.83</v>
      </c>
      <c r="E601" s="120">
        <f>SUM(E602,E606,E610)</f>
        <v>618233.23</v>
      </c>
      <c r="F601" s="120"/>
      <c r="G601" s="120"/>
    </row>
    <row r="602" spans="1:8" s="100" customFormat="1" ht="31.5" x14ac:dyDescent="0.25">
      <c r="A602" s="139" t="s">
        <v>337</v>
      </c>
      <c r="B602" s="116" t="s">
        <v>336</v>
      </c>
      <c r="C602" s="98"/>
      <c r="D602" s="120">
        <f>SUM(D603,)</f>
        <v>16677.169999999998</v>
      </c>
      <c r="E602" s="120">
        <f>SUM(E603,)</f>
        <v>156248.39000000001</v>
      </c>
      <c r="F602" s="120"/>
      <c r="G602" s="120"/>
    </row>
    <row r="603" spans="1:8" ht="31.5" x14ac:dyDescent="0.25">
      <c r="A603" s="152" t="s">
        <v>490</v>
      </c>
      <c r="B603" s="153" t="s">
        <v>491</v>
      </c>
      <c r="C603" s="107"/>
      <c r="D603" s="120">
        <f>SUM(D604)</f>
        <v>16677.169999999998</v>
      </c>
      <c r="E603" s="120">
        <f t="shared" ref="E603:E604" si="45">SUM(E604)</f>
        <v>156248.39000000001</v>
      </c>
      <c r="F603" s="73"/>
      <c r="G603" s="73"/>
    </row>
    <row r="604" spans="1:8" s="1" customFormat="1" ht="31.5" x14ac:dyDescent="0.25">
      <c r="A604" s="106" t="s">
        <v>75</v>
      </c>
      <c r="B604" s="153" t="s">
        <v>491</v>
      </c>
      <c r="C604" s="103">
        <v>400</v>
      </c>
      <c r="D604" s="120">
        <f>SUM(D605)</f>
        <v>16677.169999999998</v>
      </c>
      <c r="E604" s="120">
        <f t="shared" si="45"/>
        <v>156248.39000000001</v>
      </c>
      <c r="F604" s="73"/>
      <c r="G604" s="73"/>
    </row>
    <row r="605" spans="1:8" ht="15.75" x14ac:dyDescent="0.25">
      <c r="A605" s="20" t="s">
        <v>85</v>
      </c>
      <c r="B605" s="153" t="s">
        <v>491</v>
      </c>
      <c r="C605" s="107">
        <v>410</v>
      </c>
      <c r="D605" s="120">
        <v>16677.169999999998</v>
      </c>
      <c r="E605" s="120">
        <v>156248.39000000001</v>
      </c>
      <c r="F605" s="73"/>
      <c r="G605" s="73"/>
    </row>
    <row r="606" spans="1:8" s="100" customFormat="1" ht="31.5" x14ac:dyDescent="0.25">
      <c r="A606" s="139" t="s">
        <v>338</v>
      </c>
      <c r="B606" s="116" t="s">
        <v>339</v>
      </c>
      <c r="C606" s="98"/>
      <c r="D606" s="120"/>
      <c r="E606" s="120">
        <f>SUM(E607,)</f>
        <v>6513</v>
      </c>
      <c r="F606" s="120"/>
      <c r="G606" s="120"/>
    </row>
    <row r="607" spans="1:8" s="100" customFormat="1" ht="47.25" x14ac:dyDescent="0.25">
      <c r="A607" s="109" t="s">
        <v>407</v>
      </c>
      <c r="B607" s="116" t="s">
        <v>408</v>
      </c>
      <c r="C607" s="107"/>
      <c r="D607" s="120"/>
      <c r="E607" s="120">
        <f>SUM(E608)</f>
        <v>6513</v>
      </c>
      <c r="F607" s="107"/>
      <c r="G607" s="120"/>
      <c r="H607" s="120"/>
    </row>
    <row r="608" spans="1:8" s="100" customFormat="1" ht="31.5" x14ac:dyDescent="0.25">
      <c r="A608" s="106" t="s">
        <v>75</v>
      </c>
      <c r="B608" s="116" t="s">
        <v>408</v>
      </c>
      <c r="C608" s="107">
        <v>400</v>
      </c>
      <c r="D608" s="120"/>
      <c r="E608" s="120">
        <f>SUM(E609)</f>
        <v>6513</v>
      </c>
      <c r="F608" s="107"/>
      <c r="G608" s="120"/>
      <c r="H608" s="120"/>
    </row>
    <row r="609" spans="1:8" s="100" customFormat="1" ht="15.75" x14ac:dyDescent="0.25">
      <c r="A609" s="20" t="s">
        <v>85</v>
      </c>
      <c r="B609" s="116" t="s">
        <v>408</v>
      </c>
      <c r="C609" s="107">
        <v>410</v>
      </c>
      <c r="D609" s="120"/>
      <c r="E609" s="120">
        <v>6513</v>
      </c>
      <c r="F609" s="107"/>
      <c r="G609" s="120"/>
      <c r="H609" s="120"/>
    </row>
    <row r="610" spans="1:8" s="100" customFormat="1" ht="15.75" x14ac:dyDescent="0.25">
      <c r="A610" s="104" t="s">
        <v>435</v>
      </c>
      <c r="B610" s="116" t="s">
        <v>436</v>
      </c>
      <c r="C610" s="107"/>
      <c r="D610" s="120">
        <f>SUM(D611,)</f>
        <v>21855.66</v>
      </c>
      <c r="E610" s="120">
        <f>SUM(E611,)</f>
        <v>455471.84</v>
      </c>
      <c r="F610" s="120"/>
      <c r="G610" s="120"/>
    </row>
    <row r="611" spans="1:8" s="100" customFormat="1" ht="31.5" x14ac:dyDescent="0.25">
      <c r="A611" s="152" t="s">
        <v>492</v>
      </c>
      <c r="B611" s="153" t="s">
        <v>493</v>
      </c>
      <c r="C611" s="107"/>
      <c r="D611" s="120">
        <f t="shared" ref="D611:D612" si="46">SUM(D612)</f>
        <v>21855.66</v>
      </c>
      <c r="E611" s="120">
        <f>SUM(E612)</f>
        <v>455471.84</v>
      </c>
      <c r="F611" s="120"/>
      <c r="G611" s="120"/>
    </row>
    <row r="612" spans="1:8" s="100" customFormat="1" ht="31.5" x14ac:dyDescent="0.25">
      <c r="A612" s="106" t="s">
        <v>75</v>
      </c>
      <c r="B612" s="153" t="s">
        <v>493</v>
      </c>
      <c r="C612" s="107">
        <v>400</v>
      </c>
      <c r="D612" s="120">
        <f t="shared" si="46"/>
        <v>21855.66</v>
      </c>
      <c r="E612" s="120">
        <f>SUM(E613)</f>
        <v>455471.84</v>
      </c>
      <c r="F612" s="120"/>
      <c r="G612" s="120"/>
    </row>
    <row r="613" spans="1:8" s="100" customFormat="1" ht="15.75" x14ac:dyDescent="0.25">
      <c r="A613" s="20" t="s">
        <v>85</v>
      </c>
      <c r="B613" s="153" t="s">
        <v>493</v>
      </c>
      <c r="C613" s="107">
        <v>410</v>
      </c>
      <c r="D613" s="120">
        <v>21855.66</v>
      </c>
      <c r="E613" s="120">
        <v>455471.84</v>
      </c>
      <c r="F613" s="120"/>
      <c r="G613" s="120"/>
    </row>
    <row r="614" spans="1:8" s="100" customFormat="1" ht="31.5" x14ac:dyDescent="0.25">
      <c r="A614" s="20" t="s">
        <v>341</v>
      </c>
      <c r="B614" s="116" t="s">
        <v>340</v>
      </c>
      <c r="C614" s="107"/>
      <c r="D614" s="120">
        <f t="shared" ref="D614:E615" si="47">SUM(D615)</f>
        <v>30000</v>
      </c>
      <c r="E614" s="120">
        <f t="shared" si="47"/>
        <v>373557.07</v>
      </c>
      <c r="F614" s="120"/>
      <c r="G614" s="120"/>
    </row>
    <row r="615" spans="1:8" s="100" customFormat="1" ht="15.75" x14ac:dyDescent="0.25">
      <c r="A615" s="151" t="s">
        <v>437</v>
      </c>
      <c r="B615" s="153" t="s">
        <v>438</v>
      </c>
      <c r="C615" s="107"/>
      <c r="D615" s="120">
        <f t="shared" si="47"/>
        <v>30000</v>
      </c>
      <c r="E615" s="120">
        <f t="shared" si="47"/>
        <v>373557.07</v>
      </c>
      <c r="F615" s="120"/>
      <c r="G615" s="120"/>
    </row>
    <row r="616" spans="1:8" s="100" customFormat="1" ht="47.25" x14ac:dyDescent="0.25">
      <c r="A616" s="152" t="s">
        <v>488</v>
      </c>
      <c r="B616" s="153" t="s">
        <v>489</v>
      </c>
      <c r="C616" s="107"/>
      <c r="D616" s="120">
        <f>SUM(D617)</f>
        <v>30000</v>
      </c>
      <c r="E616" s="120">
        <f>SUM(E617)</f>
        <v>373557.07</v>
      </c>
      <c r="F616" s="120"/>
    </row>
    <row r="617" spans="1:8" s="100" customFormat="1" ht="31.5" x14ac:dyDescent="0.25">
      <c r="A617" s="106" t="s">
        <v>75</v>
      </c>
      <c r="B617" s="153" t="s">
        <v>489</v>
      </c>
      <c r="C617" s="107">
        <v>400</v>
      </c>
      <c r="D617" s="120">
        <f>SUM(D618)</f>
        <v>30000</v>
      </c>
      <c r="E617" s="120">
        <f>SUM(E618)</f>
        <v>373557.07</v>
      </c>
      <c r="F617" s="120"/>
    </row>
    <row r="618" spans="1:8" s="100" customFormat="1" ht="15.75" x14ac:dyDescent="0.25">
      <c r="A618" s="20" t="s">
        <v>85</v>
      </c>
      <c r="B618" s="153" t="s">
        <v>489</v>
      </c>
      <c r="C618" s="107">
        <v>410</v>
      </c>
      <c r="D618" s="120">
        <v>30000</v>
      </c>
      <c r="E618" s="120">
        <v>373557.07</v>
      </c>
      <c r="F618" s="120"/>
      <c r="G618" s="79"/>
    </row>
    <row r="619" spans="1:8" ht="15.75" x14ac:dyDescent="0.25">
      <c r="A619" s="20"/>
      <c r="B619" s="116"/>
      <c r="C619" s="107"/>
      <c r="D619" s="15"/>
      <c r="E619" s="15"/>
      <c r="F619" s="15"/>
      <c r="G619" s="15"/>
    </row>
    <row r="620" spans="1:8" ht="15.75" x14ac:dyDescent="0.25">
      <c r="A620" s="47" t="s">
        <v>62</v>
      </c>
      <c r="B620" s="116"/>
      <c r="C620" s="107"/>
      <c r="D620" s="134">
        <f>SUM(D16,D23,D63,D160,D201,D231,D242,D253,D339,D357,D378,D393,D454,D484,D514,D551,D562,D600)</f>
        <v>3246337.2100000004</v>
      </c>
      <c r="E620" s="134">
        <f>SUM(E16,E23,E63,E160,E201,E231,E242,E253,E339,E357,E378,E393,E454,E484,E514,E551,E562,E600)</f>
        <v>4253710.9399999995</v>
      </c>
      <c r="F620" s="15"/>
      <c r="G620" s="15"/>
    </row>
    <row r="621" spans="1:8" ht="15.75" x14ac:dyDescent="0.25">
      <c r="A621" s="83"/>
      <c r="B621" s="80"/>
      <c r="C621" s="39"/>
      <c r="D621" s="88"/>
      <c r="E621" s="88"/>
      <c r="F621" s="15"/>
      <c r="G621" s="15"/>
    </row>
    <row r="622" spans="1:8" ht="31.5" x14ac:dyDescent="0.25">
      <c r="A622" s="106" t="s">
        <v>63</v>
      </c>
      <c r="B622" s="116" t="s">
        <v>64</v>
      </c>
      <c r="C622" s="94"/>
      <c r="D622" s="122">
        <f>SUM(D623,D626,D631,D636,D639,)</f>
        <v>12702.71</v>
      </c>
      <c r="E622" s="122">
        <f>SUM(E623,E626,E631,E636,E639,)</f>
        <v>9685.1999999999989</v>
      </c>
      <c r="F622" s="68"/>
      <c r="G622" s="68"/>
    </row>
    <row r="623" spans="1:8" s="100" customFormat="1" ht="15.75" x14ac:dyDescent="0.25">
      <c r="A623" s="106" t="s">
        <v>342</v>
      </c>
      <c r="B623" s="116" t="s">
        <v>343</v>
      </c>
      <c r="C623" s="107"/>
      <c r="D623" s="120">
        <f>SUM(D624)</f>
        <v>2603.5</v>
      </c>
      <c r="E623" s="120">
        <f>SUM(E624)</f>
        <v>1907.5</v>
      </c>
      <c r="F623" s="120"/>
      <c r="G623" s="120"/>
    </row>
    <row r="624" spans="1:8" s="100" customFormat="1" ht="47.25" x14ac:dyDescent="0.25">
      <c r="A624" s="106" t="s">
        <v>17</v>
      </c>
      <c r="B624" s="116" t="s">
        <v>343</v>
      </c>
      <c r="C624" s="107">
        <v>100</v>
      </c>
      <c r="D624" s="120">
        <f>SUM(D625)</f>
        <v>2603.5</v>
      </c>
      <c r="E624" s="120">
        <f>SUM(E625)</f>
        <v>1907.5</v>
      </c>
      <c r="F624" s="120"/>
      <c r="G624" s="120"/>
    </row>
    <row r="625" spans="1:7" s="100" customFormat="1" ht="15.75" x14ac:dyDescent="0.25">
      <c r="A625" s="106" t="s">
        <v>23</v>
      </c>
      <c r="B625" s="116" t="s">
        <v>343</v>
      </c>
      <c r="C625" s="107">
        <v>120</v>
      </c>
      <c r="D625" s="120">
        <v>2603.5</v>
      </c>
      <c r="E625" s="120">
        <v>1907.5</v>
      </c>
      <c r="F625" s="120"/>
      <c r="G625" s="120"/>
    </row>
    <row r="626" spans="1:7" ht="31.5" x14ac:dyDescent="0.25">
      <c r="A626" s="20" t="s">
        <v>344</v>
      </c>
      <c r="B626" s="116" t="s">
        <v>345</v>
      </c>
      <c r="C626" s="119"/>
      <c r="D626" s="122">
        <f>SUM(D627,D629)</f>
        <v>922.2</v>
      </c>
      <c r="E626" s="122">
        <f>SUM(E627,E629)</f>
        <v>922.2</v>
      </c>
      <c r="F626" s="68"/>
      <c r="G626" s="68"/>
    </row>
    <row r="627" spans="1:7" ht="31.5" x14ac:dyDescent="0.25">
      <c r="A627" s="106" t="s">
        <v>69</v>
      </c>
      <c r="B627" s="116" t="s">
        <v>345</v>
      </c>
      <c r="C627" s="107">
        <v>200</v>
      </c>
      <c r="D627" s="122">
        <f>SUM(D628)</f>
        <v>921.2</v>
      </c>
      <c r="E627" s="122">
        <f>SUM(E628)</f>
        <v>921.2</v>
      </c>
      <c r="F627" s="74"/>
      <c r="G627" s="68"/>
    </row>
    <row r="628" spans="1:7" ht="31.5" x14ac:dyDescent="0.25">
      <c r="A628" s="106" t="s">
        <v>8</v>
      </c>
      <c r="B628" s="116" t="s">
        <v>345</v>
      </c>
      <c r="C628" s="107">
        <v>240</v>
      </c>
      <c r="D628" s="120">
        <v>921.2</v>
      </c>
      <c r="E628" s="120">
        <v>921.2</v>
      </c>
      <c r="F628" s="74"/>
      <c r="G628" s="70"/>
    </row>
    <row r="629" spans="1:7" ht="15.75" x14ac:dyDescent="0.25">
      <c r="A629" s="106" t="s">
        <v>7</v>
      </c>
      <c r="B629" s="116" t="s">
        <v>345</v>
      </c>
      <c r="C629" s="107">
        <v>800</v>
      </c>
      <c r="D629" s="120">
        <f>SUM(D630)</f>
        <v>1</v>
      </c>
      <c r="E629" s="120">
        <f>SUM(E630)</f>
        <v>1</v>
      </c>
      <c r="F629" s="66"/>
      <c r="G629" s="66"/>
    </row>
    <row r="630" spans="1:7" ht="15.75" x14ac:dyDescent="0.25">
      <c r="A630" s="106" t="s">
        <v>19</v>
      </c>
      <c r="B630" s="116" t="s">
        <v>345</v>
      </c>
      <c r="C630" s="107">
        <v>850</v>
      </c>
      <c r="D630" s="120">
        <v>1</v>
      </c>
      <c r="E630" s="120">
        <v>1</v>
      </c>
      <c r="F630" s="66"/>
      <c r="G630" s="66"/>
    </row>
    <row r="631" spans="1:7" ht="31.5" x14ac:dyDescent="0.25">
      <c r="A631" s="106" t="s">
        <v>346</v>
      </c>
      <c r="B631" s="116" t="s">
        <v>347</v>
      </c>
      <c r="C631" s="107"/>
      <c r="D631" s="120">
        <f>SUM(D632,D634)</f>
        <v>2296.4499999999998</v>
      </c>
      <c r="E631" s="120">
        <f>SUM(E632,E634)</f>
        <v>1883.66</v>
      </c>
      <c r="F631" s="74"/>
      <c r="G631" s="73"/>
    </row>
    <row r="632" spans="1:7" ht="47.25" x14ac:dyDescent="0.25">
      <c r="A632" s="109" t="s">
        <v>17</v>
      </c>
      <c r="B632" s="116" t="s">
        <v>347</v>
      </c>
      <c r="C632" s="113">
        <v>100</v>
      </c>
      <c r="D632" s="75">
        <f>SUM(D633)</f>
        <v>2239.25</v>
      </c>
      <c r="E632" s="75">
        <f>SUM(E633)</f>
        <v>1826.46</v>
      </c>
      <c r="F632" s="29"/>
      <c r="G632" s="75"/>
    </row>
    <row r="633" spans="1:7" ht="15.75" x14ac:dyDescent="0.25">
      <c r="A633" s="106" t="s">
        <v>23</v>
      </c>
      <c r="B633" s="116" t="s">
        <v>347</v>
      </c>
      <c r="C633" s="107">
        <v>120</v>
      </c>
      <c r="D633" s="122">
        <v>2239.25</v>
      </c>
      <c r="E633" s="122">
        <v>1826.46</v>
      </c>
      <c r="F633" s="74"/>
      <c r="G633" s="68"/>
    </row>
    <row r="634" spans="1:7" s="100" customFormat="1" ht="31.5" x14ac:dyDescent="0.25">
      <c r="A634" s="106" t="s">
        <v>69</v>
      </c>
      <c r="B634" s="116" t="s">
        <v>347</v>
      </c>
      <c r="C634" s="107">
        <v>200</v>
      </c>
      <c r="D634" s="122">
        <f>SUM(D635)</f>
        <v>57.2</v>
      </c>
      <c r="E634" s="122">
        <f>SUM(E635)</f>
        <v>57.2</v>
      </c>
      <c r="F634" s="107"/>
      <c r="G634" s="122"/>
    </row>
    <row r="635" spans="1:7" s="100" customFormat="1" ht="31.5" x14ac:dyDescent="0.25">
      <c r="A635" s="106" t="s">
        <v>8</v>
      </c>
      <c r="B635" s="116" t="s">
        <v>347</v>
      </c>
      <c r="C635" s="107">
        <v>240</v>
      </c>
      <c r="D635" s="70">
        <v>57.2</v>
      </c>
      <c r="E635" s="70">
        <v>57.2</v>
      </c>
      <c r="F635" s="107"/>
      <c r="G635" s="70"/>
    </row>
    <row r="636" spans="1:7" s="100" customFormat="1" ht="15.75" x14ac:dyDescent="0.25">
      <c r="A636" s="106" t="s">
        <v>348</v>
      </c>
      <c r="B636" s="116" t="s">
        <v>349</v>
      </c>
      <c r="C636" s="107"/>
      <c r="D636" s="75">
        <f>SUM(D637)</f>
        <v>2160.86</v>
      </c>
      <c r="E636" s="75">
        <f>SUM(E637)</f>
        <v>1761.11</v>
      </c>
      <c r="F636" s="107"/>
      <c r="G636" s="70"/>
    </row>
    <row r="637" spans="1:7" s="100" customFormat="1" ht="47.25" x14ac:dyDescent="0.25">
      <c r="A637" s="109" t="s">
        <v>17</v>
      </c>
      <c r="B637" s="116" t="s">
        <v>349</v>
      </c>
      <c r="C637" s="113">
        <v>100</v>
      </c>
      <c r="D637" s="75">
        <f>SUM(D638)</f>
        <v>2160.86</v>
      </c>
      <c r="E637" s="75">
        <f>SUM(E638)</f>
        <v>1761.11</v>
      </c>
      <c r="F637" s="113"/>
      <c r="G637" s="75"/>
    </row>
    <row r="638" spans="1:7" s="100" customFormat="1" ht="15.75" x14ac:dyDescent="0.25">
      <c r="A638" s="106" t="s">
        <v>23</v>
      </c>
      <c r="B638" s="116" t="s">
        <v>349</v>
      </c>
      <c r="C638" s="107">
        <v>120</v>
      </c>
      <c r="D638" s="70">
        <v>2160.86</v>
      </c>
      <c r="E638" s="70">
        <v>1761.11</v>
      </c>
      <c r="F638" s="107"/>
      <c r="G638" s="122"/>
    </row>
    <row r="639" spans="1:7" s="100" customFormat="1" ht="15.75" x14ac:dyDescent="0.25">
      <c r="A639" s="106" t="s">
        <v>350</v>
      </c>
      <c r="B639" s="116" t="s">
        <v>351</v>
      </c>
      <c r="C639" s="107"/>
      <c r="D639" s="122">
        <f>SUM(D640,D642,)</f>
        <v>4719.7</v>
      </c>
      <c r="E639" s="122">
        <f>SUM(E640,E642,)</f>
        <v>3210.73</v>
      </c>
      <c r="F639" s="107"/>
      <c r="G639" s="122"/>
    </row>
    <row r="640" spans="1:7" s="100" customFormat="1" ht="47.25" x14ac:dyDescent="0.25">
      <c r="A640" s="109" t="s">
        <v>17</v>
      </c>
      <c r="B640" s="116" t="s">
        <v>351</v>
      </c>
      <c r="C640" s="113">
        <v>100</v>
      </c>
      <c r="D640" s="75">
        <f>SUM(D641)</f>
        <v>4468.3999999999996</v>
      </c>
      <c r="E640" s="75">
        <f>SUM(E641)</f>
        <v>2959.43</v>
      </c>
      <c r="F640" s="113"/>
      <c r="G640" s="75"/>
    </row>
    <row r="641" spans="1:7" s="100" customFormat="1" ht="15.75" x14ac:dyDescent="0.25">
      <c r="A641" s="106" t="s">
        <v>23</v>
      </c>
      <c r="B641" s="116" t="s">
        <v>351</v>
      </c>
      <c r="C641" s="107">
        <v>120</v>
      </c>
      <c r="D641" s="70">
        <v>4468.3999999999996</v>
      </c>
      <c r="E641" s="70">
        <v>2959.43</v>
      </c>
      <c r="F641" s="107"/>
      <c r="G641" s="122"/>
    </row>
    <row r="642" spans="1:7" s="100" customFormat="1" ht="31.5" x14ac:dyDescent="0.25">
      <c r="A642" s="106" t="s">
        <v>69</v>
      </c>
      <c r="B642" s="116" t="s">
        <v>351</v>
      </c>
      <c r="C642" s="107">
        <v>200</v>
      </c>
      <c r="D642" s="122">
        <f>SUM(D643)</f>
        <v>251.3</v>
      </c>
      <c r="E642" s="122">
        <f>SUM(E643)</f>
        <v>251.3</v>
      </c>
      <c r="F642" s="107"/>
      <c r="G642" s="122"/>
    </row>
    <row r="643" spans="1:7" s="100" customFormat="1" ht="31.5" x14ac:dyDescent="0.25">
      <c r="A643" s="106" t="s">
        <v>8</v>
      </c>
      <c r="B643" s="116" t="s">
        <v>351</v>
      </c>
      <c r="C643" s="107">
        <v>240</v>
      </c>
      <c r="D643" s="70">
        <v>251.3</v>
      </c>
      <c r="E643" s="70">
        <v>251.3</v>
      </c>
      <c r="F643" s="107"/>
      <c r="G643" s="70"/>
    </row>
    <row r="644" spans="1:7" ht="15.75" x14ac:dyDescent="0.25">
      <c r="A644" s="72" t="s">
        <v>352</v>
      </c>
      <c r="B644" s="116" t="s">
        <v>65</v>
      </c>
      <c r="C644" s="87"/>
      <c r="D644" s="120">
        <f>SUM(D645,D648)</f>
        <v>9045.1</v>
      </c>
      <c r="E644" s="120">
        <f>SUM(E645,E648)</f>
        <v>4921.78</v>
      </c>
      <c r="F644" s="66"/>
      <c r="G644" s="66"/>
    </row>
    <row r="645" spans="1:7" s="100" customFormat="1" ht="31.5" x14ac:dyDescent="0.25">
      <c r="A645" s="20" t="s">
        <v>353</v>
      </c>
      <c r="B645" s="116" t="s">
        <v>354</v>
      </c>
      <c r="C645" s="107"/>
      <c r="D645" s="120">
        <f t="shared" ref="D645:E646" si="48">SUM(D646)</f>
        <v>8895.1</v>
      </c>
      <c r="E645" s="120">
        <f t="shared" si="48"/>
        <v>4771.78</v>
      </c>
      <c r="F645" s="120"/>
      <c r="G645" s="120"/>
    </row>
    <row r="646" spans="1:7" s="100" customFormat="1" ht="15.75" x14ac:dyDescent="0.25">
      <c r="A646" s="106" t="s">
        <v>7</v>
      </c>
      <c r="B646" s="116" t="s">
        <v>354</v>
      </c>
      <c r="C646" s="107">
        <v>800</v>
      </c>
      <c r="D646" s="120">
        <f t="shared" si="48"/>
        <v>8895.1</v>
      </c>
      <c r="E646" s="120">
        <f t="shared" si="48"/>
        <v>4771.78</v>
      </c>
      <c r="F646" s="120"/>
      <c r="G646" s="120"/>
    </row>
    <row r="647" spans="1:7" s="100" customFormat="1" ht="15.75" x14ac:dyDescent="0.25">
      <c r="A647" s="106" t="s">
        <v>28</v>
      </c>
      <c r="B647" s="116" t="s">
        <v>354</v>
      </c>
      <c r="C647" s="107">
        <v>870</v>
      </c>
      <c r="D647" s="69">
        <v>8895.1</v>
      </c>
      <c r="E647" s="69">
        <v>4771.78</v>
      </c>
      <c r="F647" s="69"/>
      <c r="G647" s="69"/>
    </row>
    <row r="648" spans="1:7" ht="15.75" x14ac:dyDescent="0.25">
      <c r="A648" s="104" t="s">
        <v>355</v>
      </c>
      <c r="B648" s="116" t="s">
        <v>356</v>
      </c>
      <c r="C648" s="107"/>
      <c r="D648" s="120">
        <f>SUM(D649)</f>
        <v>150</v>
      </c>
      <c r="E648" s="120">
        <f>SUM(E649)</f>
        <v>150</v>
      </c>
      <c r="F648" s="74"/>
      <c r="G648" s="73"/>
    </row>
    <row r="649" spans="1:7" ht="15.75" x14ac:dyDescent="0.25">
      <c r="A649" s="43" t="s">
        <v>38</v>
      </c>
      <c r="B649" s="116" t="s">
        <v>356</v>
      </c>
      <c r="C649" s="107">
        <v>300</v>
      </c>
      <c r="D649" s="120">
        <f>SUM(D650)</f>
        <v>150</v>
      </c>
      <c r="E649" s="120">
        <f>SUM(E650)</f>
        <v>150</v>
      </c>
      <c r="F649" s="74"/>
      <c r="G649" s="73"/>
    </row>
    <row r="650" spans="1:7" ht="31.5" x14ac:dyDescent="0.25">
      <c r="A650" s="43" t="s">
        <v>82</v>
      </c>
      <c r="B650" s="116" t="s">
        <v>356</v>
      </c>
      <c r="C650" s="107">
        <v>320</v>
      </c>
      <c r="D650" s="120">
        <v>150</v>
      </c>
      <c r="E650" s="120">
        <v>150</v>
      </c>
      <c r="F650" s="74"/>
      <c r="G650" s="70"/>
    </row>
    <row r="651" spans="1:7" ht="15.75" x14ac:dyDescent="0.25">
      <c r="A651" s="20"/>
      <c r="B651" s="116"/>
      <c r="C651" s="103"/>
      <c r="D651" s="15"/>
      <c r="E651" s="15"/>
      <c r="F651" s="15"/>
    </row>
    <row r="652" spans="1:7" ht="15.75" x14ac:dyDescent="0.25">
      <c r="A652" s="50" t="s">
        <v>66</v>
      </c>
      <c r="B652" s="107"/>
      <c r="C652" s="107"/>
      <c r="D652" s="135">
        <f>SUM(D622,D644)</f>
        <v>21747.809999999998</v>
      </c>
      <c r="E652" s="135">
        <f>SUM(E622,E644)</f>
        <v>14606.98</v>
      </c>
      <c r="F652" s="15"/>
      <c r="G652" s="15"/>
    </row>
    <row r="653" spans="1:7" ht="15.75" x14ac:dyDescent="0.25">
      <c r="A653" s="20"/>
      <c r="B653" s="116"/>
      <c r="C653" s="32"/>
      <c r="D653" s="15"/>
      <c r="E653" s="15"/>
      <c r="F653" s="15"/>
    </row>
    <row r="654" spans="1:7" ht="15.75" x14ac:dyDescent="0.25">
      <c r="A654" s="51" t="s">
        <v>67</v>
      </c>
      <c r="B654" s="116"/>
      <c r="C654" s="32"/>
      <c r="D654" s="134">
        <f>SUM(D620,D652)</f>
        <v>3268085.0200000005</v>
      </c>
      <c r="E654" s="134">
        <f>SUM(E620,E652)</f>
        <v>4268317.92</v>
      </c>
      <c r="F654" s="154" t="s">
        <v>482</v>
      </c>
    </row>
    <row r="655" spans="1:7" ht="15.75" x14ac:dyDescent="0.25">
      <c r="A655" s="22"/>
      <c r="B655" s="17"/>
      <c r="C655" s="23"/>
      <c r="D655" s="15"/>
      <c r="E655" s="15"/>
      <c r="F655" s="15"/>
      <c r="G655" s="24"/>
    </row>
    <row r="656" spans="1:7" ht="15.75" x14ac:dyDescent="0.25">
      <c r="A656" s="22"/>
      <c r="B656" s="17"/>
      <c r="C656" s="14"/>
      <c r="D656" s="15"/>
      <c r="E656" s="15"/>
      <c r="F656" s="15"/>
    </row>
    <row r="657" spans="1:7" ht="15.75" x14ac:dyDescent="0.25">
      <c r="A657" s="36"/>
      <c r="B657" s="17"/>
      <c r="C657" s="32"/>
      <c r="D657" s="15"/>
      <c r="E657" s="15"/>
      <c r="F657" s="15"/>
    </row>
    <row r="658" spans="1:7" ht="15.75" x14ac:dyDescent="0.25">
      <c r="A658" s="22"/>
      <c r="B658" s="17"/>
      <c r="C658" s="23"/>
      <c r="D658" s="15"/>
      <c r="E658" s="15"/>
      <c r="F658" s="15"/>
      <c r="G658" s="24"/>
    </row>
    <row r="659" spans="1:7" ht="15.75" x14ac:dyDescent="0.25">
      <c r="A659" s="16"/>
      <c r="B659" s="17"/>
      <c r="C659" s="30"/>
      <c r="D659" s="24"/>
      <c r="E659" s="24"/>
      <c r="F659" s="24"/>
    </row>
    <row r="660" spans="1:7" ht="15.75" x14ac:dyDescent="0.25">
      <c r="A660" s="22"/>
      <c r="B660" s="17"/>
      <c r="C660" s="41"/>
      <c r="D660" s="15"/>
      <c r="E660" s="15"/>
      <c r="F660" s="15"/>
    </row>
    <row r="661" spans="1:7" ht="15.75" x14ac:dyDescent="0.25">
      <c r="A661" s="28"/>
      <c r="B661" s="17"/>
      <c r="C661" s="30"/>
      <c r="D661" s="15"/>
      <c r="E661" s="15"/>
      <c r="F661" s="15"/>
      <c r="G661" s="24"/>
    </row>
    <row r="662" spans="1:7" ht="15.75" x14ac:dyDescent="0.25">
      <c r="A662" s="28"/>
      <c r="B662" s="17"/>
      <c r="C662" s="30"/>
      <c r="D662" s="15"/>
      <c r="E662" s="15"/>
      <c r="F662" s="15"/>
      <c r="G662" s="24"/>
    </row>
    <row r="663" spans="1:7" ht="15.75" x14ac:dyDescent="0.25">
      <c r="A663" s="36"/>
      <c r="B663" s="17"/>
      <c r="C663" s="21"/>
      <c r="D663" s="15"/>
      <c r="E663" s="15"/>
      <c r="F663" s="15"/>
      <c r="G663" s="24"/>
    </row>
    <row r="664" spans="1:7" ht="15.75" x14ac:dyDescent="0.25">
      <c r="A664" s="22"/>
      <c r="B664" s="17"/>
      <c r="C664" s="30"/>
      <c r="D664" s="24"/>
      <c r="E664" s="24"/>
      <c r="F664" s="24"/>
      <c r="G664" s="24"/>
    </row>
    <row r="665" spans="1:7" ht="19.5" customHeight="1" x14ac:dyDescent="0.25">
      <c r="A665" s="22"/>
      <c r="B665" s="17"/>
      <c r="C665" s="14"/>
      <c r="D665" s="15"/>
      <c r="E665" s="15"/>
      <c r="F665" s="15"/>
    </row>
    <row r="666" spans="1:7" ht="15.75" x14ac:dyDescent="0.25">
      <c r="A666" s="28"/>
      <c r="B666" s="17"/>
      <c r="C666" s="14"/>
      <c r="D666" s="15"/>
      <c r="E666" s="15"/>
      <c r="F666" s="15"/>
    </row>
    <row r="667" spans="1:7" ht="15.75" x14ac:dyDescent="0.25">
      <c r="A667" s="28"/>
      <c r="B667" s="17"/>
      <c r="C667" s="21"/>
      <c r="D667" s="15"/>
      <c r="E667" s="15"/>
      <c r="F667" s="15"/>
      <c r="G667" s="15"/>
    </row>
    <row r="668" spans="1:7" ht="15.75" x14ac:dyDescent="0.25">
      <c r="A668" s="46"/>
      <c r="B668" s="17"/>
      <c r="C668" s="30"/>
      <c r="D668" s="15"/>
      <c r="E668" s="15"/>
      <c r="F668" s="15"/>
      <c r="G668" s="15"/>
    </row>
    <row r="669" spans="1:7" ht="15.75" x14ac:dyDescent="0.25">
      <c r="A669" s="28"/>
      <c r="B669" s="41"/>
      <c r="C669" s="30"/>
      <c r="D669" s="24"/>
      <c r="E669" s="24"/>
      <c r="F669" s="24"/>
      <c r="G669" s="24"/>
    </row>
    <row r="670" spans="1:7" ht="20.25" customHeight="1" x14ac:dyDescent="0.25">
      <c r="A670" s="47"/>
      <c r="B670" s="33"/>
      <c r="C670" s="19"/>
      <c r="D670" s="13"/>
      <c r="E670" s="13"/>
    </row>
    <row r="671" spans="1:7" ht="15.6" customHeight="1" x14ac:dyDescent="0.25">
      <c r="A671" s="47"/>
      <c r="B671" s="33"/>
      <c r="C671" s="19"/>
      <c r="D671" s="13"/>
      <c r="E671" s="13"/>
    </row>
    <row r="672" spans="1:7" ht="15.75" x14ac:dyDescent="0.25">
      <c r="A672" s="18"/>
      <c r="B672" s="34"/>
      <c r="C672" s="41"/>
      <c r="D672" s="24"/>
      <c r="E672" s="24"/>
      <c r="F672" s="24"/>
      <c r="G672" s="24"/>
    </row>
    <row r="673" spans="1:7" ht="15.75" x14ac:dyDescent="0.25">
      <c r="A673" s="20"/>
      <c r="B673" s="34"/>
      <c r="C673" s="41"/>
      <c r="D673" s="24"/>
      <c r="E673" s="24"/>
      <c r="F673" s="24"/>
      <c r="G673" s="24"/>
    </row>
    <row r="674" spans="1:7" ht="15.75" x14ac:dyDescent="0.25">
      <c r="A674" s="18"/>
      <c r="B674" s="34"/>
      <c r="C674" s="19"/>
      <c r="D674" s="24"/>
      <c r="E674" s="24"/>
      <c r="F674" s="24"/>
      <c r="G674" s="24"/>
    </row>
    <row r="675" spans="1:7" ht="15.75" x14ac:dyDescent="0.25">
      <c r="A675" s="18"/>
      <c r="B675" s="34"/>
      <c r="C675" s="19"/>
      <c r="D675" s="48"/>
      <c r="E675" s="48"/>
      <c r="F675" s="48"/>
      <c r="G675" s="24"/>
    </row>
    <row r="676" spans="1:7" ht="15.75" x14ac:dyDescent="0.25">
      <c r="A676" s="18"/>
      <c r="B676" s="34"/>
      <c r="C676" s="19"/>
      <c r="D676" s="24"/>
      <c r="E676" s="24"/>
      <c r="F676" s="24"/>
      <c r="G676" s="24"/>
    </row>
    <row r="677" spans="1:7" ht="15.75" x14ac:dyDescent="0.25">
      <c r="A677" s="18"/>
      <c r="B677" s="34"/>
      <c r="C677" s="19"/>
      <c r="D677" s="40"/>
      <c r="E677" s="40"/>
      <c r="F677" s="40"/>
      <c r="G677" s="24"/>
    </row>
    <row r="678" spans="1:7" ht="15.75" x14ac:dyDescent="0.25">
      <c r="A678" s="18"/>
      <c r="B678" s="34"/>
      <c r="C678" s="19"/>
      <c r="D678" s="15"/>
      <c r="E678" s="15"/>
      <c r="F678" s="15"/>
      <c r="G678" s="15"/>
    </row>
    <row r="679" spans="1:7" ht="15.75" x14ac:dyDescent="0.25">
      <c r="A679" s="18"/>
      <c r="B679" s="34"/>
      <c r="C679" s="19"/>
      <c r="D679" s="15"/>
      <c r="E679" s="15"/>
      <c r="F679" s="15"/>
      <c r="G679" s="15"/>
    </row>
    <row r="680" spans="1:7" ht="15.75" x14ac:dyDescent="0.25">
      <c r="A680" s="18"/>
      <c r="B680" s="34"/>
      <c r="C680" s="19"/>
      <c r="D680" s="15"/>
      <c r="E680" s="15"/>
      <c r="F680" s="15"/>
    </row>
    <row r="681" spans="1:7" ht="15.75" x14ac:dyDescent="0.25">
      <c r="A681" s="18"/>
      <c r="B681" s="34"/>
      <c r="C681" s="19"/>
      <c r="D681" s="15"/>
      <c r="E681" s="15"/>
      <c r="F681" s="15"/>
    </row>
    <row r="682" spans="1:7" ht="15.75" x14ac:dyDescent="0.25">
      <c r="A682" s="18"/>
      <c r="B682" s="34"/>
      <c r="C682" s="19"/>
      <c r="D682" s="24"/>
      <c r="E682" s="24"/>
      <c r="F682" s="24"/>
    </row>
    <row r="683" spans="1:7" ht="15.75" x14ac:dyDescent="0.25">
      <c r="A683" s="18"/>
      <c r="B683" s="34"/>
      <c r="C683" s="19"/>
      <c r="D683" s="15"/>
      <c r="E683" s="15"/>
      <c r="F683" s="15"/>
    </row>
    <row r="684" spans="1:7" ht="15.75" x14ac:dyDescent="0.25">
      <c r="A684" s="18"/>
      <c r="B684" s="34"/>
      <c r="C684" s="19"/>
      <c r="D684" s="15"/>
      <c r="E684" s="15"/>
      <c r="F684" s="15"/>
    </row>
    <row r="685" spans="1:7" ht="15.75" x14ac:dyDescent="0.25">
      <c r="A685" s="18"/>
      <c r="B685" s="34"/>
      <c r="C685" s="19"/>
      <c r="D685" s="15"/>
      <c r="E685" s="15"/>
      <c r="F685" s="15"/>
    </row>
    <row r="686" spans="1:7" ht="15.75" x14ac:dyDescent="0.25">
      <c r="A686" s="37"/>
      <c r="B686" s="34"/>
      <c r="C686" s="4"/>
      <c r="D686" s="15"/>
      <c r="E686" s="15"/>
      <c r="F686" s="15"/>
      <c r="G686" s="15"/>
    </row>
    <row r="687" spans="1:7" ht="15.75" x14ac:dyDescent="0.25">
      <c r="A687" s="16"/>
      <c r="B687" s="34"/>
      <c r="C687" s="19"/>
      <c r="D687" s="15"/>
      <c r="E687" s="15"/>
      <c r="F687" s="15"/>
      <c r="G687" s="41"/>
    </row>
    <row r="688" spans="1:7" ht="15.75" x14ac:dyDescent="0.25">
      <c r="A688" s="43"/>
      <c r="B688" s="34"/>
      <c r="C688" s="19"/>
      <c r="D688" s="15"/>
      <c r="E688" s="15"/>
      <c r="F688" s="15"/>
      <c r="G688" s="15"/>
    </row>
    <row r="689" spans="1:11" ht="15.75" x14ac:dyDescent="0.25">
      <c r="A689" s="18"/>
      <c r="B689" s="34"/>
      <c r="C689" s="19"/>
      <c r="D689" s="74"/>
      <c r="E689" s="107"/>
      <c r="F689" s="19"/>
      <c r="G689" s="15"/>
    </row>
    <row r="690" spans="1:11" ht="15.75" x14ac:dyDescent="0.25">
      <c r="A690" s="20"/>
      <c r="B690" s="34"/>
      <c r="C690" s="19"/>
      <c r="D690" s="15"/>
      <c r="E690" s="15"/>
      <c r="F690" s="15"/>
      <c r="K690" s="49"/>
    </row>
    <row r="691" spans="1:11" ht="15.75" x14ac:dyDescent="0.25">
      <c r="A691" s="18"/>
      <c r="B691" s="34"/>
      <c r="C691" s="19"/>
      <c r="D691" s="15"/>
      <c r="E691" s="15"/>
      <c r="F691" s="15"/>
      <c r="K691" s="49"/>
    </row>
    <row r="692" spans="1:11" ht="15.75" x14ac:dyDescent="0.25">
      <c r="A692" s="18"/>
      <c r="B692" s="34"/>
      <c r="C692" s="19"/>
      <c r="D692" s="15"/>
      <c r="E692" s="15"/>
      <c r="F692" s="15"/>
      <c r="K692" s="49"/>
    </row>
    <row r="693" spans="1:11" ht="33" customHeight="1" x14ac:dyDescent="0.25">
      <c r="A693" s="49"/>
      <c r="B693" s="34"/>
      <c r="C693" s="19"/>
      <c r="D693" s="15"/>
      <c r="E693" s="15"/>
      <c r="F693" s="15"/>
      <c r="G693" s="15"/>
    </row>
    <row r="694" spans="1:11" ht="15.75" x14ac:dyDescent="0.25">
      <c r="A694" s="18"/>
      <c r="B694" s="34"/>
      <c r="C694" s="19"/>
      <c r="D694" s="15"/>
      <c r="E694" s="15"/>
      <c r="F694" s="15"/>
    </row>
    <row r="695" spans="1:11" ht="15.75" x14ac:dyDescent="0.25">
      <c r="A695" s="18"/>
      <c r="B695" s="34"/>
      <c r="C695" s="19"/>
      <c r="D695" s="15"/>
      <c r="E695" s="15"/>
      <c r="F695" s="15"/>
    </row>
    <row r="696" spans="1:11" ht="15.75" x14ac:dyDescent="0.25">
      <c r="A696" s="20"/>
      <c r="B696" s="34"/>
      <c r="C696" s="19"/>
      <c r="D696" s="15"/>
      <c r="E696" s="15"/>
      <c r="F696" s="15"/>
      <c r="K696" s="20"/>
    </row>
    <row r="697" spans="1:11" ht="18.75" customHeight="1" x14ac:dyDescent="0.25">
      <c r="A697" s="50"/>
      <c r="B697" s="19"/>
      <c r="C697" s="19"/>
      <c r="D697" s="42"/>
      <c r="E697" s="42"/>
    </row>
    <row r="698" spans="1:11" ht="27.75" customHeight="1" x14ac:dyDescent="0.25">
      <c r="A698" s="51"/>
      <c r="B698" s="30"/>
      <c r="C698" s="30"/>
      <c r="D698" s="13"/>
      <c r="E698" s="13"/>
    </row>
    <row r="699" spans="1:11" ht="15.75" x14ac:dyDescent="0.25">
      <c r="A699" s="44"/>
      <c r="B699" s="41"/>
      <c r="C699" s="19"/>
      <c r="D699" s="15"/>
      <c r="E699" s="15"/>
    </row>
    <row r="700" spans="1:11" ht="15.75" x14ac:dyDescent="0.25">
      <c r="A700" s="44"/>
      <c r="B700" s="41"/>
      <c r="C700" s="19"/>
      <c r="D700" s="52"/>
      <c r="E700" s="52"/>
    </row>
    <row r="701" spans="1:11" ht="15.75" x14ac:dyDescent="0.25">
      <c r="A701" s="53"/>
      <c r="B701" s="54"/>
      <c r="C701" s="19"/>
      <c r="D701" s="52"/>
      <c r="E701" s="52"/>
    </row>
    <row r="702" spans="1:11" ht="15.75" x14ac:dyDescent="0.25">
      <c r="A702" s="55"/>
      <c r="B702" s="41"/>
      <c r="C702" s="19"/>
      <c r="D702" s="15"/>
      <c r="E702" s="15"/>
    </row>
    <row r="703" spans="1:11" ht="15.75" x14ac:dyDescent="0.25">
      <c r="A703" s="56"/>
      <c r="B703" s="41"/>
      <c r="C703" s="19"/>
      <c r="D703" s="15"/>
      <c r="E703" s="15"/>
    </row>
    <row r="704" spans="1:11" ht="15.75" x14ac:dyDescent="0.25">
      <c r="A704" s="56"/>
      <c r="B704" s="41"/>
      <c r="C704" s="19"/>
      <c r="D704" s="24"/>
      <c r="E704" s="24"/>
    </row>
    <row r="705" spans="1:5" ht="15.75" x14ac:dyDescent="0.25">
      <c r="A705" s="55"/>
      <c r="B705" s="41"/>
      <c r="C705" s="4"/>
      <c r="D705" s="15"/>
      <c r="E705" s="15"/>
    </row>
    <row r="706" spans="1:5" ht="15.75" x14ac:dyDescent="0.25">
      <c r="A706" s="44"/>
      <c r="B706" s="41"/>
      <c r="C706" s="19"/>
      <c r="D706" s="15"/>
      <c r="E706" s="15"/>
    </row>
    <row r="707" spans="1:5" ht="15.75" x14ac:dyDescent="0.25">
      <c r="A707" s="44"/>
      <c r="B707" s="41"/>
      <c r="C707" s="19"/>
      <c r="D707" s="15"/>
      <c r="E707" s="15"/>
    </row>
    <row r="708" spans="1:5" ht="15.75" x14ac:dyDescent="0.25">
      <c r="A708" s="56"/>
      <c r="B708" s="23"/>
      <c r="C708" s="27"/>
      <c r="D708" s="15"/>
      <c r="E708" s="15"/>
    </row>
    <row r="709" spans="1:5" ht="15.75" x14ac:dyDescent="0.25">
      <c r="A709" s="44"/>
      <c r="B709" s="23"/>
      <c r="C709" s="19"/>
      <c r="D709" s="15"/>
      <c r="E709" s="15"/>
    </row>
    <row r="710" spans="1:5" ht="15.75" x14ac:dyDescent="0.25">
      <c r="A710" s="44"/>
      <c r="B710" s="23"/>
      <c r="C710" s="19"/>
      <c r="D710" s="15"/>
      <c r="E710" s="15"/>
    </row>
    <row r="711" spans="1:5" ht="15.75" x14ac:dyDescent="0.25">
      <c r="A711" s="44"/>
      <c r="B711" s="23"/>
      <c r="C711" s="19"/>
      <c r="D711" s="15"/>
      <c r="E711" s="15"/>
    </row>
    <row r="712" spans="1:5" ht="15.75" x14ac:dyDescent="0.25">
      <c r="A712" s="44"/>
      <c r="B712" s="23"/>
      <c r="C712" s="19"/>
      <c r="D712" s="15"/>
      <c r="E712" s="15"/>
    </row>
    <row r="713" spans="1:5" ht="15.75" x14ac:dyDescent="0.25">
      <c r="A713" s="44"/>
      <c r="B713" s="23"/>
      <c r="C713" s="19"/>
      <c r="D713" s="15"/>
      <c r="E713" s="15"/>
    </row>
    <row r="714" spans="1:5" ht="15.75" x14ac:dyDescent="0.25">
      <c r="A714" s="44"/>
      <c r="B714" s="23"/>
      <c r="C714" s="19"/>
      <c r="D714" s="15"/>
      <c r="E714" s="15"/>
    </row>
    <row r="715" spans="1:5" ht="15.75" x14ac:dyDescent="0.25">
      <c r="A715" s="55"/>
      <c r="B715" s="41"/>
      <c r="C715" s="19"/>
      <c r="D715" s="15"/>
      <c r="E715" s="15"/>
    </row>
    <row r="716" spans="1:5" ht="15.75" x14ac:dyDescent="0.25">
      <c r="A716" s="44"/>
      <c r="B716" s="41"/>
      <c r="C716" s="19"/>
      <c r="D716" s="15"/>
      <c r="E716" s="15"/>
    </row>
    <row r="717" spans="1:5" ht="15.75" x14ac:dyDescent="0.25">
      <c r="A717" s="44"/>
      <c r="B717" s="41"/>
      <c r="C717" s="19"/>
      <c r="D717" s="24"/>
      <c r="E717" s="24"/>
    </row>
    <row r="718" spans="1:5" ht="15.75" x14ac:dyDescent="0.25">
      <c r="A718" s="44"/>
      <c r="B718" s="41"/>
      <c r="C718" s="19"/>
      <c r="D718" s="24"/>
      <c r="E718" s="24"/>
    </row>
    <row r="719" spans="1:5" ht="15.75" x14ac:dyDescent="0.25">
      <c r="A719" s="44"/>
      <c r="B719" s="41"/>
      <c r="C719" s="19"/>
      <c r="D719" s="15"/>
      <c r="E719" s="15"/>
    </row>
    <row r="720" spans="1:5" ht="15.75" x14ac:dyDescent="0.25">
      <c r="A720" s="43"/>
      <c r="B720" s="41"/>
      <c r="C720" s="19"/>
      <c r="D720" s="15"/>
      <c r="E720" s="15"/>
    </row>
    <row r="721" spans="1:9" ht="15.75" x14ac:dyDescent="0.25">
      <c r="A721" s="18"/>
      <c r="B721" s="41"/>
      <c r="C721" s="19"/>
      <c r="D721" s="15"/>
      <c r="E721" s="15"/>
    </row>
    <row r="722" spans="1:9" ht="15.75" x14ac:dyDescent="0.25">
      <c r="A722" s="45"/>
      <c r="B722" s="41"/>
      <c r="C722" s="19"/>
      <c r="D722" s="24"/>
      <c r="E722" s="24"/>
      <c r="F722" s="19"/>
      <c r="G722" s="24"/>
      <c r="H722" s="19"/>
      <c r="I722" s="24"/>
    </row>
    <row r="723" spans="1:9" ht="15.75" x14ac:dyDescent="0.25">
      <c r="A723" s="18"/>
      <c r="B723" s="41"/>
      <c r="C723" s="19"/>
      <c r="D723" s="24"/>
      <c r="E723" s="24"/>
      <c r="F723" s="19"/>
      <c r="G723" s="24"/>
      <c r="H723" s="19"/>
      <c r="I723" s="24"/>
    </row>
    <row r="724" spans="1:9" ht="15.75" x14ac:dyDescent="0.25">
      <c r="A724" s="18"/>
      <c r="B724" s="41"/>
      <c r="C724" s="19"/>
      <c r="D724" s="24"/>
      <c r="E724" s="24"/>
      <c r="F724" s="19"/>
      <c r="G724" s="24"/>
      <c r="H724" s="19"/>
      <c r="I724" s="24"/>
    </row>
    <row r="725" spans="1:9" ht="15.75" x14ac:dyDescent="0.25">
      <c r="A725" s="55"/>
      <c r="B725" s="54"/>
      <c r="C725" s="19"/>
      <c r="D725" s="15"/>
      <c r="E725" s="15"/>
      <c r="I725" s="49"/>
    </row>
    <row r="726" spans="1:9" ht="15.75" x14ac:dyDescent="0.25">
      <c r="A726" s="44"/>
      <c r="B726" s="54"/>
      <c r="C726" s="19"/>
      <c r="D726" s="15"/>
      <c r="E726" s="15"/>
      <c r="I726" s="49"/>
    </row>
    <row r="727" spans="1:9" ht="15.75" x14ac:dyDescent="0.25">
      <c r="A727" s="44"/>
      <c r="B727" s="54"/>
      <c r="C727" s="19"/>
      <c r="D727" s="15"/>
      <c r="E727" s="15"/>
      <c r="I727" s="49"/>
    </row>
    <row r="728" spans="1:9" ht="15.75" x14ac:dyDescent="0.25">
      <c r="A728" s="55"/>
      <c r="B728" s="54"/>
      <c r="C728" s="30"/>
      <c r="D728" s="15"/>
      <c r="E728" s="15"/>
    </row>
    <row r="729" spans="1:9" ht="15.75" x14ac:dyDescent="0.25">
      <c r="A729" s="44"/>
      <c r="B729" s="54"/>
      <c r="C729" s="19"/>
      <c r="D729" s="15"/>
      <c r="E729" s="15"/>
    </row>
    <row r="730" spans="1:9" ht="15.75" x14ac:dyDescent="0.25">
      <c r="A730" s="44"/>
      <c r="B730" s="54"/>
      <c r="C730" s="19"/>
      <c r="D730" s="15"/>
      <c r="E730" s="15"/>
    </row>
    <row r="731" spans="1:9" ht="15.75" x14ac:dyDescent="0.25">
      <c r="A731" s="57"/>
      <c r="B731" s="54"/>
      <c r="C731" s="4"/>
      <c r="D731" s="15"/>
      <c r="E731" s="15"/>
    </row>
    <row r="732" spans="1:9" ht="15.75" x14ac:dyDescent="0.25">
      <c r="A732" s="44"/>
      <c r="B732" s="54"/>
      <c r="C732" s="19"/>
      <c r="D732" s="15"/>
      <c r="E732" s="15"/>
    </row>
    <row r="733" spans="1:9" ht="15.75" x14ac:dyDescent="0.25">
      <c r="A733" s="44"/>
      <c r="B733" s="54"/>
      <c r="C733" s="19"/>
      <c r="D733" s="15"/>
      <c r="E733" s="15"/>
    </row>
    <row r="734" spans="1:9" ht="15.75" x14ac:dyDescent="0.25">
      <c r="A734" s="58"/>
      <c r="B734" s="54"/>
      <c r="C734" s="25"/>
      <c r="D734" s="15"/>
      <c r="E734" s="15"/>
    </row>
    <row r="735" spans="1:9" ht="15.75" x14ac:dyDescent="0.25">
      <c r="A735" s="44"/>
      <c r="B735" s="54"/>
      <c r="C735" s="19"/>
      <c r="D735" s="15"/>
      <c r="E735" s="15"/>
    </row>
    <row r="736" spans="1:9" ht="15.75" x14ac:dyDescent="0.25">
      <c r="A736" s="44"/>
      <c r="B736" s="54"/>
      <c r="C736" s="19"/>
      <c r="D736" s="15"/>
      <c r="E736" s="15"/>
    </row>
    <row r="737" spans="1:5" ht="15.75" x14ac:dyDescent="0.25">
      <c r="A737" s="59"/>
      <c r="B737" s="41"/>
      <c r="C737" s="19"/>
      <c r="D737" s="15"/>
      <c r="E737" s="15"/>
    </row>
    <row r="738" spans="1:5" ht="15.75" x14ac:dyDescent="0.25">
      <c r="A738" s="44"/>
      <c r="B738" s="41"/>
      <c r="C738" s="19"/>
      <c r="D738" s="15"/>
      <c r="E738" s="15"/>
    </row>
    <row r="739" spans="1:5" ht="15.75" x14ac:dyDescent="0.25">
      <c r="A739" s="44"/>
      <c r="B739" s="41"/>
      <c r="C739" s="19"/>
      <c r="D739" s="15"/>
      <c r="E739" s="15"/>
    </row>
    <row r="740" spans="1:5" ht="15.75" x14ac:dyDescent="0.25">
      <c r="A740" s="55"/>
      <c r="B740" s="41"/>
      <c r="C740" s="4"/>
      <c r="D740" s="15"/>
      <c r="E740" s="15"/>
    </row>
    <row r="741" spans="1:5" ht="15.75" x14ac:dyDescent="0.25">
      <c r="A741" s="60"/>
      <c r="B741" s="41"/>
      <c r="C741" s="21"/>
      <c r="D741" s="15"/>
      <c r="E741" s="15"/>
    </row>
    <row r="742" spans="1:5" ht="15.75" x14ac:dyDescent="0.25">
      <c r="A742" s="59"/>
      <c r="B742" s="41"/>
      <c r="C742" s="21"/>
      <c r="D742" s="15"/>
      <c r="E742" s="15"/>
    </row>
    <row r="743" spans="1:5" ht="15.75" x14ac:dyDescent="0.25">
      <c r="A743" s="59"/>
      <c r="B743" s="41"/>
      <c r="C743" s="21"/>
      <c r="D743" s="15"/>
      <c r="E743" s="15"/>
    </row>
    <row r="744" spans="1:5" ht="15.75" x14ac:dyDescent="0.25">
      <c r="A744" s="37"/>
      <c r="B744" s="41"/>
      <c r="C744" s="19"/>
      <c r="D744" s="15"/>
      <c r="E744" s="15"/>
    </row>
    <row r="745" spans="1:5" ht="15.75" x14ac:dyDescent="0.25">
      <c r="A745" s="22"/>
      <c r="B745" s="41"/>
      <c r="C745" s="14"/>
      <c r="D745" s="15"/>
      <c r="E745" s="15"/>
    </row>
    <row r="746" spans="1:5" ht="15.75" x14ac:dyDescent="0.25">
      <c r="A746" s="22"/>
      <c r="B746" s="41"/>
      <c r="C746" s="14"/>
      <c r="D746" s="15"/>
      <c r="E746" s="15"/>
    </row>
    <row r="747" spans="1:5" ht="15.75" x14ac:dyDescent="0.25">
      <c r="A747" s="22"/>
      <c r="B747" s="41"/>
      <c r="C747" s="19"/>
      <c r="D747" s="24"/>
      <c r="E747" s="24"/>
    </row>
    <row r="748" spans="1:5" ht="15.75" x14ac:dyDescent="0.25">
      <c r="A748" s="57"/>
      <c r="B748" s="41"/>
      <c r="C748" s="41"/>
      <c r="D748" s="15"/>
      <c r="E748" s="15"/>
    </row>
    <row r="749" spans="1:5" ht="15.75" x14ac:dyDescent="0.25">
      <c r="A749" s="44"/>
      <c r="B749" s="41"/>
      <c r="C749" s="19"/>
      <c r="D749" s="24"/>
      <c r="E749" s="24"/>
    </row>
    <row r="750" spans="1:5" ht="15.75" x14ac:dyDescent="0.25">
      <c r="A750" s="44"/>
      <c r="B750" s="41"/>
      <c r="C750" s="19"/>
      <c r="D750" s="24"/>
      <c r="E750" s="24"/>
    </row>
    <row r="751" spans="1:5" ht="15.75" x14ac:dyDescent="0.25">
      <c r="A751" s="56"/>
      <c r="B751" s="23"/>
      <c r="C751" s="21"/>
      <c r="D751" s="15"/>
      <c r="E751" s="15"/>
    </row>
    <row r="752" spans="1:5" ht="15.75" x14ac:dyDescent="0.25">
      <c r="A752" s="60"/>
      <c r="B752" s="23"/>
      <c r="C752" s="23"/>
      <c r="D752" s="15"/>
      <c r="E752" s="15"/>
    </row>
    <row r="753" spans="1:5" ht="15.75" x14ac:dyDescent="0.25">
      <c r="A753" s="59"/>
      <c r="B753" s="23"/>
      <c r="C753" s="14"/>
      <c r="D753" s="15"/>
      <c r="E753" s="15"/>
    </row>
    <row r="754" spans="1:5" ht="15.75" x14ac:dyDescent="0.25">
      <c r="A754" s="59"/>
      <c r="B754" s="23"/>
      <c r="C754" s="14"/>
      <c r="D754" s="15"/>
      <c r="E754" s="15"/>
    </row>
    <row r="755" spans="1:5" ht="15.75" x14ac:dyDescent="0.25">
      <c r="A755" s="56"/>
      <c r="B755" s="23"/>
      <c r="C755" s="4"/>
      <c r="D755" s="15"/>
      <c r="E755" s="15"/>
    </row>
    <row r="756" spans="1:5" ht="15.75" x14ac:dyDescent="0.25">
      <c r="A756" s="60"/>
      <c r="B756" s="23"/>
      <c r="C756" s="21"/>
      <c r="D756" s="15"/>
      <c r="E756" s="15"/>
    </row>
    <row r="757" spans="1:5" ht="15.75" x14ac:dyDescent="0.25">
      <c r="A757" s="59"/>
      <c r="B757" s="23"/>
      <c r="C757" s="30"/>
      <c r="D757" s="15"/>
      <c r="E757" s="15"/>
    </row>
    <row r="758" spans="1:5" ht="15.75" x14ac:dyDescent="0.25">
      <c r="A758" s="59"/>
      <c r="B758" s="23"/>
      <c r="C758" s="30"/>
      <c r="D758" s="15"/>
      <c r="E758" s="15"/>
    </row>
    <row r="759" spans="1:5" ht="15.75" x14ac:dyDescent="0.25">
      <c r="A759" s="55"/>
      <c r="B759" s="54"/>
      <c r="C759" s="19"/>
      <c r="D759" s="15"/>
      <c r="E759" s="15"/>
    </row>
    <row r="760" spans="1:5" ht="15.75" x14ac:dyDescent="0.25">
      <c r="A760" s="44"/>
      <c r="B760" s="54"/>
      <c r="C760" s="19"/>
      <c r="D760" s="15"/>
      <c r="E760" s="15"/>
    </row>
    <row r="761" spans="1:5" ht="15.75" x14ac:dyDescent="0.25">
      <c r="A761" s="44"/>
      <c r="B761" s="54"/>
      <c r="C761" s="19"/>
      <c r="D761" s="35"/>
      <c r="E761" s="35"/>
    </row>
    <row r="762" spans="1:5" ht="15.75" x14ac:dyDescent="0.25">
      <c r="A762" s="56"/>
      <c r="B762" s="23"/>
      <c r="C762" s="30"/>
      <c r="D762" s="15"/>
      <c r="E762" s="15"/>
    </row>
    <row r="763" spans="1:5" ht="15.75" x14ac:dyDescent="0.25">
      <c r="A763" s="60"/>
      <c r="B763" s="23"/>
      <c r="C763" s="21"/>
      <c r="D763" s="15"/>
      <c r="E763" s="15"/>
    </row>
    <row r="764" spans="1:5" ht="15.75" x14ac:dyDescent="0.25">
      <c r="A764" s="59"/>
      <c r="B764" s="23"/>
      <c r="C764" s="30"/>
      <c r="D764" s="24"/>
      <c r="E764" s="24"/>
    </row>
    <row r="765" spans="1:5" ht="15.75" x14ac:dyDescent="0.25">
      <c r="A765" s="59"/>
      <c r="B765" s="23"/>
      <c r="C765" s="30"/>
      <c r="D765" s="24"/>
      <c r="E765" s="24"/>
    </row>
    <row r="766" spans="1:5" ht="15.75" x14ac:dyDescent="0.25">
      <c r="A766" s="56"/>
      <c r="B766" s="23"/>
      <c r="C766" s="4"/>
      <c r="D766" s="15"/>
      <c r="E766" s="15"/>
    </row>
    <row r="767" spans="1:5" ht="15.75" x14ac:dyDescent="0.25">
      <c r="A767" s="60"/>
      <c r="B767" s="23"/>
      <c r="C767" s="21"/>
      <c r="D767" s="15"/>
      <c r="E767" s="15"/>
    </row>
    <row r="768" spans="1:5" ht="15.75" x14ac:dyDescent="0.25">
      <c r="A768" s="59"/>
      <c r="B768" s="23"/>
      <c r="C768" s="30"/>
      <c r="D768" s="24"/>
      <c r="E768" s="24"/>
    </row>
    <row r="769" spans="1:5" ht="15.75" x14ac:dyDescent="0.25">
      <c r="A769" s="59"/>
      <c r="B769" s="23"/>
      <c r="C769" s="30"/>
      <c r="D769" s="24"/>
      <c r="E769" s="24"/>
    </row>
    <row r="770" spans="1:5" ht="15.75" x14ac:dyDescent="0.25">
      <c r="A770" s="56"/>
      <c r="B770" s="61"/>
      <c r="C770" s="19"/>
      <c r="D770" s="15"/>
      <c r="E770" s="15"/>
    </row>
    <row r="771" spans="1:5" ht="15.75" x14ac:dyDescent="0.25">
      <c r="A771" s="60"/>
      <c r="B771" s="61"/>
      <c r="C771" s="29"/>
      <c r="D771" s="15"/>
      <c r="E771" s="15"/>
    </row>
    <row r="772" spans="1:5" ht="15.75" x14ac:dyDescent="0.25">
      <c r="A772" s="59"/>
      <c r="B772" s="61"/>
      <c r="C772" s="14"/>
      <c r="D772" s="15"/>
      <c r="E772" s="15"/>
    </row>
    <row r="773" spans="1:5" ht="15.75" x14ac:dyDescent="0.25">
      <c r="A773" s="59"/>
      <c r="B773" s="61"/>
      <c r="C773" s="14"/>
      <c r="D773" s="15"/>
      <c r="E773" s="15"/>
    </row>
    <row r="774" spans="1:5" ht="15.75" x14ac:dyDescent="0.25">
      <c r="A774" s="59"/>
      <c r="B774" s="61"/>
      <c r="C774" s="14"/>
      <c r="D774" s="15"/>
      <c r="E774" s="15"/>
    </row>
    <row r="775" spans="1:5" ht="15.75" x14ac:dyDescent="0.25">
      <c r="A775" s="56"/>
      <c r="B775" s="61"/>
      <c r="C775" s="19"/>
      <c r="D775" s="15"/>
      <c r="E775" s="15"/>
    </row>
    <row r="776" spans="1:5" ht="15.75" x14ac:dyDescent="0.25">
      <c r="A776" s="60"/>
      <c r="B776" s="61"/>
      <c r="C776" s="29"/>
      <c r="D776" s="15"/>
      <c r="E776" s="15"/>
    </row>
    <row r="777" spans="1:5" ht="15.75" x14ac:dyDescent="0.25">
      <c r="A777" s="59"/>
      <c r="B777" s="61"/>
      <c r="C777" s="14"/>
      <c r="D777" s="15"/>
      <c r="E777" s="15"/>
    </row>
    <row r="778" spans="1:5" ht="15.75" x14ac:dyDescent="0.25">
      <c r="A778" s="59"/>
      <c r="B778" s="61"/>
      <c r="C778" s="14"/>
      <c r="D778" s="15"/>
      <c r="E778" s="15"/>
    </row>
    <row r="779" spans="1:5" ht="15.75" x14ac:dyDescent="0.25">
      <c r="A779" s="56"/>
      <c r="B779" s="54"/>
      <c r="C779" s="21"/>
      <c r="D779" s="15"/>
      <c r="E779" s="15"/>
    </row>
    <row r="780" spans="1:5" ht="15.75" x14ac:dyDescent="0.25">
      <c r="A780" s="44"/>
      <c r="B780" s="54"/>
      <c r="C780" s="19"/>
      <c r="D780" s="15"/>
      <c r="E780" s="15"/>
    </row>
    <row r="781" spans="1:5" ht="15.75" x14ac:dyDescent="0.25">
      <c r="A781" s="44"/>
      <c r="B781" s="54"/>
      <c r="C781" s="19"/>
      <c r="D781" s="15"/>
      <c r="E781" s="15"/>
    </row>
    <row r="782" spans="1:5" ht="15.75" x14ac:dyDescent="0.25">
      <c r="A782" s="37"/>
      <c r="B782" s="41"/>
      <c r="C782" s="19"/>
      <c r="D782" s="15"/>
      <c r="E782" s="15"/>
    </row>
    <row r="783" spans="1:5" ht="15.75" x14ac:dyDescent="0.25">
      <c r="A783" s="43"/>
      <c r="B783" s="41"/>
      <c r="C783" s="19"/>
      <c r="D783" s="15"/>
      <c r="E783" s="15"/>
    </row>
    <row r="784" spans="1:5" ht="15.75" x14ac:dyDescent="0.25">
      <c r="A784" s="18"/>
      <c r="B784" s="41"/>
      <c r="C784" s="19"/>
      <c r="D784" s="15"/>
      <c r="E784" s="15"/>
    </row>
    <row r="785" spans="1:8" ht="15.75" x14ac:dyDescent="0.25">
      <c r="A785" s="44"/>
      <c r="B785" s="54"/>
      <c r="C785" s="19"/>
      <c r="D785" s="15"/>
      <c r="E785" s="15"/>
    </row>
    <row r="786" spans="1:8" ht="15.75" x14ac:dyDescent="0.25">
      <c r="A786" s="44"/>
      <c r="B786" s="54"/>
      <c r="C786" s="19"/>
      <c r="D786" s="15"/>
      <c r="E786" s="15"/>
    </row>
    <row r="787" spans="1:8" ht="15.75" x14ac:dyDescent="0.25">
      <c r="A787" s="44"/>
      <c r="B787" s="54"/>
      <c r="C787" s="19"/>
      <c r="D787" s="15"/>
      <c r="E787" s="15"/>
    </row>
    <row r="788" spans="1:8" ht="15.75" x14ac:dyDescent="0.25">
      <c r="A788" s="46"/>
      <c r="B788" s="41"/>
      <c r="C788" s="25"/>
      <c r="D788" s="15"/>
      <c r="E788" s="15"/>
    </row>
    <row r="789" spans="1:8" ht="15.75" x14ac:dyDescent="0.25">
      <c r="A789" s="43"/>
      <c r="B789" s="41"/>
      <c r="C789" s="25"/>
      <c r="D789" s="15"/>
      <c r="E789" s="15"/>
    </row>
    <row r="790" spans="1:8" ht="15.75" x14ac:dyDescent="0.25">
      <c r="A790" s="16"/>
      <c r="B790" s="41"/>
      <c r="C790" s="25"/>
      <c r="D790" s="15"/>
      <c r="E790" s="15"/>
    </row>
    <row r="791" spans="1:8" ht="15.75" x14ac:dyDescent="0.25">
      <c r="A791" s="62"/>
      <c r="B791" s="54"/>
      <c r="C791" s="19"/>
      <c r="D791" s="15"/>
      <c r="E791" s="15"/>
    </row>
    <row r="792" spans="1:8" ht="15.75" x14ac:dyDescent="0.25">
      <c r="A792" s="44"/>
      <c r="B792" s="54"/>
      <c r="C792" s="19"/>
      <c r="D792" s="15"/>
      <c r="E792" s="15"/>
    </row>
    <row r="793" spans="1:8" ht="15.75" x14ac:dyDescent="0.25">
      <c r="A793" s="44"/>
      <c r="B793" s="54"/>
      <c r="C793" s="19"/>
      <c r="D793" s="15"/>
      <c r="E793" s="15"/>
    </row>
    <row r="794" spans="1:8" ht="15.75" x14ac:dyDescent="0.25">
      <c r="A794" s="44"/>
      <c r="B794" s="54"/>
      <c r="C794" s="19"/>
      <c r="D794" s="15"/>
      <c r="E794" s="15"/>
    </row>
    <row r="795" spans="1:8" ht="15.75" x14ac:dyDescent="0.25">
      <c r="A795" s="44"/>
      <c r="B795" s="54"/>
      <c r="C795" s="19"/>
      <c r="D795" s="15"/>
      <c r="E795" s="15"/>
      <c r="H795" s="37"/>
    </row>
    <row r="796" spans="1:8" ht="15.75" x14ac:dyDescent="0.25">
      <c r="A796" s="16"/>
      <c r="B796" s="41"/>
      <c r="C796" s="25"/>
      <c r="D796" s="15"/>
      <c r="E796" s="15"/>
    </row>
    <row r="797" spans="1:8" ht="15.75" x14ac:dyDescent="0.25">
      <c r="A797" s="43"/>
      <c r="B797" s="41"/>
      <c r="C797" s="25"/>
      <c r="D797" s="24"/>
      <c r="E797" s="24"/>
    </row>
    <row r="798" spans="1:8" ht="15.75" x14ac:dyDescent="0.25">
      <c r="A798" s="16"/>
      <c r="B798" s="41"/>
      <c r="C798" s="25"/>
      <c r="D798" s="24"/>
      <c r="E798" s="24"/>
    </row>
    <row r="799" spans="1:8" ht="15.75" x14ac:dyDescent="0.25">
      <c r="A799" s="63"/>
      <c r="B799" s="54"/>
      <c r="C799" s="19"/>
      <c r="D799" s="15"/>
      <c r="E799" s="15"/>
    </row>
    <row r="800" spans="1:8" ht="15.75" x14ac:dyDescent="0.25">
      <c r="A800" s="18"/>
      <c r="B800" s="54"/>
      <c r="C800" s="19"/>
      <c r="D800" s="15"/>
      <c r="E800" s="15"/>
    </row>
    <row r="801" spans="1:5" ht="15.75" x14ac:dyDescent="0.25">
      <c r="A801" s="18"/>
      <c r="B801" s="54"/>
      <c r="C801" s="19"/>
      <c r="D801" s="15"/>
      <c r="E801" s="15"/>
    </row>
    <row r="802" spans="1:5" ht="15.75" x14ac:dyDescent="0.25">
      <c r="A802" s="18"/>
      <c r="B802" s="54"/>
      <c r="C802" s="19"/>
      <c r="D802" s="15"/>
      <c r="E802" s="15"/>
    </row>
    <row r="803" spans="1:5" ht="15.75" x14ac:dyDescent="0.25">
      <c r="A803" s="18"/>
      <c r="B803" s="54"/>
      <c r="C803" s="19"/>
      <c r="D803" s="15"/>
      <c r="E803" s="15"/>
    </row>
    <row r="804" spans="1:5" ht="15.75" x14ac:dyDescent="0.25">
      <c r="A804" s="43"/>
      <c r="B804" s="41"/>
      <c r="C804" s="25"/>
      <c r="D804" s="15"/>
      <c r="E804" s="15"/>
    </row>
    <row r="805" spans="1:5" ht="15.75" x14ac:dyDescent="0.25">
      <c r="A805" s="18"/>
      <c r="B805" s="41"/>
      <c r="C805" s="19"/>
      <c r="D805" s="15"/>
      <c r="E805" s="15"/>
    </row>
    <row r="806" spans="1:5" ht="15.75" x14ac:dyDescent="0.25">
      <c r="A806" s="16"/>
      <c r="B806" s="41"/>
      <c r="C806" s="25"/>
      <c r="D806" s="15"/>
      <c r="E806" s="15"/>
    </row>
    <row r="807" spans="1:5" ht="15.75" x14ac:dyDescent="0.25">
      <c r="A807" s="43"/>
      <c r="B807" s="41"/>
      <c r="C807" s="25"/>
      <c r="D807" s="15"/>
      <c r="E807" s="15"/>
    </row>
    <row r="808" spans="1:5" ht="15.75" x14ac:dyDescent="0.25">
      <c r="A808" s="16"/>
      <c r="B808" s="41"/>
      <c r="C808" s="25"/>
      <c r="D808" s="15"/>
      <c r="E808" s="15"/>
    </row>
    <row r="809" spans="1:5" ht="15.75" x14ac:dyDescent="0.25">
      <c r="A809" s="43"/>
      <c r="B809" s="54"/>
      <c r="C809" s="19"/>
      <c r="D809" s="15"/>
      <c r="E809" s="15"/>
    </row>
    <row r="810" spans="1:5" ht="15.75" x14ac:dyDescent="0.25">
      <c r="A810" s="18"/>
      <c r="B810" s="54"/>
      <c r="C810" s="19"/>
      <c r="D810" s="24"/>
      <c r="E810" s="24"/>
    </row>
    <row r="811" spans="1:5" ht="15.75" x14ac:dyDescent="0.25">
      <c r="A811" s="18"/>
      <c r="B811" s="54"/>
      <c r="C811" s="19"/>
      <c r="D811" s="24"/>
      <c r="E811" s="24"/>
    </row>
    <row r="812" spans="1:5" ht="15.75" x14ac:dyDescent="0.25">
      <c r="A812" s="18"/>
      <c r="B812" s="54"/>
      <c r="C812" s="19"/>
      <c r="D812" s="24"/>
      <c r="E812" s="24"/>
    </row>
    <row r="813" spans="1:5" ht="15.75" x14ac:dyDescent="0.25">
      <c r="A813" s="18"/>
      <c r="B813" s="54"/>
      <c r="C813" s="19"/>
      <c r="D813" s="24"/>
      <c r="E813" s="24"/>
    </row>
    <row r="814" spans="1:5" ht="15.75" x14ac:dyDescent="0.25">
      <c r="A814" s="22"/>
      <c r="B814" s="41"/>
      <c r="C814" s="14"/>
      <c r="D814" s="15"/>
      <c r="E814" s="15"/>
    </row>
    <row r="815" spans="1:5" ht="15.75" x14ac:dyDescent="0.25">
      <c r="A815" s="22"/>
      <c r="B815" s="41"/>
      <c r="C815" s="14"/>
      <c r="D815" s="15"/>
      <c r="E815" s="15"/>
    </row>
    <row r="816" spans="1:5" ht="15.75" x14ac:dyDescent="0.25">
      <c r="A816" s="22"/>
      <c r="B816" s="41"/>
      <c r="C816" s="14"/>
      <c r="D816" s="15"/>
      <c r="E816" s="15"/>
    </row>
    <row r="817" spans="1:5" ht="15.75" x14ac:dyDescent="0.25">
      <c r="A817" s="28"/>
      <c r="B817" s="41"/>
      <c r="C817" s="14"/>
      <c r="D817" s="15"/>
      <c r="E817" s="15"/>
    </row>
    <row r="818" spans="1:5" ht="15.75" x14ac:dyDescent="0.25">
      <c r="A818" s="18"/>
      <c r="B818" s="41"/>
      <c r="C818" s="19"/>
      <c r="D818" s="15"/>
      <c r="E818" s="15"/>
    </row>
    <row r="819" spans="1:5" ht="15.75" x14ac:dyDescent="0.25">
      <c r="A819" s="22"/>
      <c r="B819" s="41"/>
      <c r="C819" s="14"/>
      <c r="D819" s="15"/>
      <c r="E819" s="15"/>
    </row>
    <row r="820" spans="1:5" ht="15.75" x14ac:dyDescent="0.25">
      <c r="A820" s="22"/>
      <c r="B820" s="41"/>
      <c r="C820" s="14"/>
      <c r="D820" s="15"/>
      <c r="E820" s="15"/>
    </row>
    <row r="821" spans="1:5" ht="15.75" x14ac:dyDescent="0.25">
      <c r="A821" s="28"/>
      <c r="B821" s="41"/>
      <c r="C821" s="14"/>
      <c r="D821" s="15"/>
      <c r="E821" s="15"/>
    </row>
    <row r="822" spans="1:5" ht="15.75" x14ac:dyDescent="0.25">
      <c r="A822" s="22"/>
      <c r="B822" s="41"/>
      <c r="C822" s="14"/>
      <c r="D822" s="15"/>
      <c r="E822" s="15"/>
    </row>
    <row r="823" spans="1:5" ht="15.75" x14ac:dyDescent="0.25">
      <c r="A823" s="55"/>
      <c r="B823" s="54"/>
      <c r="C823" s="25"/>
      <c r="D823" s="15"/>
      <c r="E823" s="15"/>
    </row>
    <row r="824" spans="1:5" ht="15.75" x14ac:dyDescent="0.25">
      <c r="A824" s="55"/>
      <c r="B824" s="54"/>
      <c r="C824" s="25"/>
      <c r="D824" s="15"/>
      <c r="E824" s="15"/>
    </row>
    <row r="825" spans="1:5" ht="15.75" x14ac:dyDescent="0.25">
      <c r="A825" s="55"/>
      <c r="B825" s="54"/>
      <c r="C825" s="19"/>
      <c r="D825" s="15"/>
      <c r="E825" s="15"/>
    </row>
    <row r="826" spans="1:5" ht="16.5" customHeight="1" x14ac:dyDescent="0.25">
      <c r="A826" s="50"/>
      <c r="B826" s="19"/>
      <c r="C826" s="19"/>
      <c r="D826" s="42"/>
      <c r="E826" s="42"/>
    </row>
    <row r="827" spans="1:5" ht="16.5" customHeight="1" x14ac:dyDescent="0.25">
      <c r="A827" s="51"/>
      <c r="B827" s="30"/>
      <c r="C827" s="30"/>
      <c r="D827" s="13"/>
      <c r="E827" s="13"/>
    </row>
    <row r="828" spans="1:5" ht="12.75" x14ac:dyDescent="0.2">
      <c r="A828" s="64"/>
      <c r="B828" s="4"/>
      <c r="C828" s="4"/>
      <c r="D828" s="65"/>
      <c r="E828" s="65"/>
    </row>
  </sheetData>
  <mergeCells count="9">
    <mergeCell ref="D1:E1"/>
    <mergeCell ref="D2:E2"/>
    <mergeCell ref="D3:E3"/>
    <mergeCell ref="D4:E4"/>
    <mergeCell ref="A11:E11"/>
    <mergeCell ref="D6:E6"/>
    <mergeCell ref="D7:E7"/>
    <mergeCell ref="D8:E8"/>
    <mergeCell ref="D9:E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Бочкарева А. А.</cp:lastModifiedBy>
  <cp:lastPrinted>2020-06-08T11:02:42Z</cp:lastPrinted>
  <dcterms:created xsi:type="dcterms:W3CDTF">2013-01-23T11:33:24Z</dcterms:created>
  <dcterms:modified xsi:type="dcterms:W3CDTF">2020-10-22T12:46:34Z</dcterms:modified>
</cp:coreProperties>
</file>