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Бюджет 2021\Доклад\"/>
    </mc:Choice>
  </mc:AlternateContent>
  <bookViews>
    <workbookView xWindow="0" yWindow="0" windowWidth="28800" windowHeight="11130"/>
  </bookViews>
  <sheets>
    <sheet name="Лист1" sheetId="7" r:id="rId1"/>
  </sheets>
  <calcPr calcId="162913"/>
</workbook>
</file>

<file path=xl/calcChain.xml><?xml version="1.0" encoding="utf-8"?>
<calcChain xmlns="http://schemas.openxmlformats.org/spreadsheetml/2006/main">
  <c r="I17" i="7" l="1"/>
  <c r="G17" i="7"/>
  <c r="I49" i="7"/>
  <c r="D40" i="7"/>
  <c r="F13" i="7"/>
  <c r="G39" i="7" l="1"/>
  <c r="G38" i="7"/>
  <c r="G36" i="7"/>
  <c r="G35" i="7"/>
  <c r="G34" i="7"/>
  <c r="G33" i="7"/>
  <c r="G32" i="7"/>
  <c r="G28" i="7"/>
  <c r="G27" i="7"/>
  <c r="G25" i="7"/>
  <c r="I23" i="7"/>
  <c r="I22" i="7"/>
  <c r="I21" i="7"/>
  <c r="I20" i="7"/>
  <c r="G23" i="7"/>
  <c r="G22" i="7"/>
  <c r="G21" i="7"/>
  <c r="G20" i="7"/>
  <c r="G30" i="7" l="1"/>
  <c r="I55" i="7"/>
  <c r="I54" i="7"/>
  <c r="G54" i="7"/>
  <c r="I52" i="7"/>
  <c r="G52" i="7"/>
  <c r="H46" i="7"/>
  <c r="G50" i="7"/>
  <c r="G47" i="7"/>
  <c r="G44" i="7"/>
  <c r="I43" i="7"/>
  <c r="G43" i="7"/>
  <c r="G45" i="7"/>
  <c r="G18" i="7"/>
  <c r="I16" i="7"/>
  <c r="G16" i="7"/>
  <c r="G14" i="7"/>
  <c r="I50" i="7"/>
  <c r="I47" i="7"/>
  <c r="I45" i="7"/>
  <c r="I44" i="7"/>
  <c r="I39" i="7"/>
  <c r="I38" i="7"/>
  <c r="I36" i="7"/>
  <c r="I35" i="7"/>
  <c r="I34" i="7"/>
  <c r="I33" i="7"/>
  <c r="I32" i="7"/>
  <c r="I30" i="7"/>
  <c r="I28" i="7"/>
  <c r="I27" i="7"/>
  <c r="I25" i="7"/>
  <c r="I18" i="7"/>
  <c r="I14" i="7"/>
  <c r="I12" i="7"/>
  <c r="I11" i="7"/>
  <c r="I10" i="7"/>
  <c r="I9" i="7"/>
  <c r="I8" i="7"/>
  <c r="I7" i="7"/>
  <c r="I6" i="7"/>
  <c r="G12" i="7"/>
  <c r="G11" i="7"/>
  <c r="G10" i="7"/>
  <c r="G9" i="7"/>
  <c r="G8" i="7"/>
  <c r="G7" i="7"/>
  <c r="G6" i="7"/>
  <c r="E52" i="7"/>
  <c r="E50" i="7"/>
  <c r="E48" i="7"/>
  <c r="E47" i="7"/>
  <c r="E45" i="7"/>
  <c r="E44" i="7"/>
  <c r="E43" i="7"/>
  <c r="E39" i="7"/>
  <c r="E38" i="7"/>
  <c r="E36" i="7"/>
  <c r="E35" i="7"/>
  <c r="E34" i="7"/>
  <c r="E33" i="7"/>
  <c r="E32" i="7"/>
  <c r="E30" i="7"/>
  <c r="E28" i="7"/>
  <c r="E27" i="7"/>
  <c r="E25" i="7"/>
  <c r="H53" i="7"/>
  <c r="F53" i="7"/>
  <c r="D53" i="7"/>
  <c r="H51" i="7"/>
  <c r="F51" i="7"/>
  <c r="D51" i="7"/>
  <c r="F46" i="7"/>
  <c r="D46" i="7"/>
  <c r="H42" i="7"/>
  <c r="F42" i="7"/>
  <c r="D42" i="7"/>
  <c r="H37" i="7"/>
  <c r="F37" i="7"/>
  <c r="D37" i="7"/>
  <c r="H31" i="7"/>
  <c r="F31" i="7"/>
  <c r="D31" i="7"/>
  <c r="H29" i="7"/>
  <c r="F29" i="7"/>
  <c r="D29" i="7"/>
  <c r="H13" i="7"/>
  <c r="H15" i="7"/>
  <c r="F15" i="7"/>
  <c r="H19" i="7"/>
  <c r="F19" i="7"/>
  <c r="H24" i="7"/>
  <c r="F24" i="7"/>
  <c r="D24" i="7"/>
  <c r="E23" i="7"/>
  <c r="E22" i="7"/>
  <c r="E21" i="7"/>
  <c r="E20" i="7"/>
  <c r="D19" i="7"/>
  <c r="D15" i="7"/>
  <c r="D13" i="7"/>
  <c r="E18" i="7"/>
  <c r="E16" i="7"/>
  <c r="E14" i="7"/>
  <c r="E12" i="7"/>
  <c r="E10" i="7"/>
  <c r="E9" i="7"/>
  <c r="E8" i="7"/>
  <c r="E7" i="7"/>
  <c r="E6" i="7"/>
  <c r="H5" i="7"/>
  <c r="F5" i="7"/>
  <c r="D5" i="7"/>
  <c r="C53" i="7"/>
  <c r="C51" i="7"/>
  <c r="C46" i="7"/>
  <c r="C42" i="7"/>
  <c r="C40" i="7"/>
  <c r="C37" i="7"/>
  <c r="C31" i="7"/>
  <c r="C29" i="7"/>
  <c r="G53" i="7" l="1"/>
  <c r="G51" i="7"/>
  <c r="E29" i="7"/>
  <c r="I37" i="7"/>
  <c r="G29" i="7"/>
  <c r="E42" i="7"/>
  <c r="E31" i="7"/>
  <c r="I53" i="7"/>
  <c r="G37" i="7"/>
  <c r="I31" i="7"/>
  <c r="I24" i="7"/>
  <c r="G24" i="7"/>
  <c r="I19" i="7"/>
  <c r="H56" i="7"/>
  <c r="G19" i="7"/>
  <c r="F56" i="7"/>
  <c r="E37" i="7"/>
  <c r="G31" i="7"/>
  <c r="I29" i="7"/>
  <c r="I51" i="7"/>
  <c r="E51" i="7"/>
  <c r="I46" i="7"/>
  <c r="G46" i="7"/>
  <c r="E46" i="7"/>
  <c r="I42" i="7"/>
  <c r="G42" i="7"/>
  <c r="I15" i="7"/>
  <c r="G15" i="7"/>
  <c r="G13" i="7"/>
  <c r="I13" i="7"/>
  <c r="I5" i="7"/>
  <c r="G5" i="7"/>
  <c r="D56" i="7"/>
  <c r="C24" i="7"/>
  <c r="E24" i="7" s="1"/>
  <c r="C19" i="7"/>
  <c r="E19" i="7" s="1"/>
  <c r="C15" i="7"/>
  <c r="E15" i="7" s="1"/>
  <c r="C13" i="7"/>
  <c r="E13" i="7" s="1"/>
  <c r="C5" i="7"/>
  <c r="I56" i="7" l="1"/>
  <c r="G56" i="7"/>
  <c r="C56" i="7"/>
  <c r="E56" i="7" s="1"/>
  <c r="E5" i="7"/>
</calcChain>
</file>

<file path=xl/comments1.xml><?xml version="1.0" encoding="utf-8"?>
<comments xmlns="http://schemas.openxmlformats.org/spreadsheetml/2006/main">
  <authors>
    <author>Пользователь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<sst xmlns="http://schemas.openxmlformats.org/spreadsheetml/2006/main" count="141" uniqueCount="109">
  <si>
    <t>Наименование раздела, подраздела</t>
  </si>
  <si>
    <t>Общегосударственные вопросы</t>
  </si>
  <si>
    <t>01 02</t>
  </si>
  <si>
    <t>Функционирование высшего должностного лица субъекта Российской Федерации и муниципального образования</t>
  </si>
  <si>
    <t>01 03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</si>
  <si>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</si>
  <si>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</si>
  <si>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</si>
  <si>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</si>
  <si>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</si>
  <si>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01 07</t>
  </si>
  <si>
    <t>Обеспечение проведения выборов и референдумов</t>
  </si>
  <si>
    <t>01 11</t>
  </si>
  <si>
    <t>Резервные фонды</t>
  </si>
  <si>
    <t>-</t>
  </si>
  <si>
    <t>01 13</t>
  </si>
  <si>
    <t>Другие общегосударственные вопросы</t>
  </si>
  <si>
    <t>Национальная оборона</t>
  </si>
  <si>
    <t>02 03</t>
  </si>
  <si>
    <t>Мобилизационная и вневойсковая подготовка</t>
  </si>
  <si>
    <t>Национальная безопасность и правоохранительная деятельность</t>
  </si>
  <si>
    <t>03 09</t>
  </si>
  <si>
    <t>03 14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</si>
  <si>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</si>
  <si>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</si>
  <si>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04 05</t>
  </si>
  <si>
    <t>Сельское хозяйство и рыболовство</t>
  </si>
  <si>
    <t>04 09</t>
  </si>
  <si>
    <t>Дорожное хозяйство (дорожные фонды)</t>
  </si>
  <si>
    <t>04 10</t>
  </si>
  <si>
    <t>Связь и информатика</t>
  </si>
  <si>
    <t>04 12</t>
  </si>
  <si>
    <t>Другие вопросы в области национальной экономики</t>
  </si>
  <si>
    <t>Жилищно-коммунальное хозяйство</t>
  </si>
  <si>
    <t>05 01</t>
  </si>
  <si>
    <t>Жилищное хозяйство</t>
  </si>
  <si>
    <t>05 02</t>
  </si>
  <si>
    <t>Коммунальное хозяйство</t>
  </si>
  <si>
    <t>05 03</t>
  </si>
  <si>
    <t>Благоустройство</t>
  </si>
  <si>
    <t>05 05</t>
  </si>
  <si>
    <t>Другие вопросы в области жилищно-коммунального хозяйства</t>
  </si>
  <si>
    <t>Охрана окружающей среды</t>
  </si>
  <si>
    <t>06 03</t>
  </si>
  <si>
    <t>Охрана объектов растительного и животного мира и среды их обитания</t>
  </si>
  <si>
    <t>Образование</t>
  </si>
  <si>
    <t>07 01</t>
  </si>
  <si>
    <t>Дошкольное образование</t>
  </si>
  <si>
    <t xml:space="preserve">07 02 </t>
  </si>
  <si>
    <t>Общее образование</t>
  </si>
  <si>
    <t>07 03</t>
  </si>
  <si>
    <t>Дополнительное образование детей</t>
  </si>
  <si>
    <t>07 07</t>
  </si>
  <si>
    <t>Молодежная политика</t>
  </si>
  <si>
    <t>07 09</t>
  </si>
  <si>
    <t>Другие вопросы в области образования</t>
  </si>
  <si>
    <t>Культура, кинематография</t>
  </si>
  <si>
    <t>08 01</t>
  </si>
  <si>
    <t>Культура</t>
  </si>
  <si>
    <t>08 04</t>
  </si>
  <si>
    <t>Другие вопросы в области культуры, кинематографии</t>
  </si>
  <si>
    <t>Здравоохранение</t>
  </si>
  <si>
    <t>Социальная политика</t>
  </si>
  <si>
    <t>10 01</t>
  </si>
  <si>
    <t>Пенсионное обеспечение</t>
  </si>
  <si>
    <t>10 03</t>
  </si>
  <si>
    <t>Социальное обеспечение населения</t>
  </si>
  <si>
    <t>10 04</t>
  </si>
  <si>
    <t>Охрана семьи и детства</t>
  </si>
  <si>
    <t>Физическая культура и спорт</t>
  </si>
  <si>
    <t>11 01</t>
  </si>
  <si>
    <t>Физическая культура</t>
  </si>
  <si>
    <t>11 02</t>
  </si>
  <si>
    <t>Массовый спорт</t>
  </si>
  <si>
    <t>11 05</t>
  </si>
  <si>
    <t>Другие вопросы в области физической культуры и спорта</t>
  </si>
  <si>
    <t>Средства массовой информации</t>
  </si>
  <si>
    <t>12 04</t>
  </si>
  <si>
    <t>Другие вопросы в области средств массовой информации</t>
  </si>
  <si>
    <t>Обслуживание государственного и муниципального долга</t>
  </si>
  <si>
    <t>13 01</t>
  </si>
  <si>
    <t>Обслуживание государственного внутреннего и муниципального долга</t>
  </si>
  <si>
    <t>Условно утверждаемые расходы</t>
  </si>
  <si>
    <t>Всего:</t>
  </si>
  <si>
    <t>Темп роста 2021 года к 2020 году,
 %</t>
  </si>
  <si>
    <t>Темп роста 2022 года к 2021 году,
 %</t>
  </si>
  <si>
    <t>Раздел, подраз
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</si>
  <si>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</si>
  <si>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</si>
  <si>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</si>
  <si>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</si>
  <si>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</si>
  <si>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</si>
  <si>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</si>
  <si>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</si>
  <si>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</si>
  <si>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Расходы бюджета городского округа Реутов Московской области на 2021 год и плановый период 2022 и 2023 годов
по разделам и подразделам бюджетной классификации
в сравнении с ожидаемым исполнением бюджета в 2020 году</t>
  </si>
  <si>
    <t>2020 год 
ожидаемое исполнение, 
тыс. рублей</t>
  </si>
  <si>
    <t>2021 год,
 тыс. рублей</t>
  </si>
  <si>
    <t>2022 год,
тыс. рублей</t>
  </si>
  <si>
    <t>2023 год,
 тыс. рублей</t>
  </si>
  <si>
    <t>Темп роста 2023 года к 2022 году,
 %</t>
  </si>
  <si>
    <t>11 03</t>
  </si>
  <si>
    <t>03 10</t>
  </si>
  <si>
    <t>Защита населения и территории от чрезвычайных ситуаций природного и техногенного характера, гражданская оборона (2020 год). Гражданская оборона (2021-2023 годы)</t>
  </si>
  <si>
    <t>Спорт высших достижений</t>
  </si>
  <si>
    <t>Защита населения и территории от чрезвычайных ситуаций природного и техногенного характера, пожарная безопасность (2021-2023 годы)</t>
  </si>
  <si>
    <t>09 02</t>
  </si>
  <si>
    <t>Амбулаторная помощь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</si>
</sst>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2DFD7"/>
        <bgColor rgb="FFB2DFD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Border="0" applyAlignment="0" applyProtection="0">
      <alignment horizontal="left" wrapText="1"/>
    </xf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3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="85" zoomScaleNormal="85" workbookViewId="0">
      <selection activeCell="L28" sqref="L28"/>
    </sheetView>
  </sheetViews>
  <sheetFormatPr defaultRowHeight="12" x14ac:dyDescent="0.2"/>
  <cols>
    <col min="2" max="2" width="34.85546875" customWidth="1"/>
    <col min="3" max="9" width="16.85546875" customWidth="1"/>
  </cols>
  <sheetData>
    <row r="1" spans="1:9" ht="50.25" customHeight="1" x14ac:dyDescent="0.25">
      <c r="A1" s="13" t="s">
        <v>96</v>
      </c>
      <c r="B1" s="14"/>
      <c r="C1" s="14"/>
      <c r="D1" s="14"/>
      <c r="E1" s="14"/>
      <c r="F1" s="14"/>
      <c r="G1" s="14"/>
      <c r="H1" s="14"/>
      <c r="I1" s="14"/>
    </row>
    <row r="3" spans="1:9" ht="76.5" customHeight="1" x14ac:dyDescent="0.2">
      <c r="A3" s="1" t="s">
        <v>86</v>
      </c>
      <c r="B3" s="1" t="s">
        <v>0</v>
      </c>
      <c r="C3" s="1" t="s">
        <v>97</v>
      </c>
      <c r="D3" s="1" t="s">
        <v>98</v>
      </c>
      <c r="E3" s="1" t="s">
        <v>84</v>
      </c>
      <c r="F3" s="1" t="s">
        <v>99</v>
      </c>
      <c r="G3" s="1" t="s">
        <v>85</v>
      </c>
      <c r="H3" s="1" t="s">
        <v>100</v>
      </c>
      <c r="I3" s="1" t="s">
        <v>101</v>
      </c>
    </row>
    <row r="4" spans="1:9" x14ac:dyDescent="0.2">
      <c r="A4" s="2">
        <v>1</v>
      </c>
      <c r="B4" s="2">
        <v>2</v>
      </c>
      <c r="C4" s="3">
        <v>3</v>
      </c>
      <c r="D4" s="3">
        <v>4</v>
      </c>
      <c r="E4" s="3">
        <v>5</v>
      </c>
      <c r="F4" s="2">
        <v>6</v>
      </c>
      <c r="G4" s="2">
        <v>7</v>
      </c>
      <c r="H4" s="2">
        <v>8</v>
      </c>
      <c r="I4" s="2">
        <v>9</v>
      </c>
    </row>
    <row r="5" spans="1:9" ht="39" customHeight="1" x14ac:dyDescent="0.2">
      <c r="A5" s="9" t="s">
        <v>87</v>
      </c>
      <c r="B5" s="5" t="s">
        <v>1</v>
      </c>
      <c r="C5" s="7">
        <f>SUM(C6:C12)</f>
        <v>517618.54000000004</v>
      </c>
      <c r="D5" s="7">
        <f>SUM(D6:D12)</f>
        <v>487786.5</v>
      </c>
      <c r="E5" s="10">
        <f>SUM(D5/C5*100)</f>
        <v>94.236674752801548</v>
      </c>
      <c r="F5" s="7">
        <f>SUM(F6:F12)</f>
        <v>481497.38</v>
      </c>
      <c r="G5" s="10">
        <f>SUM(F5/D5*100)</f>
        <v>98.710681824937751</v>
      </c>
      <c r="H5" s="7">
        <f>SUM(H6:H12)</f>
        <v>520497.48</v>
      </c>
      <c r="I5" s="10">
        <f>SUM(H5/F5*100)</f>
        <v>108.09975331537629</v>
      </c>
    </row>
    <row r="6" spans="1:9" ht="63" x14ac:dyDescent="0.2">
      <c r="A6" s="1" t="s">
        <v>2</v>
      </c>
      <c r="B6" s="6" t="s">
        <v>3</v>
      </c>
      <c r="C6" s="8">
        <v>3159.9</v>
      </c>
      <c r="D6" s="8">
        <v>3213.33</v>
      </c>
      <c r="E6" s="11">
        <f t="shared" ref="E6:E25" si="0">SUM(D6/C6*100)</f>
        <v>101.69087629355357</v>
      </c>
      <c r="F6" s="12">
        <v>2913.85</v>
      </c>
      <c r="G6" s="11">
        <f>SUM(F6/D6*100)</f>
        <v>90.680073319578142</v>
      </c>
      <c r="H6" s="12">
        <v>2913.85</v>
      </c>
      <c r="I6" s="11">
        <f>SUM(H6/F6*100)</f>
        <v>100</v>
      </c>
    </row>
    <row r="7" spans="1:9" ht="94.5" x14ac:dyDescent="0.2">
      <c r="A7" s="1" t="s">
        <v>4</v>
      </c>
      <c r="B7" s="6" t="s">
        <v>5</v>
      </c>
      <c r="C7" s="8">
        <v>3575.7</v>
      </c>
      <c r="D7" s="8">
        <v>3480.8</v>
      </c>
      <c r="E7" s="11">
        <f t="shared" si="0"/>
        <v>97.34597421483906</v>
      </c>
      <c r="F7" s="12">
        <v>3181.3</v>
      </c>
      <c r="G7" s="11">
        <f t="shared" ref="G7:G14" si="1">SUM(F7/D7*100)</f>
        <v>91.395656170995181</v>
      </c>
      <c r="H7" s="12">
        <v>3181.3</v>
      </c>
      <c r="I7" s="11">
        <f t="shared" ref="I7:I12" si="2">SUM(H7/F7*100)</f>
        <v>100</v>
      </c>
    </row>
    <row r="8" spans="1:9" ht="126" x14ac:dyDescent="0.2">
      <c r="A8" s="1" t="s">
        <v>6</v>
      </c>
      <c r="B8" s="6" t="s">
        <v>7</v>
      </c>
      <c r="C8" s="8">
        <v>228826.3</v>
      </c>
      <c r="D8" s="8">
        <v>201173.36</v>
      </c>
      <c r="E8" s="11">
        <f t="shared" si="0"/>
        <v>87.915313930260638</v>
      </c>
      <c r="F8" s="12">
        <v>155949.10999999999</v>
      </c>
      <c r="G8" s="11">
        <f t="shared" si="1"/>
        <v>77.5197620599467</v>
      </c>
      <c r="H8" s="12">
        <v>155950.10999999999</v>
      </c>
      <c r="I8" s="11">
        <f t="shared" si="2"/>
        <v>100.00064123482333</v>
      </c>
    </row>
    <row r="9" spans="1:9" ht="78.75" x14ac:dyDescent="0.2">
      <c r="A9" s="1" t="s">
        <v>8</v>
      </c>
      <c r="B9" s="6" t="s">
        <v>9</v>
      </c>
      <c r="C9" s="8">
        <v>30817.29</v>
      </c>
      <c r="D9" s="8">
        <v>27201.42</v>
      </c>
      <c r="E9" s="11">
        <f t="shared" si="0"/>
        <v>88.266748958133562</v>
      </c>
      <c r="F9" s="12">
        <v>22559.48</v>
      </c>
      <c r="G9" s="11">
        <f t="shared" si="1"/>
        <v>82.934935014422038</v>
      </c>
      <c r="H9" s="12">
        <v>22559.48</v>
      </c>
      <c r="I9" s="11">
        <f t="shared" si="2"/>
        <v>100</v>
      </c>
    </row>
    <row r="10" spans="1:9" ht="31.5" x14ac:dyDescent="0.2">
      <c r="A10" s="1" t="s">
        <v>10</v>
      </c>
      <c r="B10" s="6" t="s">
        <v>11</v>
      </c>
      <c r="C10" s="8">
        <v>2296.4499999999998</v>
      </c>
      <c r="D10" s="8">
        <v>2340.35</v>
      </c>
      <c r="E10" s="11">
        <f t="shared" si="0"/>
        <v>101.91164623658256</v>
      </c>
      <c r="F10" s="12">
        <v>2040.85</v>
      </c>
      <c r="G10" s="11">
        <f t="shared" si="1"/>
        <v>87.202768816629998</v>
      </c>
      <c r="H10" s="12">
        <v>2040.85</v>
      </c>
      <c r="I10" s="11">
        <f t="shared" si="2"/>
        <v>100</v>
      </c>
    </row>
    <row r="11" spans="1:9" ht="15.75" x14ac:dyDescent="0.2">
      <c r="A11" s="1" t="s">
        <v>12</v>
      </c>
      <c r="B11" s="6" t="s">
        <v>13</v>
      </c>
      <c r="C11" s="8">
        <v>0</v>
      </c>
      <c r="D11" s="8">
        <v>10504.75</v>
      </c>
      <c r="E11" s="11" t="s">
        <v>14</v>
      </c>
      <c r="F11" s="12">
        <v>11992.97</v>
      </c>
      <c r="G11" s="11">
        <f t="shared" si="1"/>
        <v>114.16711487660342</v>
      </c>
      <c r="H11" s="12">
        <v>11992.97</v>
      </c>
      <c r="I11" s="11">
        <f t="shared" si="2"/>
        <v>100</v>
      </c>
    </row>
    <row r="12" spans="1:9" ht="31.5" x14ac:dyDescent="0.2">
      <c r="A12" s="1" t="s">
        <v>15</v>
      </c>
      <c r="B12" s="6" t="s">
        <v>16</v>
      </c>
      <c r="C12" s="8">
        <v>248942.9</v>
      </c>
      <c r="D12" s="8">
        <v>239872.49</v>
      </c>
      <c r="E12" s="11">
        <f t="shared" si="0"/>
        <v>96.356429526610327</v>
      </c>
      <c r="F12" s="12">
        <v>282859.82</v>
      </c>
      <c r="G12" s="11">
        <f t="shared" si="1"/>
        <v>117.92090872946707</v>
      </c>
      <c r="H12" s="12">
        <v>321858.92</v>
      </c>
      <c r="I12" s="11">
        <f t="shared" si="2"/>
        <v>113.78743011290892</v>
      </c>
    </row>
    <row r="13" spans="1:9" ht="15.75" x14ac:dyDescent="0.2">
      <c r="A13" s="9" t="s">
        <v>88</v>
      </c>
      <c r="B13" s="5" t="s">
        <v>17</v>
      </c>
      <c r="C13" s="7">
        <f>SUM(C14:C14)</f>
        <v>6822</v>
      </c>
      <c r="D13" s="7">
        <f>SUM(D14:D14)</f>
        <v>7547</v>
      </c>
      <c r="E13" s="10">
        <f>SUM(D13/C13*100)</f>
        <v>110.62738199941367</v>
      </c>
      <c r="F13" s="7">
        <f>SUM(F14:F14)</f>
        <v>7547</v>
      </c>
      <c r="G13" s="10">
        <f>SUM(F13/D13*100)</f>
        <v>100</v>
      </c>
      <c r="H13" s="7">
        <f>SUM(H14:H14)</f>
        <v>7547</v>
      </c>
      <c r="I13" s="10">
        <f>SUM(H13/F13*100)</f>
        <v>100</v>
      </c>
    </row>
    <row r="14" spans="1:9" ht="31.5" x14ac:dyDescent="0.2">
      <c r="A14" s="1" t="s">
        <v>18</v>
      </c>
      <c r="B14" s="6" t="s">
        <v>19</v>
      </c>
      <c r="C14" s="8">
        <v>6822</v>
      </c>
      <c r="D14" s="8">
        <v>7547</v>
      </c>
      <c r="E14" s="11">
        <f t="shared" si="0"/>
        <v>110.62738199941367</v>
      </c>
      <c r="F14" s="8">
        <v>7547</v>
      </c>
      <c r="G14" s="11">
        <f t="shared" si="1"/>
        <v>100</v>
      </c>
      <c r="H14" s="8">
        <v>7547</v>
      </c>
      <c r="I14" s="11">
        <f>SUM(H14/F14*100)</f>
        <v>100</v>
      </c>
    </row>
    <row r="15" spans="1:9" ht="47.25" x14ac:dyDescent="0.2">
      <c r="A15" s="9" t="s">
        <v>89</v>
      </c>
      <c r="B15" s="5" t="s">
        <v>20</v>
      </c>
      <c r="C15" s="7">
        <f>SUM(C16:C18)</f>
        <v>51820.4</v>
      </c>
      <c r="D15" s="7">
        <f>SUM(D16:D18)</f>
        <v>36472.51</v>
      </c>
      <c r="E15" s="10">
        <f>SUM(D15/C15*100)</f>
        <v>70.382532747720973</v>
      </c>
      <c r="F15" s="7">
        <f>SUM(F16:F18)</f>
        <v>35504.99</v>
      </c>
      <c r="G15" s="10">
        <f>SUM(F15/D15*100)</f>
        <v>97.347262362804202</v>
      </c>
      <c r="H15" s="7">
        <f>SUM(H16:H18)</f>
        <v>35504.99</v>
      </c>
      <c r="I15" s="10">
        <f>SUM(H15/F15*100)</f>
        <v>100</v>
      </c>
    </row>
    <row r="16" spans="1:9" ht="94.5" x14ac:dyDescent="0.2">
      <c r="A16" s="1" t="s">
        <v>21</v>
      </c>
      <c r="B16" s="6" t="s">
        <v>104</v>
      </c>
      <c r="C16" s="8">
        <v>25544.68</v>
      </c>
      <c r="D16" s="8">
        <v>1386.64</v>
      </c>
      <c r="E16" s="11">
        <f t="shared" si="0"/>
        <v>5.428292701259128</v>
      </c>
      <c r="F16" s="8">
        <v>1386.64</v>
      </c>
      <c r="G16" s="11">
        <f t="shared" ref="G16:G18" si="3">SUM(F16/D16*100)</f>
        <v>100</v>
      </c>
      <c r="H16" s="8">
        <v>1386.64</v>
      </c>
      <c r="I16" s="11">
        <f>SUM(H16/F16*100)</f>
        <v>100</v>
      </c>
    </row>
    <row r="17" spans="1:9" ht="78.75" x14ac:dyDescent="0.2">
      <c r="A17" s="1" t="s">
        <v>103</v>
      </c>
      <c r="B17" s="6" t="s">
        <v>106</v>
      </c>
      <c r="C17" s="8" t="s">
        <v>14</v>
      </c>
      <c r="D17" s="8">
        <v>24387.59</v>
      </c>
      <c r="E17" s="11" t="s">
        <v>14</v>
      </c>
      <c r="F17" s="12">
        <v>24095.79</v>
      </c>
      <c r="G17" s="11">
        <f t="shared" si="3"/>
        <v>98.803489807725981</v>
      </c>
      <c r="H17" s="12">
        <v>24095.79</v>
      </c>
      <c r="I17" s="11">
        <f>SUM(H17/F17*100)</f>
        <v>100</v>
      </c>
    </row>
    <row r="18" spans="1:9" ht="63" x14ac:dyDescent="0.2">
      <c r="A18" s="1" t="s">
        <v>22</v>
      </c>
      <c r="B18" s="6" t="s">
        <v>23</v>
      </c>
      <c r="C18" s="8">
        <v>26275.72</v>
      </c>
      <c r="D18" s="8">
        <v>10698.28</v>
      </c>
      <c r="E18" s="11">
        <f t="shared" si="0"/>
        <v>40.715458986471162</v>
      </c>
      <c r="F18" s="12">
        <v>10022.56</v>
      </c>
      <c r="G18" s="11">
        <f t="shared" si="3"/>
        <v>93.683844505845798</v>
      </c>
      <c r="H18" s="12">
        <v>10022.56</v>
      </c>
      <c r="I18" s="11">
        <f t="shared" ref="I18:I23" si="4">SUM(H18/F18*100)</f>
        <v>100</v>
      </c>
    </row>
    <row r="19" spans="1:9" ht="15.75" x14ac:dyDescent="0.2">
      <c r="A19" s="9" t="s">
        <v>90</v>
      </c>
      <c r="B19" s="5" t="s">
        <v>24</v>
      </c>
      <c r="C19" s="7">
        <f>SUM(C20:C23)</f>
        <v>288197.17000000004</v>
      </c>
      <c r="D19" s="7">
        <f>SUM(D20:D23)</f>
        <v>254324.58</v>
      </c>
      <c r="E19" s="10">
        <f>SUM(D19/C19*100)</f>
        <v>88.246730528269907</v>
      </c>
      <c r="F19" s="7">
        <f>SUM(F20:F23)</f>
        <v>218277.4</v>
      </c>
      <c r="G19" s="10">
        <f>SUM(F19/D19*100)</f>
        <v>85.826309041776454</v>
      </c>
      <c r="H19" s="7">
        <f>SUM(H20:H23)</f>
        <v>200394.83</v>
      </c>
      <c r="I19" s="10">
        <f>SUM(H19/F19*100)</f>
        <v>91.807411119978525</v>
      </c>
    </row>
    <row r="20" spans="1:9" ht="31.5" x14ac:dyDescent="0.2">
      <c r="A20" s="1" t="s">
        <v>25</v>
      </c>
      <c r="B20" s="6" t="s">
        <v>26</v>
      </c>
      <c r="C20" s="8">
        <v>1636</v>
      </c>
      <c r="D20" s="8">
        <v>1606</v>
      </c>
      <c r="E20" s="11">
        <f t="shared" si="0"/>
        <v>98.166259168704158</v>
      </c>
      <c r="F20" s="8">
        <v>1606</v>
      </c>
      <c r="G20" s="11">
        <f t="shared" ref="G20:G28" si="5">SUM(F20/D20*100)</f>
        <v>100</v>
      </c>
      <c r="H20" s="8">
        <v>1606</v>
      </c>
      <c r="I20" s="11">
        <f t="shared" si="4"/>
        <v>100</v>
      </c>
    </row>
    <row r="21" spans="1:9" ht="31.5" x14ac:dyDescent="0.2">
      <c r="A21" s="1" t="s">
        <v>27</v>
      </c>
      <c r="B21" s="6" t="s">
        <v>28</v>
      </c>
      <c r="C21" s="8">
        <v>190272.26</v>
      </c>
      <c r="D21" s="8">
        <v>187809.03</v>
      </c>
      <c r="E21" s="11">
        <f t="shared" si="0"/>
        <v>98.70541822544179</v>
      </c>
      <c r="F21" s="12">
        <v>146095.79999999999</v>
      </c>
      <c r="G21" s="11">
        <f t="shared" si="5"/>
        <v>77.78955037465451</v>
      </c>
      <c r="H21" s="12">
        <v>130694.23</v>
      </c>
      <c r="I21" s="11">
        <f t="shared" si="4"/>
        <v>89.457896804699388</v>
      </c>
    </row>
    <row r="22" spans="1:9" ht="15.75" x14ac:dyDescent="0.2">
      <c r="A22" s="1" t="s">
        <v>29</v>
      </c>
      <c r="B22" s="6" t="s">
        <v>30</v>
      </c>
      <c r="C22" s="8">
        <v>41354.07</v>
      </c>
      <c r="D22" s="8">
        <v>11838.65</v>
      </c>
      <c r="E22" s="11">
        <f t="shared" si="0"/>
        <v>28.627532912721769</v>
      </c>
      <c r="F22" s="12">
        <v>4481</v>
      </c>
      <c r="G22" s="11">
        <f t="shared" si="5"/>
        <v>37.850599519370874</v>
      </c>
      <c r="H22" s="12">
        <v>2000</v>
      </c>
      <c r="I22" s="11">
        <f t="shared" si="4"/>
        <v>44.632894443204641</v>
      </c>
    </row>
    <row r="23" spans="1:9" ht="31.5" x14ac:dyDescent="0.2">
      <c r="A23" s="1" t="s">
        <v>31</v>
      </c>
      <c r="B23" s="6" t="s">
        <v>32</v>
      </c>
      <c r="C23" s="8">
        <v>54934.84</v>
      </c>
      <c r="D23" s="8">
        <v>53070.9</v>
      </c>
      <c r="E23" s="11">
        <f t="shared" si="0"/>
        <v>96.606998400286599</v>
      </c>
      <c r="F23" s="12">
        <v>66094.600000000006</v>
      </c>
      <c r="G23" s="11">
        <f t="shared" si="5"/>
        <v>124.54019057524934</v>
      </c>
      <c r="H23" s="12">
        <v>66094.600000000006</v>
      </c>
      <c r="I23" s="11">
        <f t="shared" si="4"/>
        <v>100</v>
      </c>
    </row>
    <row r="24" spans="1:9" ht="31.5" x14ac:dyDescent="0.2">
      <c r="A24" s="9" t="s">
        <v>91</v>
      </c>
      <c r="B24" s="5" t="s">
        <v>33</v>
      </c>
      <c r="C24" s="7">
        <f>SUM(C25:C28)</f>
        <v>371473.02</v>
      </c>
      <c r="D24" s="7">
        <f>SUM(D25:D28)</f>
        <v>221972.94999999998</v>
      </c>
      <c r="E24" s="10">
        <f>SUM(D24/C24*100)</f>
        <v>59.754797266299441</v>
      </c>
      <c r="F24" s="7">
        <f>SUM(F25:F28)</f>
        <v>226122.59999999998</v>
      </c>
      <c r="G24" s="10">
        <f>SUM(F24/D24*100)</f>
        <v>101.86943949701978</v>
      </c>
      <c r="H24" s="7">
        <f>SUM(H25:H28)</f>
        <v>289338.67</v>
      </c>
      <c r="I24" s="10">
        <f>SUM(H24/F24*100)</f>
        <v>127.95654658136782</v>
      </c>
    </row>
    <row r="25" spans="1:9" ht="15.75" x14ac:dyDescent="0.2">
      <c r="A25" s="1" t="s">
        <v>34</v>
      </c>
      <c r="B25" s="6" t="s">
        <v>35</v>
      </c>
      <c r="C25" s="8">
        <v>20173.87</v>
      </c>
      <c r="D25" s="8">
        <v>33878.21</v>
      </c>
      <c r="E25" s="11">
        <f t="shared" si="0"/>
        <v>167.9311406289423</v>
      </c>
      <c r="F25" s="12">
        <v>12207.61</v>
      </c>
      <c r="G25" s="11">
        <f t="shared" si="5"/>
        <v>36.033810523047116</v>
      </c>
      <c r="H25" s="12">
        <v>12207.61</v>
      </c>
      <c r="I25" s="11">
        <f t="shared" ref="I25:I28" si="6">SUM(H25/F25*100)</f>
        <v>100</v>
      </c>
    </row>
    <row r="26" spans="1:9" ht="15.75" x14ac:dyDescent="0.2">
      <c r="A26" s="1" t="s">
        <v>36</v>
      </c>
      <c r="B26" s="6" t="s">
        <v>37</v>
      </c>
      <c r="C26" s="8">
        <v>2462.12</v>
      </c>
      <c r="D26" s="8" t="s">
        <v>14</v>
      </c>
      <c r="E26" s="11" t="s">
        <v>14</v>
      </c>
      <c r="F26" s="12" t="s">
        <v>14</v>
      </c>
      <c r="G26" s="11" t="s">
        <v>14</v>
      </c>
      <c r="H26" s="12" t="s">
        <v>14</v>
      </c>
      <c r="I26" s="11" t="s">
        <v>14</v>
      </c>
    </row>
    <row r="27" spans="1:9" ht="15.75" x14ac:dyDescent="0.2">
      <c r="A27" s="1" t="s">
        <v>38</v>
      </c>
      <c r="B27" s="6" t="s">
        <v>39</v>
      </c>
      <c r="C27" s="8">
        <v>348205.03</v>
      </c>
      <c r="D27" s="8">
        <v>187432.74</v>
      </c>
      <c r="E27" s="11">
        <f t="shared" ref="E26:E28" si="7">SUM(D27/C27*100)</f>
        <v>53.828268936838732</v>
      </c>
      <c r="F27" s="12">
        <v>213252.99</v>
      </c>
      <c r="G27" s="11">
        <f t="shared" si="5"/>
        <v>113.77574163403897</v>
      </c>
      <c r="H27" s="12">
        <v>276469.06</v>
      </c>
      <c r="I27" s="11">
        <f t="shared" si="6"/>
        <v>129.6436969066647</v>
      </c>
    </row>
    <row r="28" spans="1:9" ht="47.25" x14ac:dyDescent="0.2">
      <c r="A28" s="1" t="s">
        <v>40</v>
      </c>
      <c r="B28" s="6" t="s">
        <v>41</v>
      </c>
      <c r="C28" s="8">
        <v>632</v>
      </c>
      <c r="D28" s="8">
        <v>662</v>
      </c>
      <c r="E28" s="11">
        <f t="shared" si="7"/>
        <v>104.74683544303798</v>
      </c>
      <c r="F28" s="12">
        <v>662</v>
      </c>
      <c r="G28" s="11">
        <f t="shared" si="5"/>
        <v>100</v>
      </c>
      <c r="H28" s="12">
        <v>662</v>
      </c>
      <c r="I28" s="11">
        <f t="shared" si="6"/>
        <v>100</v>
      </c>
    </row>
    <row r="29" spans="1:9" ht="15.75" x14ac:dyDescent="0.2">
      <c r="A29" s="9" t="s">
        <v>92</v>
      </c>
      <c r="B29" s="5" t="s">
        <v>42</v>
      </c>
      <c r="C29" s="7">
        <f>SUM(C30)</f>
        <v>300</v>
      </c>
      <c r="D29" s="7">
        <f>SUM(D30)</f>
        <v>300</v>
      </c>
      <c r="E29" s="10">
        <f>SUM(D29/C29*100)</f>
        <v>100</v>
      </c>
      <c r="F29" s="7">
        <f>SUM(F30)</f>
        <v>300</v>
      </c>
      <c r="G29" s="10">
        <f>SUM(F29/D29*100)</f>
        <v>100</v>
      </c>
      <c r="H29" s="7">
        <f>SUM(H30)</f>
        <v>300</v>
      </c>
      <c r="I29" s="10">
        <f>SUM(H29/F29*100)</f>
        <v>100</v>
      </c>
    </row>
    <row r="30" spans="1:9" ht="47.25" x14ac:dyDescent="0.2">
      <c r="A30" s="1" t="s">
        <v>43</v>
      </c>
      <c r="B30" s="6" t="s">
        <v>44</v>
      </c>
      <c r="C30" s="8">
        <v>300</v>
      </c>
      <c r="D30" s="8">
        <v>300</v>
      </c>
      <c r="E30" s="11">
        <f t="shared" ref="E30" si="8">SUM(D30/C30*100)</f>
        <v>100</v>
      </c>
      <c r="F30" s="12">
        <v>300</v>
      </c>
      <c r="G30" s="11">
        <f t="shared" ref="G30:G39" si="9">SUM(F30/D30*100)</f>
        <v>100</v>
      </c>
      <c r="H30" s="12">
        <v>300</v>
      </c>
      <c r="I30" s="11">
        <f>SUM(H30/F30*100)</f>
        <v>100</v>
      </c>
    </row>
    <row r="31" spans="1:9" ht="15.75" x14ac:dyDescent="0.2">
      <c r="A31" s="9" t="s">
        <v>93</v>
      </c>
      <c r="B31" s="5" t="s">
        <v>45</v>
      </c>
      <c r="C31" s="7">
        <f>SUM(C32:C36)</f>
        <v>1956498.01</v>
      </c>
      <c r="D31" s="7">
        <f>SUM(D32:D36)</f>
        <v>2010780.8</v>
      </c>
      <c r="E31" s="10">
        <f>SUM(D31/C31*100)</f>
        <v>102.77448736071038</v>
      </c>
      <c r="F31" s="7">
        <f>SUM(F32:F36)</f>
        <v>2126612.66</v>
      </c>
      <c r="G31" s="10">
        <f>SUM(F31/D31*100)</f>
        <v>105.76054137775735</v>
      </c>
      <c r="H31" s="7">
        <f>SUM(H32:H36)</f>
        <v>2150995.89</v>
      </c>
      <c r="I31" s="10">
        <f>SUM(H31/F31*100)</f>
        <v>101.14657598248287</v>
      </c>
    </row>
    <row r="32" spans="1:9" ht="15.75" x14ac:dyDescent="0.2">
      <c r="A32" s="1" t="s">
        <v>46</v>
      </c>
      <c r="B32" s="6" t="s">
        <v>47</v>
      </c>
      <c r="C32" s="8">
        <v>879156.3</v>
      </c>
      <c r="D32" s="8">
        <v>887770.6</v>
      </c>
      <c r="E32" s="11">
        <f t="shared" ref="E32:E52" si="10">SUM(D32/C32*100)</f>
        <v>100.97983714613659</v>
      </c>
      <c r="F32" s="12">
        <v>1007414.16</v>
      </c>
      <c r="G32" s="11">
        <f t="shared" si="9"/>
        <v>113.47685539485089</v>
      </c>
      <c r="H32" s="12">
        <v>1014892.88</v>
      </c>
      <c r="I32" s="11">
        <f t="shared" ref="I32:I36" si="11">SUM(H32/F32*100)</f>
        <v>100.74236796512767</v>
      </c>
    </row>
    <row r="33" spans="1:9" ht="15.75" x14ac:dyDescent="0.2">
      <c r="A33" s="1" t="s">
        <v>48</v>
      </c>
      <c r="B33" s="6" t="s">
        <v>49</v>
      </c>
      <c r="C33" s="8">
        <v>847402.68</v>
      </c>
      <c r="D33" s="8">
        <v>913623.46</v>
      </c>
      <c r="E33" s="11">
        <f t="shared" si="10"/>
        <v>107.81455871723227</v>
      </c>
      <c r="F33" s="12">
        <v>912128.66</v>
      </c>
      <c r="G33" s="11">
        <f t="shared" si="9"/>
        <v>99.836387738992613</v>
      </c>
      <c r="H33" s="12">
        <v>912128.17</v>
      </c>
      <c r="I33" s="11">
        <f t="shared" si="11"/>
        <v>99.999946279508421</v>
      </c>
    </row>
    <row r="34" spans="1:9" ht="31.5" x14ac:dyDescent="0.2">
      <c r="A34" s="1" t="s">
        <v>50</v>
      </c>
      <c r="B34" s="6" t="s">
        <v>51</v>
      </c>
      <c r="C34" s="8">
        <v>165387.76999999999</v>
      </c>
      <c r="D34" s="8">
        <v>147020.75</v>
      </c>
      <c r="E34" s="11">
        <f t="shared" si="10"/>
        <v>88.894571829585715</v>
      </c>
      <c r="F34" s="12">
        <v>146070.75</v>
      </c>
      <c r="G34" s="11">
        <f t="shared" si="9"/>
        <v>99.353832707287921</v>
      </c>
      <c r="H34" s="12">
        <v>162975.75</v>
      </c>
      <c r="I34" s="11">
        <f t="shared" si="11"/>
        <v>111.57315889731517</v>
      </c>
    </row>
    <row r="35" spans="1:9" ht="15.75" x14ac:dyDescent="0.2">
      <c r="A35" s="1" t="s">
        <v>52</v>
      </c>
      <c r="B35" s="6" t="s">
        <v>53</v>
      </c>
      <c r="C35" s="8">
        <v>15859.72</v>
      </c>
      <c r="D35" s="8">
        <v>15079.68</v>
      </c>
      <c r="E35" s="11">
        <f t="shared" si="10"/>
        <v>95.081628175024534</v>
      </c>
      <c r="F35" s="12">
        <v>15079.68</v>
      </c>
      <c r="G35" s="11">
        <f t="shared" si="9"/>
        <v>100</v>
      </c>
      <c r="H35" s="12">
        <v>15079.68</v>
      </c>
      <c r="I35" s="11">
        <f t="shared" si="11"/>
        <v>100</v>
      </c>
    </row>
    <row r="36" spans="1:9" ht="31.5" x14ac:dyDescent="0.2">
      <c r="A36" s="1" t="s">
        <v>54</v>
      </c>
      <c r="B36" s="6" t="s">
        <v>55</v>
      </c>
      <c r="C36" s="8">
        <v>48691.54</v>
      </c>
      <c r="D36" s="8">
        <v>47286.31</v>
      </c>
      <c r="E36" s="11">
        <f t="shared" si="10"/>
        <v>97.114016110396179</v>
      </c>
      <c r="F36" s="12">
        <v>45919.41</v>
      </c>
      <c r="G36" s="11">
        <f t="shared" si="9"/>
        <v>97.109311341908494</v>
      </c>
      <c r="H36" s="12">
        <v>45919.41</v>
      </c>
      <c r="I36" s="11">
        <f t="shared" si="11"/>
        <v>100</v>
      </c>
    </row>
    <row r="37" spans="1:9" ht="15.75" x14ac:dyDescent="0.2">
      <c r="A37" s="9" t="s">
        <v>94</v>
      </c>
      <c r="B37" s="5" t="s">
        <v>56</v>
      </c>
      <c r="C37" s="7">
        <f>SUM(C38:C39)</f>
        <v>373444.06</v>
      </c>
      <c r="D37" s="7">
        <f>SUM(D38:D39)</f>
        <v>113952.72</v>
      </c>
      <c r="E37" s="10">
        <f>SUM(D37/C37*100)</f>
        <v>30.513999874572917</v>
      </c>
      <c r="F37" s="7">
        <f>SUM(F38:F39)</f>
        <v>108756.76000000001</v>
      </c>
      <c r="G37" s="10">
        <f>SUM(F37/D37*100)</f>
        <v>95.440249254252123</v>
      </c>
      <c r="H37" s="7">
        <f>SUM(H38:H39)</f>
        <v>109056.76000000001</v>
      </c>
      <c r="I37" s="10">
        <f>SUM(H37/F37*100)</f>
        <v>100.27584492219151</v>
      </c>
    </row>
    <row r="38" spans="1:9" ht="15.75" x14ac:dyDescent="0.2">
      <c r="A38" s="1" t="s">
        <v>57</v>
      </c>
      <c r="B38" s="6" t="s">
        <v>58</v>
      </c>
      <c r="C38" s="8">
        <v>367531.95</v>
      </c>
      <c r="D38" s="8">
        <v>108365.75</v>
      </c>
      <c r="E38" s="11">
        <f t="shared" si="10"/>
        <v>29.484715546498748</v>
      </c>
      <c r="F38" s="12">
        <v>103818.71</v>
      </c>
      <c r="G38" s="11">
        <f t="shared" si="9"/>
        <v>95.803987883625595</v>
      </c>
      <c r="H38" s="12">
        <v>104118.71</v>
      </c>
      <c r="I38" s="11">
        <f t="shared" ref="I38:I39" si="12">SUM(H38/F38*100)</f>
        <v>100.28896525491406</v>
      </c>
    </row>
    <row r="39" spans="1:9" ht="31.5" x14ac:dyDescent="0.2">
      <c r="A39" s="1" t="s">
        <v>59</v>
      </c>
      <c r="B39" s="6" t="s">
        <v>60</v>
      </c>
      <c r="C39" s="8">
        <v>5912.11</v>
      </c>
      <c r="D39" s="8">
        <v>5586.97</v>
      </c>
      <c r="E39" s="11">
        <f t="shared" si="10"/>
        <v>94.500440621030407</v>
      </c>
      <c r="F39" s="12">
        <v>4938.05</v>
      </c>
      <c r="G39" s="11">
        <f t="shared" si="9"/>
        <v>88.385117514502497</v>
      </c>
      <c r="H39" s="12">
        <v>4938.05</v>
      </c>
      <c r="I39" s="11">
        <f t="shared" si="12"/>
        <v>100</v>
      </c>
    </row>
    <row r="40" spans="1:9" ht="15.75" x14ac:dyDescent="0.2">
      <c r="A40" s="9" t="s">
        <v>95</v>
      </c>
      <c r="B40" s="5" t="s">
        <v>61</v>
      </c>
      <c r="C40" s="7">
        <f>SUM(C41)</f>
        <v>0</v>
      </c>
      <c r="D40" s="7">
        <f>SUM(D41)</f>
        <v>976000</v>
      </c>
      <c r="E40" s="8" t="s">
        <v>14</v>
      </c>
      <c r="F40" s="8" t="s">
        <v>14</v>
      </c>
      <c r="G40" s="8" t="s">
        <v>14</v>
      </c>
      <c r="H40" s="8" t="s">
        <v>14</v>
      </c>
      <c r="I40" s="8" t="s">
        <v>14</v>
      </c>
    </row>
    <row r="41" spans="1:9" ht="15.75" x14ac:dyDescent="0.2">
      <c r="A41" s="1" t="s">
        <v>107</v>
      </c>
      <c r="B41" s="6" t="s">
        <v>108</v>
      </c>
      <c r="C41" s="8" t="s">
        <v>14</v>
      </c>
      <c r="D41" s="8">
        <v>976000</v>
      </c>
      <c r="E41" s="8" t="s">
        <v>14</v>
      </c>
      <c r="F41" s="8" t="s">
        <v>14</v>
      </c>
      <c r="G41" s="8" t="s">
        <v>14</v>
      </c>
      <c r="H41" s="8" t="s">
        <v>14</v>
      </c>
      <c r="I41" s="8" t="s">
        <v>14</v>
      </c>
    </row>
    <row r="42" spans="1:9" ht="15.75" x14ac:dyDescent="0.2">
      <c r="A42" s="4">
        <v>10</v>
      </c>
      <c r="B42" s="5" t="s">
        <v>62</v>
      </c>
      <c r="C42" s="7">
        <f>SUM(C43:C45)</f>
        <v>108505.98000000001</v>
      </c>
      <c r="D42" s="7">
        <f>SUM(D43:D45)</f>
        <v>116043.33</v>
      </c>
      <c r="E42" s="10">
        <f>SUM(D42/C42*100)</f>
        <v>106.94648350256824</v>
      </c>
      <c r="F42" s="7">
        <f>SUM(F43:F45)</f>
        <v>135933.13</v>
      </c>
      <c r="G42" s="10">
        <f>SUM(F42/D42*100)</f>
        <v>117.13997693792481</v>
      </c>
      <c r="H42" s="7">
        <f>SUM(H43:H45)</f>
        <v>124067.13</v>
      </c>
      <c r="I42" s="10">
        <f>SUM(H42/F42*100)</f>
        <v>91.270707884089774</v>
      </c>
    </row>
    <row r="43" spans="1:9" ht="15.75" x14ac:dyDescent="0.2">
      <c r="A43" s="1" t="s">
        <v>63</v>
      </c>
      <c r="B43" s="6" t="s">
        <v>64</v>
      </c>
      <c r="C43" s="8">
        <v>6986.18</v>
      </c>
      <c r="D43" s="8">
        <v>7056.33</v>
      </c>
      <c r="E43" s="11">
        <f t="shared" si="10"/>
        <v>101.00412528735303</v>
      </c>
      <c r="F43" s="8">
        <v>7056.33</v>
      </c>
      <c r="G43" s="11">
        <f>SUM(F43/D43*100)</f>
        <v>100</v>
      </c>
      <c r="H43" s="8">
        <v>7056.33</v>
      </c>
      <c r="I43" s="11">
        <f>SUM(H43/F43*100)</f>
        <v>100</v>
      </c>
    </row>
    <row r="44" spans="1:9" ht="31.5" x14ac:dyDescent="0.2">
      <c r="A44" s="1" t="s">
        <v>65</v>
      </c>
      <c r="B44" s="6" t="s">
        <v>66</v>
      </c>
      <c r="C44" s="8">
        <v>35441</v>
      </c>
      <c r="D44" s="8">
        <v>45189</v>
      </c>
      <c r="E44" s="11">
        <f t="shared" si="10"/>
        <v>127.50486724415224</v>
      </c>
      <c r="F44" s="12">
        <v>46628</v>
      </c>
      <c r="G44" s="11">
        <f>SUM(F44/D44*100)</f>
        <v>103.18440328398503</v>
      </c>
      <c r="H44" s="12">
        <v>48128</v>
      </c>
      <c r="I44" s="11">
        <f t="shared" ref="I44:I45" si="13">SUM(H44/F44*100)</f>
        <v>103.2169511881273</v>
      </c>
    </row>
    <row r="45" spans="1:9" ht="15.75" x14ac:dyDescent="0.2">
      <c r="A45" s="1" t="s">
        <v>67</v>
      </c>
      <c r="B45" s="6" t="s">
        <v>68</v>
      </c>
      <c r="C45" s="8">
        <v>66078.8</v>
      </c>
      <c r="D45" s="8">
        <v>63798</v>
      </c>
      <c r="E45" s="11">
        <f t="shared" si="10"/>
        <v>96.548363469070253</v>
      </c>
      <c r="F45" s="12">
        <v>82248.800000000003</v>
      </c>
      <c r="G45" s="11">
        <f t="shared" ref="G45:G54" si="14">SUM(F45/D45*100)</f>
        <v>128.92065581993165</v>
      </c>
      <c r="H45" s="12">
        <v>68882.8</v>
      </c>
      <c r="I45" s="11">
        <f t="shared" si="13"/>
        <v>83.749306980770541</v>
      </c>
    </row>
    <row r="46" spans="1:9" ht="15.75" x14ac:dyDescent="0.2">
      <c r="A46" s="4">
        <v>11</v>
      </c>
      <c r="B46" s="5" t="s">
        <v>69</v>
      </c>
      <c r="C46" s="7">
        <f>SUM(C47:C50)</f>
        <v>140004.29999999999</v>
      </c>
      <c r="D46" s="7">
        <f>SUM(D47:D50)</f>
        <v>119352.02</v>
      </c>
      <c r="E46" s="10">
        <f>SUM(D46/C46*100)</f>
        <v>85.248824500390356</v>
      </c>
      <c r="F46" s="7">
        <f>SUM(F47:F50)</f>
        <v>126506.56</v>
      </c>
      <c r="G46" s="10">
        <f>SUM(F46/D46*100)</f>
        <v>105.99448589139924</v>
      </c>
      <c r="H46" s="7">
        <f>SUM(H47:H50)</f>
        <v>156506.56000000003</v>
      </c>
      <c r="I46" s="10">
        <f>SUM(H46/F46*100)</f>
        <v>123.71418525648001</v>
      </c>
    </row>
    <row r="47" spans="1:9" ht="15.75" x14ac:dyDescent="0.2">
      <c r="A47" s="1" t="s">
        <v>70</v>
      </c>
      <c r="B47" s="6" t="s">
        <v>71</v>
      </c>
      <c r="C47" s="8">
        <v>113827.6</v>
      </c>
      <c r="D47" s="8">
        <v>114904.39</v>
      </c>
      <c r="E47" s="11">
        <f t="shared" si="10"/>
        <v>100.94598322375241</v>
      </c>
      <c r="F47" s="12">
        <v>102464.39</v>
      </c>
      <c r="G47" s="11">
        <f t="shared" si="14"/>
        <v>89.173607727259167</v>
      </c>
      <c r="H47" s="12">
        <v>132464.39000000001</v>
      </c>
      <c r="I47" s="11">
        <f t="shared" ref="I47:I55" si="15">SUM(H47/F47*100)</f>
        <v>129.27846444994208</v>
      </c>
    </row>
    <row r="48" spans="1:9" ht="15.75" x14ac:dyDescent="0.2">
      <c r="A48" s="1" t="s">
        <v>72</v>
      </c>
      <c r="B48" s="6" t="s">
        <v>73</v>
      </c>
      <c r="C48" s="8">
        <v>11682</v>
      </c>
      <c r="D48" s="8">
        <v>50</v>
      </c>
      <c r="E48" s="11">
        <f t="shared" si="10"/>
        <v>0.42800890258517371</v>
      </c>
      <c r="F48" s="12" t="s">
        <v>14</v>
      </c>
      <c r="G48" s="11" t="s">
        <v>14</v>
      </c>
      <c r="H48" s="12" t="s">
        <v>14</v>
      </c>
      <c r="I48" s="11" t="s">
        <v>14</v>
      </c>
    </row>
    <row r="49" spans="1:9" ht="15.75" x14ac:dyDescent="0.2">
      <c r="A49" s="1" t="s">
        <v>102</v>
      </c>
      <c r="B49" s="6" t="s">
        <v>105</v>
      </c>
      <c r="C49" s="8">
        <v>9623.59</v>
      </c>
      <c r="D49" s="8" t="s">
        <v>14</v>
      </c>
      <c r="E49" s="11" t="s">
        <v>14</v>
      </c>
      <c r="F49" s="12">
        <v>20000</v>
      </c>
      <c r="G49" s="11" t="s">
        <v>14</v>
      </c>
      <c r="H49" s="12">
        <v>20000</v>
      </c>
      <c r="I49" s="11">
        <f t="shared" si="15"/>
        <v>100</v>
      </c>
    </row>
    <row r="50" spans="1:9" ht="31.5" x14ac:dyDescent="0.2">
      <c r="A50" s="1" t="s">
        <v>74</v>
      </c>
      <c r="B50" s="6" t="s">
        <v>75</v>
      </c>
      <c r="C50" s="8">
        <v>4871.1099999999997</v>
      </c>
      <c r="D50" s="8">
        <v>4397.63</v>
      </c>
      <c r="E50" s="11">
        <f t="shared" si="10"/>
        <v>90.279833549232109</v>
      </c>
      <c r="F50" s="12">
        <v>4042.17</v>
      </c>
      <c r="G50" s="11">
        <f t="shared" si="14"/>
        <v>91.917009843938672</v>
      </c>
      <c r="H50" s="12">
        <v>4042.17</v>
      </c>
      <c r="I50" s="11">
        <f t="shared" si="15"/>
        <v>100</v>
      </c>
    </row>
    <row r="51" spans="1:9" ht="31.5" x14ac:dyDescent="0.2">
      <c r="A51" s="4">
        <v>12</v>
      </c>
      <c r="B51" s="5" t="s">
        <v>76</v>
      </c>
      <c r="C51" s="7">
        <f>SUM(C52)</f>
        <v>4581.42</v>
      </c>
      <c r="D51" s="7">
        <f>SUM(D52)</f>
        <v>3972</v>
      </c>
      <c r="E51" s="10">
        <f>SUM(D51/C51*100)</f>
        <v>86.698010660450251</v>
      </c>
      <c r="F51" s="7">
        <f>SUM(F52)</f>
        <v>3972</v>
      </c>
      <c r="G51" s="10">
        <f>SUM(F51/D51*100)</f>
        <v>100</v>
      </c>
      <c r="H51" s="7">
        <f>SUM(H52)</f>
        <v>3972</v>
      </c>
      <c r="I51" s="10">
        <f>SUM(H51/F51*100)</f>
        <v>100</v>
      </c>
    </row>
    <row r="52" spans="1:9" ht="31.5" x14ac:dyDescent="0.2">
      <c r="A52" s="1" t="s">
        <v>77</v>
      </c>
      <c r="B52" s="6" t="s">
        <v>78</v>
      </c>
      <c r="C52" s="8">
        <v>4581.42</v>
      </c>
      <c r="D52" s="8">
        <v>3972</v>
      </c>
      <c r="E52" s="11">
        <f t="shared" si="10"/>
        <v>86.698010660450251</v>
      </c>
      <c r="F52" s="8">
        <v>3972</v>
      </c>
      <c r="G52" s="11">
        <f t="shared" si="14"/>
        <v>100</v>
      </c>
      <c r="H52" s="8">
        <v>3972</v>
      </c>
      <c r="I52" s="11">
        <f t="shared" si="15"/>
        <v>100</v>
      </c>
    </row>
    <row r="53" spans="1:9" ht="47.25" x14ac:dyDescent="0.2">
      <c r="A53" s="4">
        <v>13</v>
      </c>
      <c r="B53" s="5" t="s">
        <v>79</v>
      </c>
      <c r="C53" s="7">
        <f>SUM(C54)</f>
        <v>0</v>
      </c>
      <c r="D53" s="7">
        <f>SUM(D54)</f>
        <v>3000</v>
      </c>
      <c r="E53" s="10" t="s">
        <v>14</v>
      </c>
      <c r="F53" s="7">
        <f>SUM(F54)</f>
        <v>3000</v>
      </c>
      <c r="G53" s="10">
        <f>SUM(F53/D53*100)</f>
        <v>100</v>
      </c>
      <c r="H53" s="7">
        <f>SUM(H54)</f>
        <v>3000</v>
      </c>
      <c r="I53" s="10">
        <f>SUM(H53/F53*100)</f>
        <v>100</v>
      </c>
    </row>
    <row r="54" spans="1:9" ht="47.25" x14ac:dyDescent="0.2">
      <c r="A54" s="1" t="s">
        <v>80</v>
      </c>
      <c r="B54" s="6" t="s">
        <v>81</v>
      </c>
      <c r="C54" s="8">
        <v>0</v>
      </c>
      <c r="D54" s="8">
        <v>3000</v>
      </c>
      <c r="E54" s="11" t="s">
        <v>14</v>
      </c>
      <c r="F54" s="12">
        <v>3000</v>
      </c>
      <c r="G54" s="11">
        <f t="shared" si="14"/>
        <v>100</v>
      </c>
      <c r="H54" s="12">
        <v>3000</v>
      </c>
      <c r="I54" s="11">
        <f t="shared" si="15"/>
        <v>100</v>
      </c>
    </row>
    <row r="55" spans="1:9" ht="15.75" x14ac:dyDescent="0.2">
      <c r="A55" s="1"/>
      <c r="B55" s="6" t="s">
        <v>82</v>
      </c>
      <c r="C55" s="8" t="s">
        <v>14</v>
      </c>
      <c r="D55" s="8" t="s">
        <v>14</v>
      </c>
      <c r="E55" s="8" t="s">
        <v>14</v>
      </c>
      <c r="F55" s="12">
        <v>50000</v>
      </c>
      <c r="G55" s="8" t="s">
        <v>14</v>
      </c>
      <c r="H55" s="12">
        <v>100000</v>
      </c>
      <c r="I55" s="11">
        <f t="shared" si="15"/>
        <v>200</v>
      </c>
    </row>
    <row r="56" spans="1:9" ht="27.75" customHeight="1" x14ac:dyDescent="0.2">
      <c r="A56" s="1"/>
      <c r="B56" s="4" t="s">
        <v>83</v>
      </c>
      <c r="C56" s="7">
        <f>SUM(C5,C13,C15,C19,C24,C29,C31,C37,C40,C42,C46,C51,C53)</f>
        <v>3819264.9</v>
      </c>
      <c r="D56" s="7">
        <f>SUM(D5,D13,D15,D19,D24,D29,D31,D37,D40,D42,D46,D51,D53)</f>
        <v>4351504.4099999992</v>
      </c>
      <c r="E56" s="10">
        <f>SUM(D56/C56*100)</f>
        <v>113.93565316718406</v>
      </c>
      <c r="F56" s="7">
        <f>SUM(F5,F13,F15,F19,F24,F29,F31,F37,F40,F42,F46,F51,F53,F55)</f>
        <v>3524030.48</v>
      </c>
      <c r="G56" s="10">
        <f>SUM(F56/D56*100)</f>
        <v>80.984187259504594</v>
      </c>
      <c r="H56" s="7">
        <f>SUM(H5,H13,H15,H19,H24,H29,H31,H37,H40,H42,H46,H51,H53,H55)</f>
        <v>3701181.31</v>
      </c>
      <c r="I56" s="10">
        <f>SUM(H56/F56*100)</f>
        <v>105.02693807574559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Пользователь</cp:lastModifiedBy>
  <cp:lastPrinted>2019-11-13T12:41:42Z</cp:lastPrinted>
  <dcterms:created xsi:type="dcterms:W3CDTF">2013-01-23T11:33:24Z</dcterms:created>
  <dcterms:modified xsi:type="dcterms:W3CDTF">2020-11-05T09:06:43Z</dcterms:modified>
</cp:coreProperties>
</file>