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3"/>
  <c r="G74"/>
  <c r="G63"/>
  <c r="G64"/>
  <c r="G27"/>
  <c r="G33"/>
  <c r="C5"/>
  <c r="G72"/>
  <c r="G17"/>
  <c r="G67"/>
  <c r="G66"/>
  <c r="E30"/>
  <c r="E27"/>
  <c r="C23"/>
  <c r="E36" l="1"/>
  <c r="G73"/>
  <c r="G35"/>
  <c r="G22"/>
  <c r="F55"/>
  <c r="G21"/>
  <c r="E15"/>
  <c r="E73" l="1"/>
  <c r="E72"/>
  <c r="C34" l="1"/>
  <c r="E21" l="1"/>
  <c r="D55"/>
  <c r="C55"/>
  <c r="F74" l="1"/>
  <c r="F69"/>
  <c r="F63"/>
  <c r="F52"/>
  <c r="F43"/>
  <c r="F40"/>
  <c r="F34"/>
  <c r="F23"/>
  <c r="F19"/>
  <c r="F16"/>
  <c r="F5"/>
  <c r="F4" l="1"/>
  <c r="E41"/>
  <c r="G32" l="1"/>
  <c r="C74" l="1"/>
  <c r="D74" l="1"/>
  <c r="E39" l="1"/>
  <c r="E77"/>
  <c r="E64"/>
  <c r="E67"/>
  <c r="E66"/>
  <c r="E35"/>
  <c r="E17"/>
  <c r="E22"/>
  <c r="E33"/>
  <c r="E32"/>
  <c r="G11"/>
  <c r="C78" l="1"/>
  <c r="C52" l="1"/>
  <c r="D52"/>
  <c r="G70" l="1"/>
  <c r="G54"/>
  <c r="G53"/>
  <c r="G51"/>
  <c r="G50"/>
  <c r="G46"/>
  <c r="G45"/>
  <c r="G44"/>
  <c r="G37"/>
  <c r="G31"/>
  <c r="G15"/>
  <c r="G10"/>
  <c r="G8"/>
  <c r="G7"/>
  <c r="G6"/>
  <c r="E71"/>
  <c r="E70"/>
  <c r="E54"/>
  <c r="E53"/>
  <c r="E51"/>
  <c r="E50"/>
  <c r="E46"/>
  <c r="E45"/>
  <c r="E44"/>
  <c r="E37"/>
  <c r="E31"/>
  <c r="E20"/>
  <c r="E10"/>
  <c r="E8"/>
  <c r="E7"/>
  <c r="E6"/>
  <c r="E74" l="1"/>
  <c r="D69"/>
  <c r="C69"/>
  <c r="D63"/>
  <c r="C63"/>
  <c r="D43"/>
  <c r="C43"/>
  <c r="D40"/>
  <c r="C40"/>
  <c r="D34"/>
  <c r="G34" s="1"/>
  <c r="D23"/>
  <c r="G23" s="1"/>
  <c r="D19"/>
  <c r="C19"/>
  <c r="D16"/>
  <c r="C16"/>
  <c r="D5"/>
  <c r="E40" l="1"/>
  <c r="E63"/>
  <c r="E16"/>
  <c r="E23"/>
  <c r="C4"/>
  <c r="G69"/>
  <c r="E69"/>
  <c r="E52"/>
  <c r="G52"/>
  <c r="G43"/>
  <c r="E43"/>
  <c r="E34"/>
  <c r="G19"/>
  <c r="E19"/>
  <c r="G5"/>
  <c r="E5"/>
  <c r="D4"/>
  <c r="G4" l="1"/>
  <c r="E4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<sst xmlns="http://schemas.openxmlformats.org/spreadsheetml/2006/main" count="168" uniqueCount="168">
  <si>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</si>
  <si>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</si>
  <si>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</si>
  <si>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</si>
  <si>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</si>
  <si>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</si>
  <si>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</si>
  <si>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</si>
  <si>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</si>
  <si>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</si>
  <si>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</si>
  <si>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</si>
  <si>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</si>
  <si>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</si>
  <si>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</si>
  <si>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</si>
  <si>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</si>
  <si>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</si>
  <si>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</si>
  <si>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</si>
  <si>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</si>
  <si>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</si>
  <si>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</si>
  <si>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</si>
  <si>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</si>
  <si>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</si>
  <si>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</si>
  <si>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</si>
  <si>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</si>
  <si>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</si>
  <si>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</si>
  <si>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</si>
  <si>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</si>
  <si>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</si>
  <si>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</si>
  <si>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</si>
  <si>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</si>
  <si>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</si>
  <si>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</si>
  <si>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</si>
  <si>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</si>
  <si>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</si>
  <si>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</si>
  <si>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</si>
  <si>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</si>
  <si>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</si>
  <si>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</si>
  <si>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</si>
  <si>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</si>
  <si>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</si>
  <si>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</si>
  <si>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</si>
  <si>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</si>
  <si>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</si>
  <si>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</si>
  <si>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</si>
  <si>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</si>
  <si>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</si>
  <si>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</si>
  <si>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</si>
  <si>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</si>
  <si>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</si>
  <si>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</si>
  <si>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</si>
  <si>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</si>
  <si>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</si>
  <si>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</si>
  <si>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</si>
  <si>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</si>
  <si>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</si>
  <si>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</si>
  <si>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</si>
  <si>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</si>
  <si>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</si>
  <si>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</si>
  <si>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</si>
  <si>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</si>
  <si>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</si>
  <si>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</si>
  <si>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</si>
  <si>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</si>
  <si>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</si>
  <si>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</si>
  <si>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</si>
  <si>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</si>
  <si>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</si>
  <si>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</si>
  <si>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</si>
  <si>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</si>
  <si>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</si>
  <si>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</si>
  <si>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</si>
  <si>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</si>
  <si>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</si>
  <si>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</si>
  <si>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</si>
  <si>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</si>
  <si>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</si>
  <si>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</si>
  <si>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</si>
  <si>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</si>
  <si>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</si>
  <si>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</si>
  <si>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</si>
  <si>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</si>
  <si>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</si>
  <si>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</si>
  <si>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</si>
  <si>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</si>
  <si>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</si>
  <si>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</si>
  <si>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</si>
  <si>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</si>
  <si>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</si>
  <si>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</si>
  <si>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</si>
  <si>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</si>
  <si>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</si>
  <si>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</si>
  <si>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</si>
  <si>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</si>
  <si>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</si>
  <si>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</si>
  <si>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</si>
  <si>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</si>
  <si>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</si>
  <si>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</si>
  <si>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</si>
  <si>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</si>
  <si>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</si>
  <si>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</si>
  <si>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</si>
  <si>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</si>
  <si>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</si>
  <si>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</si>
  <si>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</si>
  <si>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</si>
  <si>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</si>
  <si>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</si>
  <si>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</si>
  <si>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</si>
  <si>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</si>
  <si>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</si>
  <si>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</si>
  <si>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</si>
  <si>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</si>
  <si>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</si>
  <si>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</si>
  <si>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</si>
  <si>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</si>
  <si>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</si>
  <si>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</si>
  <si>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</si>
  <si>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</si>
  <si>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</si>
  <si>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</si>
  <si>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</si>
  <si>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</si>
  <si>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</si>
  <si>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</si>
  <si>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</si>
  <si>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t>Гражданская оборона</t>
  </si>
  <si>
    <t xml:space="preserve">% выполнения плана
</t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</si>
  <si>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 xml:space="preserve">2022 </t>
    </r>
    <r>
      <rPr>
        <sz val="9"/>
        <color rgb="FF000000"/>
        <rFont val="Times New Roman"/>
        <family val="1"/>
        <charset val="204"/>
      </rPr>
      <t>года, %</t>
    </r>
  </si>
  <si>
    <r>
      <t xml:space="preserve">Утвержденные бюджетные назначения на 
</t>
    </r>
    <r>
      <rPr>
        <i/>
        <sz val="9"/>
        <color theme="0" tint="-0.499984740745262"/>
        <rFont val="Times New Roman"/>
        <family val="1"/>
        <charset val="204"/>
      </rPr>
      <t xml:space="preserve">2023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</si>
  <si>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t>Сведения о распределении ассигнований по разделам и подразделам классификации расходов бюджета  в сравнении с запланированными значениями на соответствующий период (финансовый год) и с соответствующим периодом прошлого года 
(по состоянию на 01.03.2023)</t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</si>
  <si>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01.03.2023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</si>
  <si>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01.03.2022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</si>
</sst>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4" fontId="8" fillId="0" borderId="21" xfId="0" applyNumberFormat="1" applyFont="1" applyBorder="1" applyAlignment="1">
      <alignment horizontal="center" vertical="center" wrapText="1"/>
    </xf>
    <xf numFmtId="4" fontId="8" fillId="0" borderId="22" xfId="0" applyNumberFormat="1" applyFont="1" applyBorder="1" applyAlignment="1">
      <alignment horizontal="center" vertical="center" wrapText="1"/>
    </xf>
    <xf numFmtId="4" fontId="8" fillId="0" borderId="24" xfId="0" applyNumberFormat="1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4" fontId="7" fillId="3" borderId="23" xfId="0" applyNumberFormat="1" applyFont="1" applyFill="1" applyBorder="1" applyAlignment="1">
      <alignment horizontal="center" vertical="center" wrapText="1"/>
    </xf>
    <xf numFmtId="4" fontId="8" fillId="3" borderId="15" xfId="0" applyNumberFormat="1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" fontId="8" fillId="4" borderId="16" xfId="0" applyNumberFormat="1" applyFont="1" applyFill="1" applyBorder="1" applyAlignment="1">
      <alignment horizontal="center" vertical="center" wrapText="1"/>
    </xf>
    <xf numFmtId="4" fontId="8" fillId="4" borderId="17" xfId="0" applyNumberFormat="1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>
      <alignment horizontal="center" vertical="center" wrapText="1"/>
    </xf>
    <xf numFmtId="4" fontId="8" fillId="4" borderId="18" xfId="0" applyNumberFormat="1" applyFont="1" applyFill="1" applyBorder="1" applyAlignment="1">
      <alignment horizontal="center" vertical="center" wrapText="1"/>
    </xf>
    <xf numFmtId="4" fontId="8" fillId="4" borderId="19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zoomScaleNormal="100" zoomScaleSheetLayoutView="70" workbookViewId="0">
      <selection activeCell="S6" sqref="S6"/>
    </sheetView>
  </sheetViews>
  <sheetFormatPr defaultRowHeight="15"/>
  <cols>
    <col min="1" max="1" width="6.7109375" customWidth="1"/>
    <col min="2" max="2" width="54.28515625" customWidth="1"/>
    <col min="3" max="7" width="15.42578125" customWidth="1"/>
  </cols>
  <sheetData>
    <row r="1" spans="1:7" ht="53.25" customHeight="1">
      <c r="A1" s="42" t="s">
        <v>165</v>
      </c>
      <c r="B1" s="42"/>
      <c r="C1" s="42"/>
      <c r="D1" s="42"/>
      <c r="E1" s="42"/>
      <c r="F1" s="42"/>
      <c r="G1" s="42"/>
    </row>
    <row r="2" spans="1:7" ht="15.75" thickBot="1">
      <c r="F2" s="41"/>
    </row>
    <row r="3" spans="1:7" ht="60.75" thickBot="1">
      <c r="A3" s="33" t="s">
        <v>158</v>
      </c>
      <c r="B3" s="34" t="s">
        <v>159</v>
      </c>
      <c r="C3" s="34" t="s">
        <v>164</v>
      </c>
      <c r="D3" s="34" t="s">
        <v>166</v>
      </c>
      <c r="E3" s="34" t="s">
        <v>162</v>
      </c>
      <c r="F3" s="34" t="s">
        <v>167</v>
      </c>
      <c r="G3" s="35" t="s">
        <v>163</v>
      </c>
    </row>
    <row r="4" spans="1:7" ht="15.75" thickBot="1">
      <c r="A4" s="11"/>
      <c r="B4" s="12" t="s">
        <v>0</v>
      </c>
      <c r="C4" s="13">
        <f>SUM(C5,C16,C19,C23,C34,C40,C43,C52,C55,C63,C69,C74,C78)</f>
        <v>6092498.2177599994</v>
      </c>
      <c r="D4" s="13">
        <f>SUM(D5,D16,D19,D23,D34,D40,D43,D52,D55,D63,D69,D74,D78)</f>
        <v>447036.21215000004</v>
      </c>
      <c r="E4" s="13">
        <f>D4/C4*100</f>
        <v>7.3374861374085025</v>
      </c>
      <c r="F4" s="13">
        <f>SUM(F5,F16,F19,F23,F34,F40,F43,F52,F55,F63,F69,F74,F78)</f>
        <v>357411.73086000001</v>
      </c>
      <c r="G4" s="14">
        <f>D4/F4*100</f>
        <v>125.07597640243833</v>
      </c>
    </row>
    <row r="5" spans="1:7" ht="15.75" thickBot="1">
      <c r="A5" s="24" t="s">
        <v>1</v>
      </c>
      <c r="B5" s="25" t="s">
        <v>2</v>
      </c>
      <c r="C5" s="26">
        <f>SUM(C6:C15)</f>
        <v>831377.97512000008</v>
      </c>
      <c r="D5" s="26">
        <f>SUM(D6:D15)</f>
        <v>62605.202819999991</v>
      </c>
      <c r="E5" s="26">
        <f>D5/C5*100</f>
        <v>7.5302936442312705</v>
      </c>
      <c r="F5" s="26">
        <f>SUM(F6:F15)</f>
        <v>62716.527260000003</v>
      </c>
      <c r="G5" s="27">
        <f>D5/F5*100</f>
        <v>99.82249584780341</v>
      </c>
    </row>
    <row r="6" spans="1:7" ht="24">
      <c r="A6" s="7" t="s">
        <v>3</v>
      </c>
      <c r="B6" s="8" t="s">
        <v>4</v>
      </c>
      <c r="C6" s="15">
        <v>4817.28</v>
      </c>
      <c r="D6" s="36">
        <v>1237.1093699999999</v>
      </c>
      <c r="E6" s="21">
        <f>D6/C6*100</f>
        <v>25.680661493622956</v>
      </c>
      <c r="F6" s="36">
        <v>890.10873000000004</v>
      </c>
      <c r="G6" s="18">
        <f t="shared" ref="G6:G15" si="0">D6/F6*100</f>
        <v>138.98407332776074</v>
      </c>
    </row>
    <row r="7" spans="1:7" ht="36">
      <c r="A7" s="3" t="s">
        <v>5</v>
      </c>
      <c r="B7" s="2" t="s">
        <v>6</v>
      </c>
      <c r="C7" s="16">
        <v>4760.05</v>
      </c>
      <c r="D7" s="37">
        <v>1051.8993499999999</v>
      </c>
      <c r="E7" s="23">
        <f t="shared" ref="E7:E8" si="1">D7/C7*100</f>
        <v>22.09849371330133</v>
      </c>
      <c r="F7" s="37">
        <v>820.35158000000001</v>
      </c>
      <c r="G7" s="19">
        <f t="shared" si="0"/>
        <v>128.22543110113835</v>
      </c>
    </row>
    <row r="8" spans="1:7" ht="36">
      <c r="A8" s="3" t="s">
        <v>7</v>
      </c>
      <c r="B8" s="2" t="s">
        <v>8</v>
      </c>
      <c r="C8" s="16">
        <v>336448.31977</v>
      </c>
      <c r="D8" s="37">
        <v>27181.801449999999</v>
      </c>
      <c r="E8" s="23">
        <f t="shared" si="1"/>
        <v>8.0790421151699601</v>
      </c>
      <c r="F8" s="37">
        <v>26061.153060000001</v>
      </c>
      <c r="G8" s="19">
        <f t="shared" si="0"/>
        <v>104.30007217032934</v>
      </c>
    </row>
    <row r="9" spans="1:7">
      <c r="A9" s="3" t="s">
        <v>9</v>
      </c>
      <c r="B9" s="2" t="s">
        <v>10</v>
      </c>
      <c r="C9" s="16"/>
      <c r="D9" s="37"/>
      <c r="E9" s="23"/>
      <c r="F9" s="37"/>
      <c r="G9" s="19"/>
    </row>
    <row r="10" spans="1:7" ht="24">
      <c r="A10" s="3" t="s">
        <v>11</v>
      </c>
      <c r="B10" s="2" t="s">
        <v>12</v>
      </c>
      <c r="C10" s="16">
        <v>38868.379999999997</v>
      </c>
      <c r="D10" s="37">
        <v>3265.94011</v>
      </c>
      <c r="E10" s="23">
        <f t="shared" ref="E10:E15" si="2">D10/C10*100</f>
        <v>8.4025629830726167</v>
      </c>
      <c r="F10" s="37">
        <v>3093.10574</v>
      </c>
      <c r="G10" s="19">
        <f t="shared" si="0"/>
        <v>105.58772911526782</v>
      </c>
    </row>
    <row r="11" spans="1:7">
      <c r="A11" s="3" t="s">
        <v>13</v>
      </c>
      <c r="B11" s="2" t="s">
        <v>14</v>
      </c>
      <c r="C11" s="16"/>
      <c r="D11" s="37"/>
      <c r="E11" s="23"/>
      <c r="F11" s="37">
        <v>339.56416999999999</v>
      </c>
      <c r="G11" s="19">
        <f t="shared" si="0"/>
        <v>0</v>
      </c>
    </row>
    <row r="12" spans="1:7">
      <c r="A12" s="3" t="s">
        <v>15</v>
      </c>
      <c r="B12" s="2" t="s">
        <v>16</v>
      </c>
      <c r="C12" s="16"/>
      <c r="D12" s="37"/>
      <c r="E12" s="23"/>
      <c r="F12" s="37"/>
      <c r="G12" s="19"/>
    </row>
    <row r="13" spans="1:7">
      <c r="A13" s="3" t="s">
        <v>17</v>
      </c>
      <c r="B13" s="2" t="s">
        <v>18</v>
      </c>
      <c r="C13" s="16">
        <v>32700</v>
      </c>
      <c r="D13" s="37">
        <v>0</v>
      </c>
      <c r="E13" s="23"/>
      <c r="F13" s="37">
        <v>0</v>
      </c>
      <c r="G13" s="19"/>
    </row>
    <row r="14" spans="1:7" ht="24">
      <c r="A14" s="3" t="s">
        <v>19</v>
      </c>
      <c r="B14" s="2" t="s">
        <v>20</v>
      </c>
      <c r="C14" s="16"/>
      <c r="D14" s="37"/>
      <c r="E14" s="23"/>
      <c r="F14" s="37"/>
      <c r="G14" s="19"/>
    </row>
    <row r="15" spans="1:7" ht="15.75" thickBot="1">
      <c r="A15" s="9" t="s">
        <v>21</v>
      </c>
      <c r="B15" s="10" t="s">
        <v>22</v>
      </c>
      <c r="C15" s="17">
        <v>413783.94534999999</v>
      </c>
      <c r="D15" s="38">
        <v>29868.452539999998</v>
      </c>
      <c r="E15" s="23">
        <f t="shared" si="2"/>
        <v>7.2183691212900261</v>
      </c>
      <c r="F15" s="38">
        <v>31512.243979999999</v>
      </c>
      <c r="G15" s="20">
        <f t="shared" si="0"/>
        <v>94.783642062928706</v>
      </c>
    </row>
    <row r="16" spans="1:7" ht="15.75" thickBot="1">
      <c r="A16" s="24" t="s">
        <v>23</v>
      </c>
      <c r="B16" s="25" t="s">
        <v>24</v>
      </c>
      <c r="C16" s="26">
        <f>SUM(C17:C18)</f>
        <v>8134.68</v>
      </c>
      <c r="D16" s="26">
        <f>SUM(D17:D18)</f>
        <v>783.38576999999998</v>
      </c>
      <c r="E16" s="28">
        <f t="shared" ref="E16:E17" si="3">D16/C16*100</f>
        <v>9.6301977459469814</v>
      </c>
      <c r="F16" s="29">
        <f>SUM(F17:F18)</f>
        <v>693.85673999999995</v>
      </c>
      <c r="G16" s="30"/>
    </row>
    <row r="17" spans="1:7">
      <c r="A17" s="7" t="s">
        <v>25</v>
      </c>
      <c r="B17" s="8" t="s">
        <v>26</v>
      </c>
      <c r="C17" s="15">
        <v>8134.68</v>
      </c>
      <c r="D17" s="36">
        <v>783.38576999999998</v>
      </c>
      <c r="E17" s="21">
        <f t="shared" si="3"/>
        <v>9.6301977459469814</v>
      </c>
      <c r="F17" s="40">
        <v>693.85673999999995</v>
      </c>
      <c r="G17" s="18">
        <f t="shared" ref="G17" si="4">D17/F17*100</f>
        <v>112.90310014139231</v>
      </c>
    </row>
    <row r="18" spans="1:7" ht="15.75" thickBot="1">
      <c r="A18" s="9" t="s">
        <v>27</v>
      </c>
      <c r="B18" s="10" t="s">
        <v>28</v>
      </c>
      <c r="C18" s="17"/>
      <c r="D18" s="39"/>
      <c r="E18" s="22"/>
      <c r="F18" s="39"/>
      <c r="G18" s="20"/>
    </row>
    <row r="19" spans="1:7" ht="24.75" thickBot="1">
      <c r="A19" s="24" t="s">
        <v>29</v>
      </c>
      <c r="B19" s="25" t="s">
        <v>30</v>
      </c>
      <c r="C19" s="28">
        <f>SUM(C20:C22)</f>
        <v>91258.676760000002</v>
      </c>
      <c r="D19" s="29">
        <f>SUM(D20:D22)</f>
        <v>4048.30501</v>
      </c>
      <c r="E19" s="31">
        <f>D19/C19*100</f>
        <v>4.4360768243951032</v>
      </c>
      <c r="F19" s="29">
        <f>SUM(F20:F22)</f>
        <v>3775.3551899999998</v>
      </c>
      <c r="G19" s="30">
        <f>D19/F19*100</f>
        <v>107.22977855760374</v>
      </c>
    </row>
    <row r="20" spans="1:7">
      <c r="A20" s="7" t="s">
        <v>31</v>
      </c>
      <c r="B20" s="8" t="s">
        <v>161</v>
      </c>
      <c r="C20" s="15">
        <v>1386.64</v>
      </c>
      <c r="D20" s="40">
        <v>0</v>
      </c>
      <c r="E20" s="21">
        <f>D20/C20*100</f>
        <v>0</v>
      </c>
      <c r="F20" s="40">
        <v>0</v>
      </c>
      <c r="G20" s="19"/>
    </row>
    <row r="21" spans="1:7" ht="22.5" customHeight="1">
      <c r="A21" s="3" t="s">
        <v>33</v>
      </c>
      <c r="B21" s="2" t="s">
        <v>32</v>
      </c>
      <c r="C21" s="16">
        <v>33376.467519999998</v>
      </c>
      <c r="D21" s="37">
        <v>3850.8390899999999</v>
      </c>
      <c r="E21" s="23">
        <f>D21/C21*100</f>
        <v>11.537587336624174</v>
      </c>
      <c r="F21" s="37">
        <v>3558.6906399999998</v>
      </c>
      <c r="G21" s="19">
        <f t="shared" ref="G21:G22" si="5">D21/F21*100</f>
        <v>108.20943654714534</v>
      </c>
    </row>
    <row r="22" spans="1:7" ht="24.75" thickBot="1">
      <c r="A22" s="9" t="s">
        <v>34</v>
      </c>
      <c r="B22" s="10" t="s">
        <v>35</v>
      </c>
      <c r="C22" s="17">
        <v>56495.569239999997</v>
      </c>
      <c r="D22" s="39">
        <v>197.46592000000001</v>
      </c>
      <c r="E22" s="22">
        <f>D22/C22*100</f>
        <v>0.34952461344559771</v>
      </c>
      <c r="F22" s="39">
        <v>216.66454999999999</v>
      </c>
      <c r="G22" s="19">
        <f t="shared" si="5"/>
        <v>91.139007281071144</v>
      </c>
    </row>
    <row r="23" spans="1:7" ht="15.75" thickBot="1">
      <c r="A23" s="24" t="s">
        <v>36</v>
      </c>
      <c r="B23" s="25" t="s">
        <v>37</v>
      </c>
      <c r="C23" s="28">
        <f>SUM(C24:C33)</f>
        <v>542890.34024000005</v>
      </c>
      <c r="D23" s="29">
        <f>SUM(D24:D33)</f>
        <v>96997.667959999992</v>
      </c>
      <c r="E23" s="31">
        <f>D23/C23*100</f>
        <v>17.866898850533872</v>
      </c>
      <c r="F23" s="29">
        <f>SUM(F24:F33)</f>
        <v>21567.795900000005</v>
      </c>
      <c r="G23" s="30">
        <f>D23/F23*100</f>
        <v>449.73379945606763</v>
      </c>
    </row>
    <row r="24" spans="1:7">
      <c r="A24" s="7" t="s">
        <v>38</v>
      </c>
      <c r="B24" s="8" t="s">
        <v>39</v>
      </c>
      <c r="C24" s="15"/>
      <c r="D24" s="40"/>
      <c r="E24" s="23"/>
      <c r="F24" s="40"/>
      <c r="G24" s="18"/>
    </row>
    <row r="25" spans="1:7">
      <c r="A25" s="3" t="s">
        <v>40</v>
      </c>
      <c r="B25" s="2" t="s">
        <v>41</v>
      </c>
      <c r="C25" s="16"/>
      <c r="D25" s="37"/>
      <c r="E25" s="23"/>
      <c r="F25" s="37"/>
      <c r="G25" s="19"/>
    </row>
    <row r="26" spans="1:7">
      <c r="A26" s="3" t="s">
        <v>42</v>
      </c>
      <c r="B26" s="2" t="s">
        <v>43</v>
      </c>
      <c r="C26" s="16"/>
      <c r="D26" s="37"/>
      <c r="E26" s="23"/>
      <c r="F26" s="37"/>
      <c r="G26" s="19"/>
    </row>
    <row r="27" spans="1:7">
      <c r="A27" s="3" t="s">
        <v>44</v>
      </c>
      <c r="B27" s="2" t="s">
        <v>45</v>
      </c>
      <c r="C27" s="16">
        <v>824</v>
      </c>
      <c r="D27" s="37">
        <v>41.5</v>
      </c>
      <c r="E27" s="23">
        <f t="shared" ref="E27:E30" si="6">D27/C27*100</f>
        <v>5.0364077669902914</v>
      </c>
      <c r="F27" s="37">
        <v>32.844270000000002</v>
      </c>
      <c r="G27" s="19">
        <f t="shared" ref="G27" si="7">D27/F27*100</f>
        <v>126.35385106747692</v>
      </c>
    </row>
    <row r="28" spans="1:7">
      <c r="A28" s="3" t="s">
        <v>46</v>
      </c>
      <c r="B28" s="2" t="s">
        <v>47</v>
      </c>
      <c r="C28" s="16"/>
      <c r="D28" s="37"/>
      <c r="E28" s="23"/>
      <c r="F28" s="37"/>
      <c r="G28" s="19"/>
    </row>
    <row r="29" spans="1:7">
      <c r="A29" s="3" t="s">
        <v>48</v>
      </c>
      <c r="B29" s="2" t="s">
        <v>49</v>
      </c>
      <c r="C29" s="16"/>
      <c r="D29" s="37"/>
      <c r="E29" s="23"/>
      <c r="F29" s="37"/>
      <c r="G29" s="19"/>
    </row>
    <row r="30" spans="1:7">
      <c r="A30" s="3" t="s">
        <v>50</v>
      </c>
      <c r="B30" s="2" t="s">
        <v>51</v>
      </c>
      <c r="C30" s="16">
        <v>188923.91078000001</v>
      </c>
      <c r="D30" s="37">
        <v>79530.571689999997</v>
      </c>
      <c r="E30" s="23">
        <f t="shared" si="6"/>
        <v>42.096615172556191</v>
      </c>
      <c r="F30" s="37"/>
      <c r="G30" s="19"/>
    </row>
    <row r="31" spans="1:7">
      <c r="A31" s="3" t="s">
        <v>52</v>
      </c>
      <c r="B31" s="2" t="s">
        <v>53</v>
      </c>
      <c r="C31" s="16">
        <v>323213.55200000003</v>
      </c>
      <c r="D31" s="37">
        <v>16960.648710000001</v>
      </c>
      <c r="E31" s="23">
        <f t="shared" ref="E31:E36" si="8">D31/C31*100</f>
        <v>5.2475054356631681</v>
      </c>
      <c r="F31" s="37">
        <v>21351.848320000001</v>
      </c>
      <c r="G31" s="19">
        <f t="shared" ref="G31:G33" si="9">D31/F31*100</f>
        <v>79.434100766410836</v>
      </c>
    </row>
    <row r="32" spans="1:7">
      <c r="A32" s="3" t="s">
        <v>54</v>
      </c>
      <c r="B32" s="2" t="s">
        <v>55</v>
      </c>
      <c r="C32" s="16">
        <v>20100.62746</v>
      </c>
      <c r="D32" s="37">
        <v>362.94092000000001</v>
      </c>
      <c r="E32" s="23">
        <f t="shared" si="8"/>
        <v>1.805619853023235</v>
      </c>
      <c r="F32" s="37">
        <v>84.591260000000005</v>
      </c>
      <c r="G32" s="19">
        <f t="shared" si="9"/>
        <v>429.05250495145719</v>
      </c>
    </row>
    <row r="33" spans="1:7" ht="15.75" thickBot="1">
      <c r="A33" s="9" t="s">
        <v>56</v>
      </c>
      <c r="B33" s="10" t="s">
        <v>57</v>
      </c>
      <c r="C33" s="17">
        <v>9828.25</v>
      </c>
      <c r="D33" s="39">
        <v>102.00664</v>
      </c>
      <c r="E33" s="22">
        <f t="shared" si="8"/>
        <v>1.037892198509399</v>
      </c>
      <c r="F33" s="39">
        <v>98.512050000000002</v>
      </c>
      <c r="G33" s="19">
        <f t="shared" si="9"/>
        <v>103.54737313861604</v>
      </c>
    </row>
    <row r="34" spans="1:7" ht="15.75" thickBot="1">
      <c r="A34" s="24" t="s">
        <v>58</v>
      </c>
      <c r="B34" s="25" t="s">
        <v>59</v>
      </c>
      <c r="C34" s="28">
        <f>SUM(C35:C39)</f>
        <v>507435.74559999997</v>
      </c>
      <c r="D34" s="29">
        <f>SUM(D35:D39)</f>
        <v>23192.514189999998</v>
      </c>
      <c r="E34" s="31">
        <f>D34/C34*100</f>
        <v>4.5705322084822395</v>
      </c>
      <c r="F34" s="29">
        <f>SUM(F35:F39)</f>
        <v>20106.007959999999</v>
      </c>
      <c r="G34" s="30">
        <f>D34/F34*100</f>
        <v>115.35116387171666</v>
      </c>
    </row>
    <row r="35" spans="1:7">
      <c r="A35" s="7" t="s">
        <v>60</v>
      </c>
      <c r="B35" s="8" t="s">
        <v>61</v>
      </c>
      <c r="C35" s="15">
        <v>43390.6</v>
      </c>
      <c r="D35" s="40">
        <v>2792.5729999999999</v>
      </c>
      <c r="E35" s="21">
        <f t="shared" si="8"/>
        <v>6.4358939493807412</v>
      </c>
      <c r="F35" s="40">
        <v>2468.5542</v>
      </c>
      <c r="G35" s="19">
        <f t="shared" ref="G35:G37" si="10">D35/F35*100</f>
        <v>113.12585318159107</v>
      </c>
    </row>
    <row r="36" spans="1:7">
      <c r="A36" s="3" t="s">
        <v>62</v>
      </c>
      <c r="B36" s="2" t="s">
        <v>63</v>
      </c>
      <c r="C36" s="16">
        <v>20000</v>
      </c>
      <c r="D36" s="37">
        <v>0</v>
      </c>
      <c r="E36" s="23">
        <f t="shared" si="8"/>
        <v>0</v>
      </c>
      <c r="F36" s="37">
        <v>0</v>
      </c>
      <c r="G36" s="19"/>
    </row>
    <row r="37" spans="1:7">
      <c r="A37" s="3" t="s">
        <v>64</v>
      </c>
      <c r="B37" s="2" t="s">
        <v>65</v>
      </c>
      <c r="C37" s="16">
        <v>443018.14559999999</v>
      </c>
      <c r="D37" s="37">
        <v>20347.421259999999</v>
      </c>
      <c r="E37" s="23">
        <f t="shared" ref="E37" si="11">D37/C37*100</f>
        <v>4.5929092210077638</v>
      </c>
      <c r="F37" s="37">
        <v>17637.45376</v>
      </c>
      <c r="G37" s="19">
        <f t="shared" si="10"/>
        <v>115.3648453845755</v>
      </c>
    </row>
    <row r="38" spans="1:7" ht="24">
      <c r="A38" s="3" t="s">
        <v>66</v>
      </c>
      <c r="B38" s="2" t="s">
        <v>67</v>
      </c>
      <c r="C38" s="16"/>
      <c r="D38" s="37"/>
      <c r="E38" s="23"/>
      <c r="F38" s="37"/>
      <c r="G38" s="19"/>
    </row>
    <row r="39" spans="1:7" ht="15.75" thickBot="1">
      <c r="A39" s="9" t="s">
        <v>68</v>
      </c>
      <c r="B39" s="10" t="s">
        <v>69</v>
      </c>
      <c r="C39" s="17">
        <v>1027</v>
      </c>
      <c r="D39" s="39">
        <v>52.519930000000002</v>
      </c>
      <c r="E39" s="22">
        <f>D39/C39*100</f>
        <v>5.1139172346640702</v>
      </c>
      <c r="F39" s="39">
        <v>0</v>
      </c>
      <c r="G39" s="19"/>
    </row>
    <row r="40" spans="1:7" ht="15.75" thickBot="1">
      <c r="A40" s="24" t="s">
        <v>70</v>
      </c>
      <c r="B40" s="25" t="s">
        <v>71</v>
      </c>
      <c r="C40" s="28">
        <f>SUM(C41:C42)</f>
        <v>300</v>
      </c>
      <c r="D40" s="29">
        <f>SUM(D41:D42)</f>
        <v>0</v>
      </c>
      <c r="E40" s="31">
        <f t="shared" ref="E40:E41" si="12">D40/C40*100</f>
        <v>0</v>
      </c>
      <c r="F40" s="29">
        <f>SUM(F41:F42)</f>
        <v>0</v>
      </c>
      <c r="G40" s="30"/>
    </row>
    <row r="41" spans="1:7">
      <c r="A41" s="7" t="s">
        <v>72</v>
      </c>
      <c r="B41" s="8" t="s">
        <v>73</v>
      </c>
      <c r="C41" s="15">
        <v>300</v>
      </c>
      <c r="D41" s="40">
        <v>0</v>
      </c>
      <c r="E41" s="21">
        <f t="shared" si="12"/>
        <v>0</v>
      </c>
      <c r="F41" s="40">
        <v>0</v>
      </c>
      <c r="G41" s="18"/>
    </row>
    <row r="42" spans="1:7" ht="15.75" thickBot="1">
      <c r="A42" s="9" t="s">
        <v>74</v>
      </c>
      <c r="B42" s="10" t="s">
        <v>75</v>
      </c>
      <c r="C42" s="17"/>
      <c r="D42" s="39"/>
      <c r="E42" s="22"/>
      <c r="F42" s="39"/>
      <c r="G42" s="20"/>
    </row>
    <row r="43" spans="1:7" ht="15.75" thickBot="1">
      <c r="A43" s="24" t="s">
        <v>76</v>
      </c>
      <c r="B43" s="25" t="s">
        <v>77</v>
      </c>
      <c r="C43" s="28">
        <f>SUM(C44:C51)</f>
        <v>3589927.77281</v>
      </c>
      <c r="D43" s="29">
        <f>SUM(D44:D51)</f>
        <v>199720.50192000001</v>
      </c>
      <c r="E43" s="31">
        <f>D43/C43*100</f>
        <v>5.563357107980746</v>
      </c>
      <c r="F43" s="29">
        <f>SUM(F44:F51)</f>
        <v>205700.28881999999</v>
      </c>
      <c r="G43" s="30">
        <f>D43/F43*100</f>
        <v>97.092961349591178</v>
      </c>
    </row>
    <row r="44" spans="1:7">
      <c r="A44" s="7" t="s">
        <v>78</v>
      </c>
      <c r="B44" s="8" t="s">
        <v>79</v>
      </c>
      <c r="C44" s="15">
        <v>1031176.2080700001</v>
      </c>
      <c r="D44" s="40">
        <v>86785.776389999999</v>
      </c>
      <c r="E44" s="21">
        <f t="shared" ref="E44:E46" si="13">D44/C44*100</f>
        <v>8.416192665309115</v>
      </c>
      <c r="F44" s="40">
        <v>105765.75109000001</v>
      </c>
      <c r="G44" s="18">
        <f t="shared" ref="G44:G46" si="14">D44/F44*100</f>
        <v>82.05470626890434</v>
      </c>
    </row>
    <row r="45" spans="1:7">
      <c r="A45" s="3" t="s">
        <v>80</v>
      </c>
      <c r="B45" s="2" t="s">
        <v>81</v>
      </c>
      <c r="C45" s="16">
        <v>2190696.6852699998</v>
      </c>
      <c r="D45" s="37">
        <v>89530.562040000004</v>
      </c>
      <c r="E45" s="23">
        <f t="shared" si="13"/>
        <v>4.0868534033941586</v>
      </c>
      <c r="F45" s="37">
        <v>77973.876350000006</v>
      </c>
      <c r="G45" s="19">
        <f t="shared" si="14"/>
        <v>114.82122760977754</v>
      </c>
    </row>
    <row r="46" spans="1:7">
      <c r="A46" s="3" t="s">
        <v>82</v>
      </c>
      <c r="B46" s="2" t="s">
        <v>83</v>
      </c>
      <c r="C46" s="16">
        <v>301632.89546999999</v>
      </c>
      <c r="D46" s="37">
        <v>19419.090700000001</v>
      </c>
      <c r="E46" s="23">
        <f t="shared" si="13"/>
        <v>6.4379883599040006</v>
      </c>
      <c r="F46" s="37">
        <v>17729.483560000001</v>
      </c>
      <c r="G46" s="19">
        <f t="shared" si="14"/>
        <v>109.52992868789462</v>
      </c>
    </row>
    <row r="47" spans="1:7">
      <c r="A47" s="3" t="s">
        <v>84</v>
      </c>
      <c r="B47" s="2" t="s">
        <v>85</v>
      </c>
      <c r="C47" s="16"/>
      <c r="D47" s="37"/>
      <c r="E47" s="23"/>
      <c r="F47" s="37"/>
      <c r="G47" s="19"/>
    </row>
    <row r="48" spans="1:7" ht="24">
      <c r="A48" s="3" t="s">
        <v>86</v>
      </c>
      <c r="B48" s="2" t="s">
        <v>87</v>
      </c>
      <c r="C48" s="16"/>
      <c r="D48" s="37"/>
      <c r="E48" s="23"/>
      <c r="F48" s="37"/>
      <c r="G48" s="19"/>
    </row>
    <row r="49" spans="1:7">
      <c r="A49" s="3" t="s">
        <v>88</v>
      </c>
      <c r="B49" s="2" t="s">
        <v>89</v>
      </c>
      <c r="C49" s="16"/>
      <c r="D49" s="37"/>
      <c r="E49" s="23"/>
      <c r="F49" s="37"/>
      <c r="G49" s="19"/>
    </row>
    <row r="50" spans="1:7">
      <c r="A50" s="3" t="s">
        <v>90</v>
      </c>
      <c r="B50" s="2" t="s">
        <v>91</v>
      </c>
      <c r="C50" s="16">
        <v>700</v>
      </c>
      <c r="D50" s="37">
        <v>0</v>
      </c>
      <c r="E50" s="23">
        <f t="shared" ref="E50:E51" si="15">D50/C50*100</f>
        <v>0</v>
      </c>
      <c r="F50" s="37">
        <v>1776.2233699999999</v>
      </c>
      <c r="G50" s="19">
        <f t="shared" ref="G50:G54" si="16">D50/F50*100</f>
        <v>0</v>
      </c>
    </row>
    <row r="51" spans="1:7" ht="15.75" thickBot="1">
      <c r="A51" s="9" t="s">
        <v>92</v>
      </c>
      <c r="B51" s="10" t="s">
        <v>93</v>
      </c>
      <c r="C51" s="17">
        <v>65721.983999999997</v>
      </c>
      <c r="D51" s="39">
        <v>3985.0727900000002</v>
      </c>
      <c r="E51" s="22">
        <f t="shared" si="15"/>
        <v>6.0635308727137645</v>
      </c>
      <c r="F51" s="39">
        <v>2454.9544500000002</v>
      </c>
      <c r="G51" s="20">
        <f t="shared" si="16"/>
        <v>162.32776905494111</v>
      </c>
    </row>
    <row r="52" spans="1:7" ht="15.75" thickBot="1">
      <c r="A52" s="24" t="s">
        <v>94</v>
      </c>
      <c r="B52" s="25" t="s">
        <v>95</v>
      </c>
      <c r="C52" s="28">
        <f>SUM(C53:C54)</f>
        <v>176124.91722999999</v>
      </c>
      <c r="D52" s="29">
        <f>SUM(D53:D54)</f>
        <v>16966.773260000002</v>
      </c>
      <c r="E52" s="31">
        <f>D52/C52*100</f>
        <v>9.633374724510583</v>
      </c>
      <c r="F52" s="29">
        <f>SUM(F53:F54)</f>
        <v>15233.452959999999</v>
      </c>
      <c r="G52" s="30">
        <f>D52/F52*100</f>
        <v>111.37838088679798</v>
      </c>
    </row>
    <row r="53" spans="1:7">
      <c r="A53" s="7" t="s">
        <v>96</v>
      </c>
      <c r="B53" s="8" t="s">
        <v>97</v>
      </c>
      <c r="C53" s="15">
        <v>168613.73723</v>
      </c>
      <c r="D53" s="40">
        <v>15922.710730000001</v>
      </c>
      <c r="E53" s="21">
        <f t="shared" ref="E53:E54" si="17">D53/C53*100</f>
        <v>9.4433057422126865</v>
      </c>
      <c r="F53" s="40">
        <v>14368.436519999999</v>
      </c>
      <c r="G53" s="18">
        <f t="shared" si="16"/>
        <v>110.81728139200493</v>
      </c>
    </row>
    <row r="54" spans="1:7" ht="15.75" thickBot="1">
      <c r="A54" s="9" t="s">
        <v>98</v>
      </c>
      <c r="B54" s="10" t="s">
        <v>99</v>
      </c>
      <c r="C54" s="17">
        <v>7511.18</v>
      </c>
      <c r="D54" s="39">
        <v>1044.0625299999999</v>
      </c>
      <c r="E54" s="22">
        <f t="shared" si="17"/>
        <v>13.900113297777445</v>
      </c>
      <c r="F54" s="39">
        <v>865.01643999999999</v>
      </c>
      <c r="G54" s="20">
        <f t="shared" si="16"/>
        <v>120.69857654959712</v>
      </c>
    </row>
    <row r="55" spans="1:7" ht="15.75" thickBot="1">
      <c r="A55" s="24" t="s">
        <v>100</v>
      </c>
      <c r="B55" s="25" t="s">
        <v>101</v>
      </c>
      <c r="C55" s="28">
        <f>SUM(C56:C62)</f>
        <v>0</v>
      </c>
      <c r="D55" s="29">
        <f>SUM(D56:D62)</f>
        <v>0</v>
      </c>
      <c r="E55" s="31"/>
      <c r="F55" s="29">
        <f>SUM(F56:F57)</f>
        <v>0</v>
      </c>
      <c r="G55" s="30"/>
    </row>
    <row r="56" spans="1:7">
      <c r="A56" s="7" t="s">
        <v>102</v>
      </c>
      <c r="B56" s="8" t="s">
        <v>103</v>
      </c>
      <c r="C56" s="15"/>
      <c r="D56" s="40"/>
      <c r="E56" s="21"/>
      <c r="F56" s="40"/>
      <c r="G56" s="18"/>
    </row>
    <row r="57" spans="1:7">
      <c r="A57" s="3" t="s">
        <v>104</v>
      </c>
      <c r="B57" s="2" t="s">
        <v>105</v>
      </c>
      <c r="C57" s="16">
        <v>0</v>
      </c>
      <c r="D57" s="37">
        <v>0</v>
      </c>
      <c r="E57" s="23"/>
      <c r="F57" s="37">
        <v>0</v>
      </c>
      <c r="G57" s="19"/>
    </row>
    <row r="58" spans="1:7">
      <c r="A58" s="3" t="s">
        <v>106</v>
      </c>
      <c r="B58" s="2" t="s">
        <v>107</v>
      </c>
      <c r="C58" s="16"/>
      <c r="D58" s="37"/>
      <c r="E58" s="23"/>
      <c r="F58" s="37"/>
      <c r="G58" s="19"/>
    </row>
    <row r="59" spans="1:7">
      <c r="A59" s="3" t="s">
        <v>108</v>
      </c>
      <c r="B59" s="2" t="s">
        <v>109</v>
      </c>
      <c r="C59" s="16"/>
      <c r="D59" s="37"/>
      <c r="E59" s="23"/>
      <c r="F59" s="37"/>
      <c r="G59" s="19"/>
    </row>
    <row r="60" spans="1:7" ht="24">
      <c r="A60" s="3" t="s">
        <v>110</v>
      </c>
      <c r="B60" s="2" t="s">
        <v>111</v>
      </c>
      <c r="C60" s="16"/>
      <c r="D60" s="37"/>
      <c r="E60" s="23"/>
      <c r="F60" s="37"/>
      <c r="G60" s="19"/>
    </row>
    <row r="61" spans="1:7">
      <c r="A61" s="3" t="s">
        <v>112</v>
      </c>
      <c r="B61" s="2" t="s">
        <v>113</v>
      </c>
      <c r="C61" s="16"/>
      <c r="D61" s="37"/>
      <c r="E61" s="23"/>
      <c r="F61" s="37"/>
      <c r="G61" s="19"/>
    </row>
    <row r="62" spans="1:7" ht="15.75" thickBot="1">
      <c r="A62" s="9" t="s">
        <v>114</v>
      </c>
      <c r="B62" s="10" t="s">
        <v>115</v>
      </c>
      <c r="C62" s="17"/>
      <c r="D62" s="39"/>
      <c r="E62" s="22"/>
      <c r="F62" s="39"/>
      <c r="G62" s="20"/>
    </row>
    <row r="63" spans="1:7" ht="15.75" thickBot="1">
      <c r="A63" s="24" t="s">
        <v>116</v>
      </c>
      <c r="B63" s="25" t="s">
        <v>117</v>
      </c>
      <c r="C63" s="28">
        <f>SUM(C64:C68)</f>
        <v>143396.79999999999</v>
      </c>
      <c r="D63" s="29">
        <f>SUM(D64:D68)</f>
        <v>28535.211289999999</v>
      </c>
      <c r="E63" s="31">
        <f t="shared" ref="E63:E64" si="18">D63/C63*100</f>
        <v>19.89947564380795</v>
      </c>
      <c r="F63" s="29">
        <f>SUM(F64:F68)</f>
        <v>11042.978789999999</v>
      </c>
      <c r="G63" s="30">
        <f>D63/F63*100</f>
        <v>258.40139542638752</v>
      </c>
    </row>
    <row r="64" spans="1:7">
      <c r="A64" s="7" t="s">
        <v>118</v>
      </c>
      <c r="B64" s="8" t="s">
        <v>119</v>
      </c>
      <c r="C64" s="15">
        <v>8100</v>
      </c>
      <c r="D64" s="40">
        <v>569.45923000000005</v>
      </c>
      <c r="E64" s="21">
        <f t="shared" si="18"/>
        <v>7.0303608641975313</v>
      </c>
      <c r="F64" s="40">
        <v>522.36234000000002</v>
      </c>
      <c r="G64" s="18">
        <f t="shared" ref="G64:G67" si="19">D64/F64*100</f>
        <v>109.0161342795118</v>
      </c>
    </row>
    <row r="65" spans="1:7">
      <c r="A65" s="3" t="s">
        <v>120</v>
      </c>
      <c r="B65" s="2" t="s">
        <v>121</v>
      </c>
      <c r="C65" s="16"/>
      <c r="D65" s="37"/>
      <c r="E65" s="23"/>
      <c r="F65" s="37"/>
      <c r="G65" s="19"/>
    </row>
    <row r="66" spans="1:7">
      <c r="A66" s="3" t="s">
        <v>122</v>
      </c>
      <c r="B66" s="2" t="s">
        <v>123</v>
      </c>
      <c r="C66" s="16">
        <v>22302</v>
      </c>
      <c r="D66" s="37">
        <v>13635.952590000001</v>
      </c>
      <c r="E66" s="23">
        <f t="shared" ref="E66:E67" si="20">D66/C66*100</f>
        <v>61.1422858488028</v>
      </c>
      <c r="F66" s="37">
        <v>4663.9292299999997</v>
      </c>
      <c r="G66" s="18">
        <f t="shared" si="19"/>
        <v>292.37048671941363</v>
      </c>
    </row>
    <row r="67" spans="1:7">
      <c r="A67" s="3" t="s">
        <v>124</v>
      </c>
      <c r="B67" s="2" t="s">
        <v>125</v>
      </c>
      <c r="C67" s="16">
        <v>112994.8</v>
      </c>
      <c r="D67" s="37">
        <v>14329.79947</v>
      </c>
      <c r="E67" s="23">
        <f t="shared" si="20"/>
        <v>12.681822057298211</v>
      </c>
      <c r="F67" s="37">
        <v>5856.6872199999998</v>
      </c>
      <c r="G67" s="18">
        <f t="shared" si="19"/>
        <v>244.67414652203331</v>
      </c>
    </row>
    <row r="68" spans="1:7" ht="15.75" thickBot="1">
      <c r="A68" s="9" t="s">
        <v>126</v>
      </c>
      <c r="B68" s="10" t="s">
        <v>127</v>
      </c>
      <c r="C68" s="17"/>
      <c r="D68" s="39"/>
      <c r="E68" s="22"/>
      <c r="F68" s="39"/>
      <c r="G68" s="20"/>
    </row>
    <row r="69" spans="1:7" ht="15.75" thickBot="1">
      <c r="A69" s="24" t="s">
        <v>128</v>
      </c>
      <c r="B69" s="25" t="s">
        <v>129</v>
      </c>
      <c r="C69" s="28">
        <f>SUM(C70:C73)</f>
        <v>192018.71</v>
      </c>
      <c r="D69" s="29">
        <f>SUM(D70:D73)</f>
        <v>13996.569930000001</v>
      </c>
      <c r="E69" s="31">
        <f>D69/C69*100</f>
        <v>7.2891698574581625</v>
      </c>
      <c r="F69" s="29">
        <f>SUM(F70:F73)</f>
        <v>15872.42324</v>
      </c>
      <c r="G69" s="30">
        <f>D69/F69*100</f>
        <v>88.181682899730944</v>
      </c>
    </row>
    <row r="70" spans="1:7">
      <c r="A70" s="7" t="s">
        <v>130</v>
      </c>
      <c r="B70" s="8" t="s">
        <v>131</v>
      </c>
      <c r="C70" s="15">
        <v>141039.35999999999</v>
      </c>
      <c r="D70" s="40">
        <v>12129.200940000001</v>
      </c>
      <c r="E70" s="21">
        <f t="shared" ref="E70:E71" si="21">D70/C70*100</f>
        <v>8.5998695257834417</v>
      </c>
      <c r="F70" s="40">
        <v>11152.43619</v>
      </c>
      <c r="G70" s="18">
        <f t="shared" ref="G70:G73" si="22">D70/F70*100</f>
        <v>108.75830834948718</v>
      </c>
    </row>
    <row r="71" spans="1:7">
      <c r="A71" s="3" t="s">
        <v>132</v>
      </c>
      <c r="B71" s="2" t="s">
        <v>133</v>
      </c>
      <c r="C71" s="16">
        <v>25133.08</v>
      </c>
      <c r="D71" s="37">
        <v>1007.5</v>
      </c>
      <c r="E71" s="23">
        <f t="shared" si="21"/>
        <v>4.0086610952577244</v>
      </c>
      <c r="F71" s="37">
        <v>1072.0999999999999</v>
      </c>
      <c r="G71" s="18"/>
    </row>
    <row r="72" spans="1:7">
      <c r="A72" s="3" t="s">
        <v>134</v>
      </c>
      <c r="B72" s="2" t="s">
        <v>135</v>
      </c>
      <c r="C72" s="17">
        <v>20000</v>
      </c>
      <c r="D72" s="39">
        <v>0</v>
      </c>
      <c r="E72" s="22">
        <f>D72/C72*100</f>
        <v>0</v>
      </c>
      <c r="F72" s="39">
        <v>3258.82</v>
      </c>
      <c r="G72" s="18">
        <f t="shared" si="22"/>
        <v>0</v>
      </c>
    </row>
    <row r="73" spans="1:7" ht="15.75" thickBot="1">
      <c r="A73" s="9" t="s">
        <v>136</v>
      </c>
      <c r="B73" s="10" t="s">
        <v>137</v>
      </c>
      <c r="C73" s="17">
        <v>5846.27</v>
      </c>
      <c r="D73" s="39">
        <v>859.86899000000005</v>
      </c>
      <c r="E73" s="22">
        <f>D73/C73*100</f>
        <v>14.7079931306628</v>
      </c>
      <c r="F73" s="39">
        <v>389.06704999999999</v>
      </c>
      <c r="G73" s="20">
        <f t="shared" si="22"/>
        <v>221.00791881502175</v>
      </c>
    </row>
    <row r="74" spans="1:7" ht="15.75" thickBot="1">
      <c r="A74" s="24" t="s">
        <v>138</v>
      </c>
      <c r="B74" s="25" t="s">
        <v>139</v>
      </c>
      <c r="C74" s="28">
        <f>SUM(C75:C77)</f>
        <v>6632.6</v>
      </c>
      <c r="D74" s="29">
        <f>SUM(D75:D77)</f>
        <v>190.08</v>
      </c>
      <c r="E74" s="31">
        <f>D74/C74*100</f>
        <v>2.8658444652172603</v>
      </c>
      <c r="F74" s="29">
        <f>SUM(F75:F77)</f>
        <v>703.04399999999998</v>
      </c>
      <c r="G74" s="30">
        <f>D74/F74*100</f>
        <v>27.036714629525321</v>
      </c>
    </row>
    <row r="75" spans="1:7">
      <c r="A75" s="7" t="s">
        <v>140</v>
      </c>
      <c r="B75" s="8" t="s">
        <v>141</v>
      </c>
      <c r="C75" s="15"/>
      <c r="D75" s="40"/>
      <c r="E75" s="21"/>
      <c r="F75" s="40"/>
      <c r="G75" s="18"/>
    </row>
    <row r="76" spans="1:7">
      <c r="A76" s="3" t="s">
        <v>142</v>
      </c>
      <c r="B76" s="2" t="s">
        <v>143</v>
      </c>
      <c r="C76" s="16"/>
      <c r="D76" s="37"/>
      <c r="E76" s="23"/>
      <c r="F76" s="37"/>
      <c r="G76" s="19"/>
    </row>
    <row r="77" spans="1:7" ht="15.75" thickBot="1">
      <c r="A77" s="9" t="s">
        <v>144</v>
      </c>
      <c r="B77" s="10" t="s">
        <v>145</v>
      </c>
      <c r="C77" s="17">
        <v>6632.6</v>
      </c>
      <c r="D77" s="39">
        <v>190.08</v>
      </c>
      <c r="E77" s="22">
        <f>D77/C77*100</f>
        <v>2.8658444652172603</v>
      </c>
      <c r="F77" s="39">
        <v>703.04399999999998</v>
      </c>
      <c r="G77" s="20">
        <f t="shared" ref="G77" si="23">D77/F77*100</f>
        <v>27.036714629525321</v>
      </c>
    </row>
    <row r="78" spans="1:7" ht="15.75" thickBot="1">
      <c r="A78" s="24" t="s">
        <v>146</v>
      </c>
      <c r="B78" s="25" t="s">
        <v>147</v>
      </c>
      <c r="C78" s="28">
        <f>SUM(C79)</f>
        <v>3000</v>
      </c>
      <c r="D78" s="29">
        <v>0</v>
      </c>
      <c r="E78" s="31"/>
      <c r="F78" s="29">
        <v>0</v>
      </c>
      <c r="G78" s="32"/>
    </row>
    <row r="79" spans="1:7">
      <c r="A79" s="7" t="s">
        <v>148</v>
      </c>
      <c r="B79" s="8" t="s">
        <v>149</v>
      </c>
      <c r="C79" s="15">
        <v>3000</v>
      </c>
      <c r="D79" s="40">
        <v>0</v>
      </c>
      <c r="E79" s="21"/>
      <c r="F79" s="40">
        <v>0</v>
      </c>
      <c r="G79" s="18"/>
    </row>
    <row r="80" spans="1:7" ht="24">
      <c r="A80" s="4" t="s">
        <v>150</v>
      </c>
      <c r="B80" s="1" t="s">
        <v>151</v>
      </c>
      <c r="C80" s="16"/>
      <c r="D80" s="37"/>
      <c r="E80" s="23"/>
      <c r="F80" s="37"/>
      <c r="G80" s="19"/>
    </row>
    <row r="81" spans="1:7" ht="24">
      <c r="A81" s="3" t="s">
        <v>152</v>
      </c>
      <c r="B81" s="2" t="s">
        <v>153</v>
      </c>
      <c r="C81" s="16"/>
      <c r="D81" s="37"/>
      <c r="E81" s="23"/>
      <c r="F81" s="37"/>
      <c r="G81" s="19"/>
    </row>
    <row r="82" spans="1:7">
      <c r="A82" s="3" t="s">
        <v>154</v>
      </c>
      <c r="B82" s="2" t="s">
        <v>155</v>
      </c>
      <c r="C82" s="16"/>
      <c r="D82" s="37"/>
      <c r="E82" s="23"/>
      <c r="F82" s="37"/>
      <c r="G82" s="19"/>
    </row>
    <row r="83" spans="1:7" ht="15.75" thickBot="1">
      <c r="A83" s="3" t="s">
        <v>156</v>
      </c>
      <c r="B83" s="2" t="s">
        <v>157</v>
      </c>
      <c r="C83" s="16"/>
      <c r="D83" s="38"/>
      <c r="E83" s="23"/>
      <c r="F83" s="38"/>
      <c r="G83" s="19"/>
    </row>
    <row r="84" spans="1:7">
      <c r="A84" s="5"/>
    </row>
    <row r="85" spans="1:7">
      <c r="A85" s="6" t="s">
        <v>160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2022-10-04T13:26:49Z</cp:lastPrinted>
  <dcterms:created xsi:type="dcterms:W3CDTF">2017-12-11T14:03:53Z</dcterms:created>
  <dcterms:modified xsi:type="dcterms:W3CDTF">2023-03-13T08:43:25Z</dcterms:modified>
</cp:coreProperties>
</file>