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/>
  <c r="G36"/>
  <c r="E36"/>
  <c r="E72" l="1"/>
  <c r="G77" l="1"/>
  <c r="G39"/>
  <c r="G27"/>
  <c r="E27"/>
  <c r="F74" l="1"/>
  <c r="F69"/>
  <c r="F63"/>
  <c r="F55"/>
  <c r="F52"/>
  <c r="F43"/>
  <c r="F40"/>
  <c r="F34"/>
  <c r="F23"/>
  <c r="F19"/>
  <c r="F16"/>
  <c r="F5"/>
  <c r="F4" l="1"/>
  <c r="G67"/>
  <c r="G66"/>
  <c r="G64"/>
  <c r="G41"/>
  <c r="G35"/>
  <c r="G33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G40" s="1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<sst xmlns="http://schemas.openxmlformats.org/spreadsheetml/2006/main" count="168" uniqueCount="168">
  <si>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</si>
  <si>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</si>
  <si>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</si>
  <si>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</si>
  <si>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</si>
  <si>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</si>
  <si>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</si>
  <si>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</si>
  <si>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</si>
  <si>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</si>
  <si>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</si>
  <si>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</si>
  <si>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</si>
  <si>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</si>
  <si>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</si>
  <si>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</si>
  <si>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</si>
  <si>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</si>
  <si>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</si>
  <si>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</si>
  <si>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</si>
  <si>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</si>
  <si>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</si>
  <si>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</si>
  <si>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</si>
  <si>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</si>
  <si>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</si>
  <si>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</si>
  <si>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</si>
  <si>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</si>
  <si>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</si>
  <si>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</si>
  <si>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</si>
  <si>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</si>
  <si>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</si>
  <si>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</si>
  <si>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</si>
  <si>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</si>
  <si>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</si>
  <si>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</si>
  <si>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</si>
  <si>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</si>
  <si>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</si>
  <si>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</si>
  <si>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</si>
  <si>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</si>
  <si>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</si>
  <si>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</si>
  <si>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</si>
  <si>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</si>
  <si>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</si>
  <si>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</si>
  <si>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</si>
  <si>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</si>
  <si>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</si>
  <si>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</si>
  <si>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</si>
  <si>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</si>
  <si>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</si>
  <si>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</si>
  <si>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</si>
  <si>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</si>
  <si>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</si>
  <si>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</si>
  <si>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</si>
  <si>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</si>
  <si>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</si>
  <si>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</si>
  <si>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</si>
  <si>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</si>
  <si>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</si>
  <si>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</si>
  <si>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</si>
  <si>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</si>
  <si>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</si>
  <si>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</si>
  <si>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</si>
  <si>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</si>
  <si>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</si>
  <si>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</si>
  <si>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</si>
  <si>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</si>
  <si>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</si>
  <si>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</si>
  <si>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</si>
  <si>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</si>
  <si>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</si>
  <si>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</si>
  <si>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</si>
  <si>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</si>
  <si>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</si>
  <si>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</si>
  <si>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</si>
  <si>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</si>
  <si>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</si>
  <si>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</si>
  <si>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</si>
  <si>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</si>
  <si>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</si>
  <si>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</si>
  <si>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</si>
  <si>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</si>
  <si>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</si>
  <si>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</si>
  <si>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</si>
  <si>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</si>
  <si>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</si>
  <si>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</si>
  <si>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</si>
  <si>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</si>
  <si>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</si>
  <si>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</si>
  <si>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</si>
  <si>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</si>
  <si>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</si>
  <si>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</si>
  <si>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</si>
  <si>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</si>
  <si>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</si>
  <si>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</si>
  <si>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</si>
  <si>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</si>
  <si>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</si>
  <si>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</si>
  <si>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</si>
  <si>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</si>
  <si>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</si>
  <si>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</si>
  <si>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</si>
  <si>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</si>
  <si>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</si>
  <si>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</si>
  <si>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</si>
  <si>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</si>
  <si>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</si>
  <si>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</si>
  <si>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</si>
  <si>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</si>
  <si>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</si>
  <si>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</si>
  <si>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</si>
  <si>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</si>
  <si>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</si>
  <si>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</si>
  <si>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</si>
  <si>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</si>
  <si>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</si>
  <si>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</si>
  <si>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</si>
  <si>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</si>
  <si>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</si>
  <si>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</si>
  <si>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</si>
  <si>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</si>
  <si>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</si>
  <si>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</si>
  <si>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</si>
  <si>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</si>
  <si>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</si>
  <si>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</si>
  <si>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</si>
  <si>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</si>
  <si>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</si>
  <si>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</si>
  <si>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млн.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</si>
  <si>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  <r>
      <rPr>
        <sz val="9"/>
        <color rgb="FF000000"/>
        <rFont val="Times New Roman"/>
        <family val="1"/>
        <charset val="204"/>
      </rPr>
      <t>, млн.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</si>
  <si>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  <r>
      <rPr>
        <sz val="9"/>
        <color rgb="FF000000"/>
        <rFont val="Times New Roman"/>
        <family val="1"/>
        <charset val="204"/>
      </rPr>
      <t>, млн. руб.</t>
    </r>
  </si>
  <si>
    <t>Сведения о распределении ассигнований по разделам и подразделам классификации расходов бюджета за IV квартал 2020 года в сравнении с запланированными значениями на соответствующий период (финансовый год)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</si>
</sst>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M6" sqref="M6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164</v>
      </c>
      <c r="D3" s="1" t="s">
        <v>165</v>
      </c>
      <c r="E3" s="1" t="s">
        <v>162</v>
      </c>
      <c r="F3" s="1" t="s">
        <v>166</v>
      </c>
      <c r="G3" s="1" t="s">
        <v>163</v>
      </c>
    </row>
    <row r="4" spans="1:7">
      <c r="A4" s="5"/>
      <c r="B4" s="2" t="s">
        <v>0</v>
      </c>
      <c r="C4" s="10">
        <f>SUM(C5,C16,C19,C23,C34,C40,C43,C52,C55,C63,C69,C74,C78)</f>
        <v>3784.0544400000003</v>
      </c>
      <c r="D4" s="10">
        <f>SUM(D5,D16,D19,D23,D34,D40,D43,D52,D55,D63,D69,D74,D78)</f>
        <v>3729.8228343199999</v>
      </c>
      <c r="E4" s="8">
        <f>D4/C4*100</f>
        <v>98.566838650450279</v>
      </c>
      <c r="F4" s="10">
        <f>SUM(F5,F16,F19,F23,F34,F40,F43,F52,F55,F63,F69,F74,F78)</f>
        <v>3182.9091082700002</v>
      </c>
      <c r="G4" s="8">
        <f>D4/F4*100</f>
        <v>117.18282575612919</v>
      </c>
    </row>
    <row r="5" spans="1:7">
      <c r="A5" s="5" t="s">
        <v>1</v>
      </c>
      <c r="B5" s="2" t="s">
        <v>2</v>
      </c>
      <c r="C5" s="10">
        <f>SUM(C6:C15)</f>
        <v>497.46274928000003</v>
      </c>
      <c r="D5" s="10">
        <f>SUM(D6:D15)</f>
        <v>487.61439208000002</v>
      </c>
      <c r="E5" s="8">
        <f>D5/C5*100</f>
        <v>98.020282480597004</v>
      </c>
      <c r="F5" s="10">
        <f>SUM(F6:F15)</f>
        <v>470.84182563000002</v>
      </c>
      <c r="G5" s="8">
        <f>D5/F5*100</f>
        <v>103.5622507468528</v>
      </c>
    </row>
    <row r="6" spans="1:7" ht="24">
      <c r="A6" s="4" t="s">
        <v>3</v>
      </c>
      <c r="B6" s="3" t="s">
        <v>4</v>
      </c>
      <c r="C6" s="11">
        <v>3.4350999999999998</v>
      </c>
      <c r="D6" s="11">
        <v>3.2610349699999999</v>
      </c>
      <c r="E6" s="11">
        <f>D6/C6*100</f>
        <v>94.932752176064753</v>
      </c>
      <c r="F6" s="11">
        <v>2.4577511300000001</v>
      </c>
      <c r="G6" s="9">
        <f t="shared" ref="G6:G17" si="0">D6/F6*100</f>
        <v>132.68369324277353</v>
      </c>
    </row>
    <row r="7" spans="1:7" ht="36">
      <c r="A7" s="4" t="s">
        <v>5</v>
      </c>
      <c r="B7" s="3" t="s">
        <v>6</v>
      </c>
      <c r="C7" s="11">
        <v>3.4754399999999999</v>
      </c>
      <c r="D7" s="11">
        <v>3.3395832900000002</v>
      </c>
      <c r="E7" s="11">
        <f t="shared" ref="E7:E8" si="1">D7/C7*100</f>
        <v>96.090949347420775</v>
      </c>
      <c r="F7" s="11">
        <v>2.9087149600000002</v>
      </c>
      <c r="G7" s="9">
        <f t="shared" si="0"/>
        <v>114.81301316647404</v>
      </c>
    </row>
    <row r="8" spans="1:7" ht="36">
      <c r="A8" s="4" t="s">
        <v>7</v>
      </c>
      <c r="B8" s="3" t="s">
        <v>8</v>
      </c>
      <c r="C8" s="11">
        <v>215.26170289000001</v>
      </c>
      <c r="D8" s="11">
        <v>208.93693271000001</v>
      </c>
      <c r="E8" s="11">
        <f t="shared" si="1"/>
        <v>97.061822843967747</v>
      </c>
      <c r="F8" s="11">
        <v>219.71936805000001</v>
      </c>
      <c r="G8" s="9">
        <f t="shared" si="0"/>
        <v>95.092633191286851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28.50770039</v>
      </c>
      <c r="D10" s="11">
        <v>28.063825520000002</v>
      </c>
      <c r="E10" s="11">
        <f t="shared" ref="E10:E11" si="2">D10/C10*100</f>
        <v>98.442965009707677</v>
      </c>
      <c r="F10" s="11">
        <v>28.483966250000002</v>
      </c>
      <c r="G10" s="9">
        <f t="shared" si="0"/>
        <v>98.524992178713873</v>
      </c>
    </row>
    <row r="11" spans="1:7">
      <c r="A11" s="4" t="s">
        <v>13</v>
      </c>
      <c r="B11" s="3" t="s">
        <v>14</v>
      </c>
      <c r="C11" s="11">
        <v>2.2432500000000002</v>
      </c>
      <c r="D11" s="11">
        <v>2.1683547600000002</v>
      </c>
      <c r="E11" s="11">
        <f t="shared" si="2"/>
        <v>96.661306586425937</v>
      </c>
      <c r="F11" s="11">
        <v>7.4082582800000001</v>
      </c>
      <c r="G11" s="9">
        <f t="shared" si="0"/>
        <v>29.269427145296561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0</v>
      </c>
      <c r="D13" s="11">
        <v>0</v>
      </c>
      <c r="E13" s="11"/>
      <c r="F13" s="11">
        <v>0</v>
      </c>
      <c r="G13" s="9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244.539556</v>
      </c>
      <c r="D15" s="11">
        <v>241.84466083000001</v>
      </c>
      <c r="E15" s="11">
        <f>D15/C15*100</f>
        <v>98.897971676206041</v>
      </c>
      <c r="F15" s="11">
        <v>209.86376695999999</v>
      </c>
      <c r="G15" s="9">
        <f t="shared" si="0"/>
        <v>115.23888298264254</v>
      </c>
    </row>
    <row r="16" spans="1:7">
      <c r="A16" s="5" t="s">
        <v>23</v>
      </c>
      <c r="B16" s="2" t="s">
        <v>24</v>
      </c>
      <c r="C16" s="10">
        <f>SUM(C17:C18)</f>
        <v>7.5250000000000004</v>
      </c>
      <c r="D16" s="10">
        <f>SUM(D17:D18)</f>
        <v>7.5250000000000004</v>
      </c>
      <c r="E16" s="10">
        <f t="shared" ref="E16:E17" si="3">D16/C16*100</f>
        <v>100</v>
      </c>
      <c r="F16" s="10">
        <f>SUM(F17:F18)</f>
        <v>6.7517999999999994</v>
      </c>
      <c r="G16" s="10">
        <f t="shared" si="0"/>
        <v>111.45176101187832</v>
      </c>
    </row>
    <row r="17" spans="1:7">
      <c r="A17" s="4" t="s">
        <v>25</v>
      </c>
      <c r="B17" s="3" t="s">
        <v>26</v>
      </c>
      <c r="C17" s="11">
        <v>7.5250000000000004</v>
      </c>
      <c r="D17" s="11">
        <v>7.5250000000000004</v>
      </c>
      <c r="E17" s="11">
        <f t="shared" si="3"/>
        <v>100</v>
      </c>
      <c r="F17" s="11">
        <v>6.6349999999999998</v>
      </c>
      <c r="G17" s="11">
        <f t="shared" si="0"/>
        <v>113.41371514694801</v>
      </c>
    </row>
    <row r="18" spans="1:7">
      <c r="A18" s="4" t="s">
        <v>27</v>
      </c>
      <c r="B18" s="3" t="s">
        <v>28</v>
      </c>
      <c r="C18" s="11"/>
      <c r="D18" s="11"/>
      <c r="E18" s="11"/>
      <c r="F18" s="11">
        <v>0.1168</v>
      </c>
      <c r="G18" s="11"/>
    </row>
    <row r="19" spans="1:7" ht="24">
      <c r="A19" s="5" t="s">
        <v>29</v>
      </c>
      <c r="B19" s="2" t="s">
        <v>30</v>
      </c>
      <c r="C19" s="10">
        <f>SUM(C20:C22)</f>
        <v>43.564099999999996</v>
      </c>
      <c r="D19" s="10">
        <f>SUM(D20:D22)</f>
        <v>41.456872959999998</v>
      </c>
      <c r="E19" s="10">
        <f>D19/C19*100</f>
        <v>95.162927639960429</v>
      </c>
      <c r="F19" s="10">
        <f>SUM(F20:F22)</f>
        <v>41.786137490000002</v>
      </c>
      <c r="G19" s="8">
        <f>D19/F19*100</f>
        <v>99.212024489990725</v>
      </c>
    </row>
    <row r="20" spans="1:7" ht="24">
      <c r="A20" s="4" t="s">
        <v>31</v>
      </c>
      <c r="B20" s="3" t="s">
        <v>32</v>
      </c>
      <c r="C20" s="11">
        <v>25.358139999999999</v>
      </c>
      <c r="D20" s="11">
        <v>25.257607780000001</v>
      </c>
      <c r="E20" s="11">
        <f>D20/C20*100</f>
        <v>99.603550497000185</v>
      </c>
      <c r="F20" s="11">
        <v>24.910463849999999</v>
      </c>
      <c r="G20" s="9">
        <f t="shared" ref="G20:G22" si="4">D20/F20*100</f>
        <v>101.39356670389741</v>
      </c>
    </row>
    <row r="21" spans="1:7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>
      <c r="A22" s="4" t="s">
        <v>35</v>
      </c>
      <c r="B22" s="3" t="s">
        <v>36</v>
      </c>
      <c r="C22" s="11">
        <v>18.205960000000001</v>
      </c>
      <c r="D22" s="11">
        <v>16.199265180000001</v>
      </c>
      <c r="E22" s="11">
        <f>D22/C22*100</f>
        <v>88.977813748904211</v>
      </c>
      <c r="F22" s="11">
        <v>16.875673639999999</v>
      </c>
      <c r="G22" s="11">
        <f t="shared" si="4"/>
        <v>95.991813574797263</v>
      </c>
    </row>
    <row r="23" spans="1:7">
      <c r="A23" s="5" t="s">
        <v>37</v>
      </c>
      <c r="B23" s="2" t="s">
        <v>38</v>
      </c>
      <c r="C23" s="10">
        <f>SUM(C24:C33)</f>
        <v>290.69954000000001</v>
      </c>
      <c r="D23" s="10">
        <f>SUM(D24:D33)</f>
        <v>287.15691699000001</v>
      </c>
      <c r="E23" s="10">
        <f>D23/C23*100</f>
        <v>98.781345505397084</v>
      </c>
      <c r="F23" s="10">
        <f>SUM(F24:F33)</f>
        <v>150.67277006</v>
      </c>
      <c r="G23" s="8">
        <f>D23/F23*100</f>
        <v>190.58315372820854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2.6970000000000001</v>
      </c>
      <c r="D27" s="11">
        <v>1.10535636</v>
      </c>
      <c r="E27" s="11">
        <f>D27/C27*100</f>
        <v>40.98466295884316</v>
      </c>
      <c r="F27" s="11">
        <v>1.1341954299999999</v>
      </c>
      <c r="G27" s="11">
        <f t="shared" ref="G27" si="5">D27/F27*100</f>
        <v>97.457310333193647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193.50470000000001</v>
      </c>
      <c r="D31" s="11">
        <v>192.23706418</v>
      </c>
      <c r="E31" s="11">
        <f t="shared" ref="E31:E36" si="6">D31/C31*100</f>
        <v>99.344906960916191</v>
      </c>
      <c r="F31" s="11">
        <v>119.48723701999999</v>
      </c>
      <c r="G31" s="9">
        <f t="shared" ref="G31:G33" si="7">D31/F31*100</f>
        <v>160.88501916553901</v>
      </c>
    </row>
    <row r="32" spans="1:7">
      <c r="A32" s="4" t="s">
        <v>55</v>
      </c>
      <c r="B32" s="3" t="s">
        <v>56</v>
      </c>
      <c r="C32" s="11">
        <v>39.19388</v>
      </c>
      <c r="D32" s="11">
        <v>38.754522119999997</v>
      </c>
      <c r="E32" s="11">
        <f t="shared" si="6"/>
        <v>98.879014070564068</v>
      </c>
      <c r="F32" s="11">
        <v>25.386396940000001</v>
      </c>
      <c r="G32" s="11">
        <f t="shared" si="7"/>
        <v>152.65861560265984</v>
      </c>
    </row>
    <row r="33" spans="1:7">
      <c r="A33" s="4" t="s">
        <v>57</v>
      </c>
      <c r="B33" s="3" t="s">
        <v>58</v>
      </c>
      <c r="C33" s="11">
        <v>55.303959999999996</v>
      </c>
      <c r="D33" s="11">
        <v>55.059974330000003</v>
      </c>
      <c r="E33" s="11">
        <f t="shared" si="6"/>
        <v>99.558827848855685</v>
      </c>
      <c r="F33" s="11">
        <v>4.66494067</v>
      </c>
      <c r="G33" s="11">
        <f t="shared" si="7"/>
        <v>1180.2931317881048</v>
      </c>
    </row>
    <row r="34" spans="1:7">
      <c r="A34" s="5" t="s">
        <v>59</v>
      </c>
      <c r="B34" s="2" t="s">
        <v>60</v>
      </c>
      <c r="C34" s="10">
        <f>SUM(C35:C39)</f>
        <v>382.09875</v>
      </c>
      <c r="D34" s="10">
        <f>SUM(D35:D39)</f>
        <v>375.74965199999997</v>
      </c>
      <c r="E34" s="10">
        <f>D34/C34*100</f>
        <v>98.338362007203628</v>
      </c>
      <c r="F34" s="10">
        <f>SUM(F35:F39)</f>
        <v>284.54868317</v>
      </c>
      <c r="G34" s="8">
        <f>D34/F34*100</f>
        <v>132.05109502317151</v>
      </c>
    </row>
    <row r="35" spans="1:7">
      <c r="A35" s="4" t="s">
        <v>61</v>
      </c>
      <c r="B35" s="3" t="s">
        <v>62</v>
      </c>
      <c r="C35" s="11">
        <v>21.573519999999998</v>
      </c>
      <c r="D35" s="11">
        <v>21.57110862</v>
      </c>
      <c r="E35" s="11">
        <f t="shared" si="6"/>
        <v>99.988822500917792</v>
      </c>
      <c r="F35" s="11">
        <v>43.775397169999998</v>
      </c>
      <c r="G35" s="11">
        <f t="shared" ref="G35:G36" si="8">D35/F35*100</f>
        <v>49.276785625106875</v>
      </c>
    </row>
    <row r="36" spans="1:7">
      <c r="A36" s="4" t="s">
        <v>63</v>
      </c>
      <c r="B36" s="3" t="s">
        <v>64</v>
      </c>
      <c r="C36" s="11">
        <v>2.1571199999999999</v>
      </c>
      <c r="D36" s="11">
        <v>2.1571199999999999</v>
      </c>
      <c r="E36" s="11">
        <f t="shared" si="6"/>
        <v>100</v>
      </c>
      <c r="F36" s="11">
        <v>0.78900000000000003</v>
      </c>
      <c r="G36" s="11">
        <f t="shared" si="8"/>
        <v>273.39923954372625</v>
      </c>
    </row>
    <row r="37" spans="1:7">
      <c r="A37" s="4" t="s">
        <v>65</v>
      </c>
      <c r="B37" s="3" t="s">
        <v>66</v>
      </c>
      <c r="C37" s="11">
        <v>357.73611</v>
      </c>
      <c r="D37" s="11">
        <v>351.39838698</v>
      </c>
      <c r="E37" s="11">
        <f t="shared" ref="E37" si="9">D37/C37*100</f>
        <v>98.228380405880742</v>
      </c>
      <c r="F37" s="11">
        <v>239.372286</v>
      </c>
      <c r="G37" s="9">
        <f t="shared" ref="G37:G39" si="10">D37/F37*100</f>
        <v>146.79994616419378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0.63200000000000001</v>
      </c>
      <c r="D39" s="11">
        <v>0.62303640000000005</v>
      </c>
      <c r="E39" s="11">
        <f>D39/C39*100</f>
        <v>98.581708860759505</v>
      </c>
      <c r="F39" s="11">
        <v>0.61199999999999999</v>
      </c>
      <c r="G39" s="11">
        <f t="shared" si="10"/>
        <v>101.80333333333334</v>
      </c>
    </row>
    <row r="40" spans="1:7">
      <c r="A40" s="5" t="s">
        <v>71</v>
      </c>
      <c r="B40" s="2" t="s">
        <v>72</v>
      </c>
      <c r="C40" s="10">
        <f>SUM(C41:C42)</f>
        <v>1.5850200000000001</v>
      </c>
      <c r="D40" s="10">
        <f>SUM(D41:D42)</f>
        <v>1.5850188000000001</v>
      </c>
      <c r="E40" s="10">
        <f t="shared" ref="E40:E41" si="11">D40/C40*100</f>
        <v>99.999924291176129</v>
      </c>
      <c r="F40" s="10">
        <f>SUM(F41:F42)</f>
        <v>2.1104235999999998</v>
      </c>
      <c r="G40" s="10">
        <f t="shared" ref="G40:G41" si="12">D40/F40*100</f>
        <v>75.104296597138145</v>
      </c>
    </row>
    <row r="41" spans="1:7">
      <c r="A41" s="4" t="s">
        <v>73</v>
      </c>
      <c r="B41" s="3" t="s">
        <v>74</v>
      </c>
      <c r="C41" s="11">
        <v>1.5850200000000001</v>
      </c>
      <c r="D41" s="11">
        <v>1.5850188000000001</v>
      </c>
      <c r="E41" s="11">
        <f t="shared" si="11"/>
        <v>99.999924291176129</v>
      </c>
      <c r="F41" s="11">
        <v>2.1104235999999998</v>
      </c>
      <c r="G41" s="11">
        <f t="shared" si="12"/>
        <v>75.104296597138145</v>
      </c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1936.28911464</v>
      </c>
      <c r="D43" s="10">
        <f>SUM(D44:D51)</f>
        <v>1908.27640453</v>
      </c>
      <c r="E43" s="10">
        <f>D43/C43*100</f>
        <v>98.553278542021445</v>
      </c>
      <c r="F43" s="10">
        <f>SUM(F44:F51)</f>
        <v>1800.76857105</v>
      </c>
      <c r="G43" s="8">
        <f>D43/F43*100</f>
        <v>105.97010827534123</v>
      </c>
    </row>
    <row r="44" spans="1:7">
      <c r="A44" s="4" t="s">
        <v>79</v>
      </c>
      <c r="B44" s="3" t="s">
        <v>80</v>
      </c>
      <c r="C44" s="11">
        <v>866.48681421000003</v>
      </c>
      <c r="D44" s="11">
        <v>855.38270266999996</v>
      </c>
      <c r="E44" s="11">
        <f t="shared" ref="E44:E46" si="13">D44/C44*100</f>
        <v>98.718490419254209</v>
      </c>
      <c r="F44" s="11">
        <v>813.12700153000003</v>
      </c>
      <c r="G44" s="9">
        <f t="shared" ref="G44:G46" si="14">D44/F44*100</f>
        <v>105.1966914221875</v>
      </c>
    </row>
    <row r="45" spans="1:7">
      <c r="A45" s="4" t="s">
        <v>81</v>
      </c>
      <c r="B45" s="3" t="s">
        <v>82</v>
      </c>
      <c r="C45" s="11">
        <v>849.64054579000003</v>
      </c>
      <c r="D45" s="11">
        <v>835.19624652000005</v>
      </c>
      <c r="E45" s="11">
        <f t="shared" si="13"/>
        <v>98.299951745291352</v>
      </c>
      <c r="F45" s="11">
        <v>773.59284290999994</v>
      </c>
      <c r="G45" s="9">
        <f t="shared" si="14"/>
        <v>107.96328510205298</v>
      </c>
    </row>
    <row r="46" spans="1:7">
      <c r="A46" s="4" t="s">
        <v>83</v>
      </c>
      <c r="B46" s="3" t="s">
        <v>84</v>
      </c>
      <c r="C46" s="11">
        <v>166.42303999999999</v>
      </c>
      <c r="D46" s="11">
        <v>165.33278852999999</v>
      </c>
      <c r="E46" s="11">
        <f t="shared" si="13"/>
        <v>99.344891506608704</v>
      </c>
      <c r="F46" s="11">
        <v>148.29782634</v>
      </c>
      <c r="G46" s="9">
        <f t="shared" si="14"/>
        <v>111.48699384908328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15.73241</v>
      </c>
      <c r="D50" s="11">
        <v>15.73080614</v>
      </c>
      <c r="E50" s="11">
        <f t="shared" ref="E50:E51" si="15">D50/C50*100</f>
        <v>99.989805376290093</v>
      </c>
      <c r="F50" s="11">
        <v>15.814718210000001</v>
      </c>
      <c r="G50" s="9">
        <f t="shared" ref="G50:G54" si="16">D50/F50*100</f>
        <v>99.469405215535616</v>
      </c>
    </row>
    <row r="51" spans="1:7">
      <c r="A51" s="4" t="s">
        <v>93</v>
      </c>
      <c r="B51" s="3" t="s">
        <v>94</v>
      </c>
      <c r="C51" s="11">
        <v>38.006304640000003</v>
      </c>
      <c r="D51" s="11">
        <v>36.633860669999997</v>
      </c>
      <c r="E51" s="11">
        <f t="shared" si="15"/>
        <v>96.388904464667249</v>
      </c>
      <c r="F51" s="11">
        <v>49.93618206</v>
      </c>
      <c r="G51" s="9">
        <f t="shared" si="16"/>
        <v>73.361356753271963</v>
      </c>
    </row>
    <row r="52" spans="1:7">
      <c r="A52" s="5" t="s">
        <v>95</v>
      </c>
      <c r="B52" s="2" t="s">
        <v>96</v>
      </c>
      <c r="C52" s="10">
        <f>SUM(C53:C54)</f>
        <v>369.58305608000001</v>
      </c>
      <c r="D52" s="10">
        <f>SUM(D53:D54)</f>
        <v>368.79874110000003</v>
      </c>
      <c r="E52" s="10">
        <f>D52/C52*100</f>
        <v>99.787783837192407</v>
      </c>
      <c r="F52" s="10">
        <f>SUM(F53:F54)</f>
        <v>173.21441859999999</v>
      </c>
      <c r="G52" s="8">
        <f>D52/F52*100</f>
        <v>212.91457378710393</v>
      </c>
    </row>
    <row r="53" spans="1:7">
      <c r="A53" s="4" t="s">
        <v>97</v>
      </c>
      <c r="B53" s="3" t="s">
        <v>98</v>
      </c>
      <c r="C53" s="11">
        <v>364.35363999999998</v>
      </c>
      <c r="D53" s="11">
        <v>364.17105684000001</v>
      </c>
      <c r="E53" s="11">
        <f t="shared" ref="E53:E54" si="17">D53/C53*100</f>
        <v>99.949888476481263</v>
      </c>
      <c r="F53" s="11">
        <v>168.44999095</v>
      </c>
      <c r="G53" s="9">
        <f t="shared" si="16"/>
        <v>216.18941905915256</v>
      </c>
    </row>
    <row r="54" spans="1:7">
      <c r="A54" s="4" t="s">
        <v>99</v>
      </c>
      <c r="B54" s="3" t="s">
        <v>100</v>
      </c>
      <c r="C54" s="11">
        <v>5.22941608</v>
      </c>
      <c r="D54" s="11">
        <v>4.6276842599999997</v>
      </c>
      <c r="E54" s="11">
        <f t="shared" si="17"/>
        <v>88.493326773110766</v>
      </c>
      <c r="F54" s="11">
        <v>4.76442765</v>
      </c>
      <c r="G54" s="9">
        <f t="shared" si="16"/>
        <v>97.129909402654064</v>
      </c>
    </row>
    <row r="55" spans="1:7">
      <c r="A55" s="5" t="s">
        <v>101</v>
      </c>
      <c r="B55" s="2" t="s">
        <v>102</v>
      </c>
      <c r="C55" s="10"/>
      <c r="D55" s="10"/>
      <c r="E55" s="10"/>
      <c r="F55" s="10">
        <f>SUM(F56:F62)</f>
        <v>8.2121121099999996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>
        <v>8.2121121099999996</v>
      </c>
      <c r="G62" s="11"/>
    </row>
    <row r="63" spans="1:7">
      <c r="A63" s="5" t="s">
        <v>117</v>
      </c>
      <c r="B63" s="2" t="s">
        <v>118</v>
      </c>
      <c r="C63" s="10">
        <f>SUM(C64:C68)</f>
        <v>110.90162000000001</v>
      </c>
      <c r="D63" s="10">
        <f>SUM(D64:D68)</f>
        <v>107.83329969</v>
      </c>
      <c r="E63" s="10">
        <f t="shared" ref="E63:E64" si="18">D63/C63*100</f>
        <v>97.233295320663487</v>
      </c>
      <c r="F63" s="10">
        <f>SUM(F64:F68)</f>
        <v>112.08241381000001</v>
      </c>
      <c r="G63" s="10">
        <f t="shared" ref="G63:G67" si="19">D63/F63*100</f>
        <v>96.208937713276754</v>
      </c>
    </row>
    <row r="64" spans="1:7">
      <c r="A64" s="4" t="s">
        <v>119</v>
      </c>
      <c r="B64" s="3" t="s">
        <v>120</v>
      </c>
      <c r="C64" s="11">
        <v>6.08101</v>
      </c>
      <c r="D64" s="11">
        <v>6.0810015100000001</v>
      </c>
      <c r="E64" s="11">
        <f t="shared" si="18"/>
        <v>99.999860385034722</v>
      </c>
      <c r="F64" s="11">
        <v>5.9781729099999996</v>
      </c>
      <c r="G64" s="11">
        <f t="shared" si="19"/>
        <v>101.72006734412105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44.044820000000001</v>
      </c>
      <c r="D66" s="11">
        <v>43.6477675</v>
      </c>
      <c r="E66" s="11">
        <f t="shared" ref="E66:E67" si="20">D66/C66*100</f>
        <v>99.098526228509954</v>
      </c>
      <c r="F66" s="11">
        <v>38.021485920000003</v>
      </c>
      <c r="G66" s="11">
        <f t="shared" si="19"/>
        <v>114.79763729339277</v>
      </c>
    </row>
    <row r="67" spans="1:7">
      <c r="A67" s="4" t="s">
        <v>125</v>
      </c>
      <c r="B67" s="3" t="s">
        <v>126</v>
      </c>
      <c r="C67" s="11">
        <v>60.775790000000001</v>
      </c>
      <c r="D67" s="11">
        <v>58.104530680000003</v>
      </c>
      <c r="E67" s="11">
        <f t="shared" si="20"/>
        <v>95.604731226035895</v>
      </c>
      <c r="F67" s="11">
        <v>68.082754980000004</v>
      </c>
      <c r="G67" s="11">
        <f t="shared" si="19"/>
        <v>85.343976895571856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139.39389999999997</v>
      </c>
      <c r="D69" s="10">
        <f>SUM(D70:D73)</f>
        <v>138.88986029</v>
      </c>
      <c r="E69" s="10">
        <f>D69/C69*100</f>
        <v>99.638406192810464</v>
      </c>
      <c r="F69" s="10">
        <f>SUM(F70:F73)</f>
        <v>128.37560237999998</v>
      </c>
      <c r="G69" s="8">
        <f>D69/F69*100</f>
        <v>108.19023063188997</v>
      </c>
    </row>
    <row r="70" spans="1:7">
      <c r="A70" s="4" t="s">
        <v>131</v>
      </c>
      <c r="B70" s="3" t="s">
        <v>132</v>
      </c>
      <c r="C70" s="11">
        <v>115.47394</v>
      </c>
      <c r="D70" s="11">
        <v>115.18870825</v>
      </c>
      <c r="E70" s="11">
        <f t="shared" ref="E70:E72" si="21">D70/C70*100</f>
        <v>99.752990371680411</v>
      </c>
      <c r="F70" s="11">
        <v>99.586171199999995</v>
      </c>
      <c r="G70" s="9">
        <f t="shared" ref="G70:G71" si="22">D70/F70*100</f>
        <v>115.66737315230773</v>
      </c>
    </row>
    <row r="71" spans="1:7">
      <c r="A71" s="4" t="s">
        <v>133</v>
      </c>
      <c r="B71" s="3" t="s">
        <v>134</v>
      </c>
      <c r="C71" s="11">
        <v>10.029350000000001</v>
      </c>
      <c r="D71" s="11">
        <v>9.8107115700000005</v>
      </c>
      <c r="E71" s="11">
        <f t="shared" si="21"/>
        <v>97.820013959030234</v>
      </c>
      <c r="F71" s="11">
        <v>24.556581000000001</v>
      </c>
      <c r="G71" s="9">
        <f t="shared" si="22"/>
        <v>39.951455660704561</v>
      </c>
    </row>
    <row r="72" spans="1:7">
      <c r="A72" s="4" t="s">
        <v>135</v>
      </c>
      <c r="B72" s="3" t="s">
        <v>136</v>
      </c>
      <c r="C72" s="11">
        <v>9.6240000000000006</v>
      </c>
      <c r="D72" s="11">
        <v>9.6240000000000006</v>
      </c>
      <c r="E72" s="11">
        <f t="shared" si="21"/>
        <v>100</v>
      </c>
      <c r="F72" s="11"/>
      <c r="G72" s="9"/>
    </row>
    <row r="73" spans="1:7">
      <c r="A73" s="4" t="s">
        <v>137</v>
      </c>
      <c r="B73" s="3" t="s">
        <v>138</v>
      </c>
      <c r="C73" s="11">
        <v>4.26661</v>
      </c>
      <c r="D73" s="11">
        <v>4.26644047</v>
      </c>
      <c r="E73" s="11">
        <f>D73/C73*100</f>
        <v>99.996026587853109</v>
      </c>
      <c r="F73" s="11">
        <v>4.2328501799999998</v>
      </c>
      <c r="G73" s="9">
        <f t="shared" ref="G73" si="23">D73/F73*100</f>
        <v>100.7935619871148</v>
      </c>
    </row>
    <row r="74" spans="1:7">
      <c r="A74" s="5" t="s">
        <v>139</v>
      </c>
      <c r="B74" s="2" t="s">
        <v>140</v>
      </c>
      <c r="C74" s="10">
        <f>SUM(C75:C77)</f>
        <v>4.9515900000000004</v>
      </c>
      <c r="D74" s="10">
        <f>SUM(D75:D77)</f>
        <v>4.9366758800000001</v>
      </c>
      <c r="E74" s="10">
        <f>D74/C74*100</f>
        <v>99.698801395107424</v>
      </c>
      <c r="F74" s="10">
        <f>SUM(F75:F77)</f>
        <v>3.5443503700000001</v>
      </c>
      <c r="G74" s="10">
        <f>D74/F74*100</f>
        <v>139.28295356420986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4.9515900000000004</v>
      </c>
      <c r="D77" s="11">
        <v>4.9366758800000001</v>
      </c>
      <c r="E77" s="11">
        <f>D77/C77*100</f>
        <v>99.698801395107424</v>
      </c>
      <c r="F77" s="11">
        <v>3.5443503700000001</v>
      </c>
      <c r="G77" s="11">
        <f t="shared" ref="G77" si="24">D77/F77*100</f>
        <v>139.28295356420986</v>
      </c>
    </row>
    <row r="78" spans="1:7">
      <c r="A78" s="5" t="s">
        <v>147</v>
      </c>
      <c r="B78" s="2" t="s">
        <v>148</v>
      </c>
      <c r="C78" s="10">
        <f>SUM(C79)</f>
        <v>0</v>
      </c>
      <c r="D78" s="10">
        <v>0</v>
      </c>
      <c r="E78" s="10"/>
      <c r="F78" s="10">
        <v>0</v>
      </c>
      <c r="G78" s="9"/>
    </row>
    <row r="79" spans="1:7">
      <c r="A79" s="4" t="s">
        <v>149</v>
      </c>
      <c r="B79" s="3" t="s">
        <v>150</v>
      </c>
      <c r="C79" s="11">
        <v>0</v>
      </c>
      <c r="D79" s="11">
        <v>0</v>
      </c>
      <c r="E79" s="11"/>
      <c r="F79" s="11">
        <v>0</v>
      </c>
      <c r="G79" s="9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2021-08-13T07:28:49Z</dcterms:modified>
</cp:coreProperties>
</file>