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130"/>
  </bookViews>
  <sheets>
    <sheet name="разделы" sheetId="3" r:id="rId1"/>
  </sheets>
  <calcPr calcId="125725"/>
</workbook>
</file>

<file path=xl/calcChain.xml><?xml version="1.0" encoding="utf-8"?>
<calcChain xmlns="http://schemas.openxmlformats.org/spreadsheetml/2006/main">
  <c r="G66" i="3"/>
  <c r="G62"/>
  <c r="G53"/>
  <c r="G50"/>
  <c r="G40"/>
  <c r="G25"/>
  <c r="G21"/>
  <c r="H67"/>
  <c r="H65"/>
  <c r="H64"/>
  <c r="H63"/>
  <c r="H61"/>
  <c r="H60"/>
  <c r="H59"/>
  <c r="H58"/>
  <c r="H57"/>
  <c r="H55"/>
  <c r="H54"/>
  <c r="H52"/>
  <c r="H51"/>
  <c r="H49"/>
  <c r="H48"/>
  <c r="H47"/>
  <c r="H46"/>
  <c r="H45"/>
  <c r="H44"/>
  <c r="H43"/>
  <c r="H41"/>
  <c r="H39"/>
  <c r="H38"/>
  <c r="H37"/>
  <c r="H36"/>
  <c r="H35"/>
  <c r="H33"/>
  <c r="H32"/>
  <c r="H31"/>
  <c r="H30"/>
  <c r="H29"/>
  <c r="H27"/>
  <c r="H26"/>
  <c r="H24"/>
  <c r="H23"/>
  <c r="H22"/>
  <c r="H20"/>
  <c r="H19"/>
  <c r="H18"/>
  <c r="H17"/>
  <c r="H16"/>
  <c r="H15"/>
  <c r="H14"/>
  <c r="H13"/>
  <c r="F66" l="1"/>
  <c r="H66" s="1"/>
  <c r="F42" l="1"/>
  <c r="H42" s="1"/>
  <c r="F50" l="1"/>
  <c r="H50" s="1"/>
  <c r="F53" l="1"/>
  <c r="H53" s="1"/>
  <c r="F34" l="1"/>
  <c r="H34" s="1"/>
  <c r="F21"/>
  <c r="H21" s="1"/>
  <c r="F40"/>
  <c r="H40" s="1"/>
  <c r="F12" l="1"/>
  <c r="H12" s="1"/>
  <c r="F28"/>
  <c r="H28" s="1"/>
  <c r="F25"/>
  <c r="H25" s="1"/>
  <c r="F56"/>
  <c r="H56" s="1"/>
  <c r="F62" l="1"/>
  <c r="F68" l="1"/>
  <c r="H68" s="1"/>
  <c r="H62"/>
</calcChain>
</file>

<file path=xl/sharedStrings.xml><?xml version="1.0" encoding="utf-8"?>
<sst xmlns="http://schemas.openxmlformats.org/spreadsheetml/2006/main" count="255" uniqueCount="74">
  <si>
    <t xml:space="preserve">                 к Решению Совета депутатов</t>
  </si>
  <si>
    <t>(тыс. рублей)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</si>
  <si>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</si>
  <si>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</si>
  <si>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</si>
  <si>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</si>
  <si>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</si>
  <si>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</si>
  <si>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</si>
  <si>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</si>
  <si>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</si>
  <si>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</si>
  <si>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в том числе за счет субвенции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</si>
  <si>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</si>
  <si>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</si>
  <si>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</si>
  <si>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03</t>
  </si>
  <si>
    <t>Мобилизационная подготовка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</si>
  <si>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</si>
  <si>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</si>
  <si>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</si>
  <si>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</si>
  <si>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</si>
  <si>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</si>
  <si>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</si>
  <si>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</si>
  <si>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</si>
  <si>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05</t>
  </si>
  <si>
    <t>Жилищное хозяйство</t>
  </si>
  <si>
    <t>Благоустройство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</si>
  <si>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</si>
  <si>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</si>
  <si>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</si>
  <si>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</si>
  <si>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</si>
  <si>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</si>
  <si>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Общее образование</t>
  </si>
  <si>
    <t>08</t>
  </si>
  <si>
    <t xml:space="preserve">Культура </t>
  </si>
  <si>
    <t>Здравоохранение</t>
  </si>
  <si>
    <t>Другие вопросы в области 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</si>
  <si>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</si>
  <si>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</si>
  <si>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</si>
  <si>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</si>
  <si>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</si>
  <si>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Другие вопросы в области образования</t>
  </si>
  <si>
    <t>Другие вопросы в области культуры, кинематографии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</si>
  <si>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</si>
  <si>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</si>
  <si>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</si>
  <si>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</si>
  <si>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</si>
  <si>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</si>
  <si>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</si>
  <si>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</si>
  <si>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</si>
  <si>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</si>
  <si>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Связь и информатика</t>
  </si>
  <si>
    <t>Сельское хозяйство и рыболовство</t>
  </si>
  <si>
    <t>Средства массовой информации</t>
  </si>
  <si>
    <t>Другие вопросы в области средств массовой информации</t>
  </si>
  <si>
    <t>Наименование показателя</t>
  </si>
  <si>
    <t>Другие вопросы в области жилищно-коммунального хозяйства</t>
  </si>
  <si>
    <t>Коммунальное хозяйство</t>
  </si>
  <si>
    <t xml:space="preserve">                 от ___________ № __________</t>
  </si>
  <si>
    <t xml:space="preserve">                 городского округа Реутов</t>
  </si>
  <si>
    <t>Назначено</t>
  </si>
  <si>
    <t>Исполнено</t>
  </si>
  <si>
    <t>Процент исполнения</t>
  </si>
  <si>
    <t>Исполнение распределения бюджетных ассигнований по разделам и подразделам расходов классификации расходов  
бюджета городского округа Реутов Московской области за 2019 год</t>
  </si>
  <si>
    <t>00 0 00 00000</t>
  </si>
  <si>
    <t>000</t>
  </si>
  <si>
    <t xml:space="preserve">                 Приложение № 2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</si>
</sst>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 Cyr"/>
      <charset val="204"/>
    </font>
    <font>
      <b/>
      <sz val="12"/>
      <color rgb="FFFF0000"/>
      <name val="Times New Roman Cyr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4" fillId="0" borderId="0" xfId="0" applyFont="1" applyBorder="1" applyAlignment="1">
      <alignment wrapText="1"/>
    </xf>
    <xf numFmtId="0" fontId="10" fillId="0" borderId="0" xfId="0" applyFont="1"/>
    <xf numFmtId="0" fontId="11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quotePrefix="1" applyFont="1" applyFill="1" applyAlignment="1">
      <alignment horizontal="left" wrapText="1"/>
    </xf>
    <xf numFmtId="0" fontId="0" fillId="0" borderId="0" xfId="0" applyFont="1"/>
    <xf numFmtId="0" fontId="0" fillId="0" borderId="0" xfId="0" applyBorder="1"/>
    <xf numFmtId="0" fontId="3" fillId="0" borderId="0" xfId="0" applyFont="1" applyAlignment="1">
      <alignment horizontal="left" wrapText="1" indent="4"/>
    </xf>
    <xf numFmtId="0" fontId="0" fillId="0" borderId="0" xfId="0" applyAlignment="1">
      <alignment horizontal="right" vertical="top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horizontal="right" wrapText="1"/>
    </xf>
    <xf numFmtId="0" fontId="7" fillId="0" borderId="1" xfId="0" quotePrefix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3" fillId="0" borderId="1" xfId="0" quotePrefix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" fillId="0" borderId="1" xfId="0" applyNumberFormat="1" applyFont="1" applyBorder="1" applyAlignment="1">
      <alignment vertical="top" wrapText="1"/>
    </xf>
    <xf numFmtId="0" fontId="4" fillId="0" borderId="1" xfId="0" quotePrefix="1" applyFont="1" applyBorder="1" applyAlignment="1">
      <alignment horizontal="right"/>
    </xf>
    <xf numFmtId="0" fontId="5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2" fillId="0" borderId="1" xfId="0" quotePrefix="1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5" fillId="0" borderId="1" xfId="0" applyNumberFormat="1" applyFont="1" applyBorder="1" applyAlignment="1">
      <alignment vertical="top" wrapText="1"/>
    </xf>
    <xf numFmtId="0" fontId="13" fillId="0" borderId="1" xfId="0" quotePrefix="1" applyFont="1" applyBorder="1" applyAlignment="1">
      <alignment horizontal="right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49" fontId="12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4" fontId="4" fillId="0" borderId="1" xfId="0" quotePrefix="1" applyNumberFormat="1" applyFont="1" applyBorder="1" applyAlignment="1">
      <alignment horizontal="right"/>
    </xf>
    <xf numFmtId="4" fontId="1" fillId="0" borderId="1" xfId="0" applyNumberFormat="1" applyFont="1" applyBorder="1"/>
    <xf numFmtId="4" fontId="1" fillId="0" borderId="1" xfId="0" applyNumberFormat="1" applyFont="1" applyFill="1" applyBorder="1" applyAlignment="1">
      <alignment horizontal="right"/>
    </xf>
    <xf numFmtId="4" fontId="16" fillId="0" borderId="1" xfId="0" applyNumberFormat="1" applyFont="1" applyBorder="1"/>
    <xf numFmtId="49" fontId="5" fillId="0" borderId="1" xfId="0" applyNumberFormat="1" applyFont="1" applyBorder="1" applyAlignment="1">
      <alignment horizontal="right"/>
    </xf>
    <xf numFmtId="0" fontId="15" fillId="0" borderId="0" xfId="0" applyFont="1"/>
    <xf numFmtId="0" fontId="1" fillId="2" borderId="1" xfId="0" applyFont="1" applyFill="1" applyBorder="1" applyAlignment="1">
      <alignment vertical="top" wrapText="1"/>
    </xf>
    <xf numFmtId="0" fontId="4" fillId="2" borderId="1" xfId="0" quotePrefix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/>
    <xf numFmtId="0" fontId="0" fillId="2" borderId="0" xfId="0" applyFill="1"/>
    <xf numFmtId="0" fontId="4" fillId="0" borderId="1" xfId="0" quotePrefix="1" applyFont="1" applyFill="1" applyBorder="1" applyAlignment="1">
      <alignment horizontal="right"/>
    </xf>
    <xf numFmtId="0" fontId="3" fillId="0" borderId="1" xfId="0" quotePrefix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/>
    <xf numFmtId="0" fontId="0" fillId="0" borderId="0" xfId="0" applyFill="1"/>
    <xf numFmtId="0" fontId="3" fillId="2" borderId="1" xfId="0" quotePrefix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4" fontId="2" fillId="0" borderId="0" xfId="0" applyNumberFormat="1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73"/>
  <sheetViews>
    <sheetView tabSelected="1" workbookViewId="0">
      <selection activeCell="A6" sqref="A6:H6"/>
    </sheetView>
  </sheetViews>
  <sheetFormatPr defaultRowHeight="15.75"/>
  <cols>
    <col min="1" max="1" width="63.28515625" customWidth="1"/>
    <col min="2" max="3" width="4.7109375" customWidth="1"/>
    <col min="4" max="4" width="15" customWidth="1"/>
    <col min="5" max="5" width="5.42578125" customWidth="1"/>
    <col min="6" max="6" width="15.28515625" customWidth="1"/>
    <col min="7" max="8" width="15.28515625" style="20" customWidth="1"/>
    <col min="9" max="9" width="9.5703125" customWidth="1"/>
    <col min="10" max="10" width="9.42578125" customWidth="1"/>
    <col min="11" max="14" width="9.5703125" customWidth="1"/>
    <col min="15" max="17" width="9.42578125" customWidth="1"/>
    <col min="18" max="18" width="9.28515625" customWidth="1"/>
    <col min="19" max="19" width="9.42578125" customWidth="1"/>
    <col min="20" max="20" width="9.5703125" customWidth="1"/>
    <col min="21" max="21" width="9.140625" customWidth="1"/>
    <col min="22" max="35" width="9.140625" hidden="1" customWidth="1"/>
    <col min="256" max="256" width="65.5703125" customWidth="1"/>
    <col min="257" max="257" width="6.140625" customWidth="1"/>
    <col min="258" max="258" width="5.7109375" customWidth="1"/>
    <col min="259" max="259" width="6.5703125" customWidth="1"/>
    <col min="260" max="260" width="14.7109375" customWidth="1"/>
    <col min="261" max="261" width="7.140625" customWidth="1"/>
    <col min="262" max="262" width="15.140625" customWidth="1"/>
    <col min="263" max="264" width="10.7109375" customWidth="1"/>
    <col min="265" max="265" width="9.85546875" customWidth="1"/>
    <col min="512" max="512" width="65.5703125" customWidth="1"/>
    <col min="513" max="513" width="6.140625" customWidth="1"/>
    <col min="514" max="514" width="5.7109375" customWidth="1"/>
    <col min="515" max="515" width="6.5703125" customWidth="1"/>
    <col min="516" max="516" width="14.7109375" customWidth="1"/>
    <col min="517" max="517" width="7.140625" customWidth="1"/>
    <col min="518" max="518" width="15.140625" customWidth="1"/>
    <col min="519" max="520" width="10.7109375" customWidth="1"/>
    <col min="521" max="521" width="9.85546875" customWidth="1"/>
    <col min="768" max="768" width="65.5703125" customWidth="1"/>
    <col min="769" max="769" width="6.140625" customWidth="1"/>
    <col min="770" max="770" width="5.7109375" customWidth="1"/>
    <col min="771" max="771" width="6.5703125" customWidth="1"/>
    <col min="772" max="772" width="14.7109375" customWidth="1"/>
    <col min="773" max="773" width="7.140625" customWidth="1"/>
    <col min="774" max="774" width="15.140625" customWidth="1"/>
    <col min="775" max="776" width="10.7109375" customWidth="1"/>
    <col min="777" max="777" width="9.85546875" customWidth="1"/>
    <col min="1024" max="1024" width="65.5703125" customWidth="1"/>
    <col min="1025" max="1025" width="6.140625" customWidth="1"/>
    <col min="1026" max="1026" width="5.7109375" customWidth="1"/>
    <col min="1027" max="1027" width="6.5703125" customWidth="1"/>
    <col min="1028" max="1028" width="14.7109375" customWidth="1"/>
    <col min="1029" max="1029" width="7.140625" customWidth="1"/>
    <col min="1030" max="1030" width="15.140625" customWidth="1"/>
    <col min="1031" max="1032" width="10.7109375" customWidth="1"/>
    <col min="1033" max="1033" width="9.85546875" customWidth="1"/>
    <col min="1280" max="1280" width="65.5703125" customWidth="1"/>
    <col min="1281" max="1281" width="6.140625" customWidth="1"/>
    <col min="1282" max="1282" width="5.7109375" customWidth="1"/>
    <col min="1283" max="1283" width="6.5703125" customWidth="1"/>
    <col min="1284" max="1284" width="14.7109375" customWidth="1"/>
    <col min="1285" max="1285" width="7.140625" customWidth="1"/>
    <col min="1286" max="1286" width="15.140625" customWidth="1"/>
    <col min="1287" max="1288" width="10.7109375" customWidth="1"/>
    <col min="1289" max="1289" width="9.85546875" customWidth="1"/>
    <col min="1536" max="1536" width="65.5703125" customWidth="1"/>
    <col min="1537" max="1537" width="6.140625" customWidth="1"/>
    <col min="1538" max="1538" width="5.7109375" customWidth="1"/>
    <col min="1539" max="1539" width="6.5703125" customWidth="1"/>
    <col min="1540" max="1540" width="14.7109375" customWidth="1"/>
    <col min="1541" max="1541" width="7.140625" customWidth="1"/>
    <col min="1542" max="1542" width="15.140625" customWidth="1"/>
    <col min="1543" max="1544" width="10.7109375" customWidth="1"/>
    <col min="1545" max="1545" width="9.85546875" customWidth="1"/>
    <col min="1792" max="1792" width="65.5703125" customWidth="1"/>
    <col min="1793" max="1793" width="6.140625" customWidth="1"/>
    <col min="1794" max="1794" width="5.7109375" customWidth="1"/>
    <col min="1795" max="1795" width="6.5703125" customWidth="1"/>
    <col min="1796" max="1796" width="14.7109375" customWidth="1"/>
    <col min="1797" max="1797" width="7.140625" customWidth="1"/>
    <col min="1798" max="1798" width="15.140625" customWidth="1"/>
    <col min="1799" max="1800" width="10.7109375" customWidth="1"/>
    <col min="1801" max="1801" width="9.85546875" customWidth="1"/>
    <col min="2048" max="2048" width="65.5703125" customWidth="1"/>
    <col min="2049" max="2049" width="6.140625" customWidth="1"/>
    <col min="2050" max="2050" width="5.7109375" customWidth="1"/>
    <col min="2051" max="2051" width="6.5703125" customWidth="1"/>
    <col min="2052" max="2052" width="14.7109375" customWidth="1"/>
    <col min="2053" max="2053" width="7.140625" customWidth="1"/>
    <col min="2054" max="2054" width="15.140625" customWidth="1"/>
    <col min="2055" max="2056" width="10.7109375" customWidth="1"/>
    <col min="2057" max="2057" width="9.85546875" customWidth="1"/>
    <col min="2304" max="2304" width="65.5703125" customWidth="1"/>
    <col min="2305" max="2305" width="6.140625" customWidth="1"/>
    <col min="2306" max="2306" width="5.7109375" customWidth="1"/>
    <col min="2307" max="2307" width="6.5703125" customWidth="1"/>
    <col min="2308" max="2308" width="14.7109375" customWidth="1"/>
    <col min="2309" max="2309" width="7.140625" customWidth="1"/>
    <col min="2310" max="2310" width="15.140625" customWidth="1"/>
    <col min="2311" max="2312" width="10.7109375" customWidth="1"/>
    <col min="2313" max="2313" width="9.85546875" customWidth="1"/>
    <col min="2560" max="2560" width="65.5703125" customWidth="1"/>
    <col min="2561" max="2561" width="6.140625" customWidth="1"/>
    <col min="2562" max="2562" width="5.7109375" customWidth="1"/>
    <col min="2563" max="2563" width="6.5703125" customWidth="1"/>
    <col min="2564" max="2564" width="14.7109375" customWidth="1"/>
    <col min="2565" max="2565" width="7.140625" customWidth="1"/>
    <col min="2566" max="2566" width="15.140625" customWidth="1"/>
    <col min="2567" max="2568" width="10.7109375" customWidth="1"/>
    <col min="2569" max="2569" width="9.85546875" customWidth="1"/>
    <col min="2816" max="2816" width="65.5703125" customWidth="1"/>
    <col min="2817" max="2817" width="6.140625" customWidth="1"/>
    <col min="2818" max="2818" width="5.7109375" customWidth="1"/>
    <col min="2819" max="2819" width="6.5703125" customWidth="1"/>
    <col min="2820" max="2820" width="14.7109375" customWidth="1"/>
    <col min="2821" max="2821" width="7.140625" customWidth="1"/>
    <col min="2822" max="2822" width="15.140625" customWidth="1"/>
    <col min="2823" max="2824" width="10.7109375" customWidth="1"/>
    <col min="2825" max="2825" width="9.85546875" customWidth="1"/>
    <col min="3072" max="3072" width="65.5703125" customWidth="1"/>
    <col min="3073" max="3073" width="6.140625" customWidth="1"/>
    <col min="3074" max="3074" width="5.7109375" customWidth="1"/>
    <col min="3075" max="3075" width="6.5703125" customWidth="1"/>
    <col min="3076" max="3076" width="14.7109375" customWidth="1"/>
    <col min="3077" max="3077" width="7.140625" customWidth="1"/>
    <col min="3078" max="3078" width="15.140625" customWidth="1"/>
    <col min="3079" max="3080" width="10.7109375" customWidth="1"/>
    <col min="3081" max="3081" width="9.85546875" customWidth="1"/>
    <col min="3328" max="3328" width="65.5703125" customWidth="1"/>
    <col min="3329" max="3329" width="6.140625" customWidth="1"/>
    <col min="3330" max="3330" width="5.7109375" customWidth="1"/>
    <col min="3331" max="3331" width="6.5703125" customWidth="1"/>
    <col min="3332" max="3332" width="14.7109375" customWidth="1"/>
    <col min="3333" max="3333" width="7.140625" customWidth="1"/>
    <col min="3334" max="3334" width="15.140625" customWidth="1"/>
    <col min="3335" max="3336" width="10.7109375" customWidth="1"/>
    <col min="3337" max="3337" width="9.85546875" customWidth="1"/>
    <col min="3584" max="3584" width="65.5703125" customWidth="1"/>
    <col min="3585" max="3585" width="6.140625" customWidth="1"/>
    <col min="3586" max="3586" width="5.7109375" customWidth="1"/>
    <col min="3587" max="3587" width="6.5703125" customWidth="1"/>
    <col min="3588" max="3588" width="14.7109375" customWidth="1"/>
    <col min="3589" max="3589" width="7.140625" customWidth="1"/>
    <col min="3590" max="3590" width="15.140625" customWidth="1"/>
    <col min="3591" max="3592" width="10.7109375" customWidth="1"/>
    <col min="3593" max="3593" width="9.85546875" customWidth="1"/>
    <col min="3840" max="3840" width="65.5703125" customWidth="1"/>
    <col min="3841" max="3841" width="6.140625" customWidth="1"/>
    <col min="3842" max="3842" width="5.7109375" customWidth="1"/>
    <col min="3843" max="3843" width="6.5703125" customWidth="1"/>
    <col min="3844" max="3844" width="14.7109375" customWidth="1"/>
    <col min="3845" max="3845" width="7.140625" customWidth="1"/>
    <col min="3846" max="3846" width="15.140625" customWidth="1"/>
    <col min="3847" max="3848" width="10.7109375" customWidth="1"/>
    <col min="3849" max="3849" width="9.85546875" customWidth="1"/>
    <col min="4096" max="4096" width="65.5703125" customWidth="1"/>
    <col min="4097" max="4097" width="6.140625" customWidth="1"/>
    <col min="4098" max="4098" width="5.7109375" customWidth="1"/>
    <col min="4099" max="4099" width="6.5703125" customWidth="1"/>
    <col min="4100" max="4100" width="14.7109375" customWidth="1"/>
    <col min="4101" max="4101" width="7.140625" customWidth="1"/>
    <col min="4102" max="4102" width="15.140625" customWidth="1"/>
    <col min="4103" max="4104" width="10.7109375" customWidth="1"/>
    <col min="4105" max="4105" width="9.85546875" customWidth="1"/>
    <col min="4352" max="4352" width="65.5703125" customWidth="1"/>
    <col min="4353" max="4353" width="6.140625" customWidth="1"/>
    <col min="4354" max="4354" width="5.7109375" customWidth="1"/>
    <col min="4355" max="4355" width="6.5703125" customWidth="1"/>
    <col min="4356" max="4356" width="14.7109375" customWidth="1"/>
    <col min="4357" max="4357" width="7.140625" customWidth="1"/>
    <col min="4358" max="4358" width="15.140625" customWidth="1"/>
    <col min="4359" max="4360" width="10.7109375" customWidth="1"/>
    <col min="4361" max="4361" width="9.85546875" customWidth="1"/>
    <col min="4608" max="4608" width="65.5703125" customWidth="1"/>
    <col min="4609" max="4609" width="6.140625" customWidth="1"/>
    <col min="4610" max="4610" width="5.7109375" customWidth="1"/>
    <col min="4611" max="4611" width="6.5703125" customWidth="1"/>
    <col min="4612" max="4612" width="14.7109375" customWidth="1"/>
    <col min="4613" max="4613" width="7.140625" customWidth="1"/>
    <col min="4614" max="4614" width="15.140625" customWidth="1"/>
    <col min="4615" max="4616" width="10.7109375" customWidth="1"/>
    <col min="4617" max="4617" width="9.85546875" customWidth="1"/>
    <col min="4864" max="4864" width="65.5703125" customWidth="1"/>
    <col min="4865" max="4865" width="6.140625" customWidth="1"/>
    <col min="4866" max="4866" width="5.7109375" customWidth="1"/>
    <col min="4867" max="4867" width="6.5703125" customWidth="1"/>
    <col min="4868" max="4868" width="14.7109375" customWidth="1"/>
    <col min="4869" max="4869" width="7.140625" customWidth="1"/>
    <col min="4870" max="4870" width="15.140625" customWidth="1"/>
    <col min="4871" max="4872" width="10.7109375" customWidth="1"/>
    <col min="4873" max="4873" width="9.85546875" customWidth="1"/>
    <col min="5120" max="5120" width="65.5703125" customWidth="1"/>
    <col min="5121" max="5121" width="6.140625" customWidth="1"/>
    <col min="5122" max="5122" width="5.7109375" customWidth="1"/>
    <col min="5123" max="5123" width="6.5703125" customWidth="1"/>
    <col min="5124" max="5124" width="14.7109375" customWidth="1"/>
    <col min="5125" max="5125" width="7.140625" customWidth="1"/>
    <col min="5126" max="5126" width="15.140625" customWidth="1"/>
    <col min="5127" max="5128" width="10.7109375" customWidth="1"/>
    <col min="5129" max="5129" width="9.85546875" customWidth="1"/>
    <col min="5376" max="5376" width="65.5703125" customWidth="1"/>
    <col min="5377" max="5377" width="6.140625" customWidth="1"/>
    <col min="5378" max="5378" width="5.7109375" customWidth="1"/>
    <col min="5379" max="5379" width="6.5703125" customWidth="1"/>
    <col min="5380" max="5380" width="14.7109375" customWidth="1"/>
    <col min="5381" max="5381" width="7.140625" customWidth="1"/>
    <col min="5382" max="5382" width="15.140625" customWidth="1"/>
    <col min="5383" max="5384" width="10.7109375" customWidth="1"/>
    <col min="5385" max="5385" width="9.85546875" customWidth="1"/>
    <col min="5632" max="5632" width="65.5703125" customWidth="1"/>
    <col min="5633" max="5633" width="6.140625" customWidth="1"/>
    <col min="5634" max="5634" width="5.7109375" customWidth="1"/>
    <col min="5635" max="5635" width="6.5703125" customWidth="1"/>
    <col min="5636" max="5636" width="14.7109375" customWidth="1"/>
    <col min="5637" max="5637" width="7.140625" customWidth="1"/>
    <col min="5638" max="5638" width="15.140625" customWidth="1"/>
    <col min="5639" max="5640" width="10.7109375" customWidth="1"/>
    <col min="5641" max="5641" width="9.85546875" customWidth="1"/>
    <col min="5888" max="5888" width="65.5703125" customWidth="1"/>
    <col min="5889" max="5889" width="6.140625" customWidth="1"/>
    <col min="5890" max="5890" width="5.7109375" customWidth="1"/>
    <col min="5891" max="5891" width="6.5703125" customWidth="1"/>
    <col min="5892" max="5892" width="14.7109375" customWidth="1"/>
    <col min="5893" max="5893" width="7.140625" customWidth="1"/>
    <col min="5894" max="5894" width="15.140625" customWidth="1"/>
    <col min="5895" max="5896" width="10.7109375" customWidth="1"/>
    <col min="5897" max="5897" width="9.85546875" customWidth="1"/>
    <col min="6144" max="6144" width="65.5703125" customWidth="1"/>
    <col min="6145" max="6145" width="6.140625" customWidth="1"/>
    <col min="6146" max="6146" width="5.7109375" customWidth="1"/>
    <col min="6147" max="6147" width="6.5703125" customWidth="1"/>
    <col min="6148" max="6148" width="14.7109375" customWidth="1"/>
    <col min="6149" max="6149" width="7.140625" customWidth="1"/>
    <col min="6150" max="6150" width="15.140625" customWidth="1"/>
    <col min="6151" max="6152" width="10.7109375" customWidth="1"/>
    <col min="6153" max="6153" width="9.85546875" customWidth="1"/>
    <col min="6400" max="6400" width="65.5703125" customWidth="1"/>
    <col min="6401" max="6401" width="6.140625" customWidth="1"/>
    <col min="6402" max="6402" width="5.7109375" customWidth="1"/>
    <col min="6403" max="6403" width="6.5703125" customWidth="1"/>
    <col min="6404" max="6404" width="14.7109375" customWidth="1"/>
    <col min="6405" max="6405" width="7.140625" customWidth="1"/>
    <col min="6406" max="6406" width="15.140625" customWidth="1"/>
    <col min="6407" max="6408" width="10.7109375" customWidth="1"/>
    <col min="6409" max="6409" width="9.85546875" customWidth="1"/>
    <col min="6656" max="6656" width="65.5703125" customWidth="1"/>
    <col min="6657" max="6657" width="6.140625" customWidth="1"/>
    <col min="6658" max="6658" width="5.7109375" customWidth="1"/>
    <col min="6659" max="6659" width="6.5703125" customWidth="1"/>
    <col min="6660" max="6660" width="14.7109375" customWidth="1"/>
    <col min="6661" max="6661" width="7.140625" customWidth="1"/>
    <col min="6662" max="6662" width="15.140625" customWidth="1"/>
    <col min="6663" max="6664" width="10.7109375" customWidth="1"/>
    <col min="6665" max="6665" width="9.85546875" customWidth="1"/>
    <col min="6912" max="6912" width="65.5703125" customWidth="1"/>
    <col min="6913" max="6913" width="6.140625" customWidth="1"/>
    <col min="6914" max="6914" width="5.7109375" customWidth="1"/>
    <col min="6915" max="6915" width="6.5703125" customWidth="1"/>
    <col min="6916" max="6916" width="14.7109375" customWidth="1"/>
    <col min="6917" max="6917" width="7.140625" customWidth="1"/>
    <col min="6918" max="6918" width="15.140625" customWidth="1"/>
    <col min="6919" max="6920" width="10.7109375" customWidth="1"/>
    <col min="6921" max="6921" width="9.85546875" customWidth="1"/>
    <col min="7168" max="7168" width="65.5703125" customWidth="1"/>
    <col min="7169" max="7169" width="6.140625" customWidth="1"/>
    <col min="7170" max="7170" width="5.7109375" customWidth="1"/>
    <col min="7171" max="7171" width="6.5703125" customWidth="1"/>
    <col min="7172" max="7172" width="14.7109375" customWidth="1"/>
    <col min="7173" max="7173" width="7.140625" customWidth="1"/>
    <col min="7174" max="7174" width="15.140625" customWidth="1"/>
    <col min="7175" max="7176" width="10.7109375" customWidth="1"/>
    <col min="7177" max="7177" width="9.85546875" customWidth="1"/>
    <col min="7424" max="7424" width="65.5703125" customWidth="1"/>
    <col min="7425" max="7425" width="6.140625" customWidth="1"/>
    <col min="7426" max="7426" width="5.7109375" customWidth="1"/>
    <col min="7427" max="7427" width="6.5703125" customWidth="1"/>
    <col min="7428" max="7428" width="14.7109375" customWidth="1"/>
    <col min="7429" max="7429" width="7.140625" customWidth="1"/>
    <col min="7430" max="7430" width="15.140625" customWidth="1"/>
    <col min="7431" max="7432" width="10.7109375" customWidth="1"/>
    <col min="7433" max="7433" width="9.85546875" customWidth="1"/>
    <col min="7680" max="7680" width="65.5703125" customWidth="1"/>
    <col min="7681" max="7681" width="6.140625" customWidth="1"/>
    <col min="7682" max="7682" width="5.7109375" customWidth="1"/>
    <col min="7683" max="7683" width="6.5703125" customWidth="1"/>
    <col min="7684" max="7684" width="14.7109375" customWidth="1"/>
    <col min="7685" max="7685" width="7.140625" customWidth="1"/>
    <col min="7686" max="7686" width="15.140625" customWidth="1"/>
    <col min="7687" max="7688" width="10.7109375" customWidth="1"/>
    <col min="7689" max="7689" width="9.85546875" customWidth="1"/>
    <col min="7936" max="7936" width="65.5703125" customWidth="1"/>
    <col min="7937" max="7937" width="6.140625" customWidth="1"/>
    <col min="7938" max="7938" width="5.7109375" customWidth="1"/>
    <col min="7939" max="7939" width="6.5703125" customWidth="1"/>
    <col min="7940" max="7940" width="14.7109375" customWidth="1"/>
    <col min="7941" max="7941" width="7.140625" customWidth="1"/>
    <col min="7942" max="7942" width="15.140625" customWidth="1"/>
    <col min="7943" max="7944" width="10.7109375" customWidth="1"/>
    <col min="7945" max="7945" width="9.85546875" customWidth="1"/>
    <col min="8192" max="8192" width="65.5703125" customWidth="1"/>
    <col min="8193" max="8193" width="6.140625" customWidth="1"/>
    <col min="8194" max="8194" width="5.7109375" customWidth="1"/>
    <col min="8195" max="8195" width="6.5703125" customWidth="1"/>
    <col min="8196" max="8196" width="14.7109375" customWidth="1"/>
    <col min="8197" max="8197" width="7.140625" customWidth="1"/>
    <col min="8198" max="8198" width="15.140625" customWidth="1"/>
    <col min="8199" max="8200" width="10.7109375" customWidth="1"/>
    <col min="8201" max="8201" width="9.85546875" customWidth="1"/>
    <col min="8448" max="8448" width="65.5703125" customWidth="1"/>
    <col min="8449" max="8449" width="6.140625" customWidth="1"/>
    <col min="8450" max="8450" width="5.7109375" customWidth="1"/>
    <col min="8451" max="8451" width="6.5703125" customWidth="1"/>
    <col min="8452" max="8452" width="14.7109375" customWidth="1"/>
    <col min="8453" max="8453" width="7.140625" customWidth="1"/>
    <col min="8454" max="8454" width="15.140625" customWidth="1"/>
    <col min="8455" max="8456" width="10.7109375" customWidth="1"/>
    <col min="8457" max="8457" width="9.85546875" customWidth="1"/>
    <col min="8704" max="8704" width="65.5703125" customWidth="1"/>
    <col min="8705" max="8705" width="6.140625" customWidth="1"/>
    <col min="8706" max="8706" width="5.7109375" customWidth="1"/>
    <col min="8707" max="8707" width="6.5703125" customWidth="1"/>
    <col min="8708" max="8708" width="14.7109375" customWidth="1"/>
    <col min="8709" max="8709" width="7.140625" customWidth="1"/>
    <col min="8710" max="8710" width="15.140625" customWidth="1"/>
    <col min="8711" max="8712" width="10.7109375" customWidth="1"/>
    <col min="8713" max="8713" width="9.85546875" customWidth="1"/>
    <col min="8960" max="8960" width="65.5703125" customWidth="1"/>
    <col min="8961" max="8961" width="6.140625" customWidth="1"/>
    <col min="8962" max="8962" width="5.7109375" customWidth="1"/>
    <col min="8963" max="8963" width="6.5703125" customWidth="1"/>
    <col min="8964" max="8964" width="14.7109375" customWidth="1"/>
    <col min="8965" max="8965" width="7.140625" customWidth="1"/>
    <col min="8966" max="8966" width="15.140625" customWidth="1"/>
    <col min="8967" max="8968" width="10.7109375" customWidth="1"/>
    <col min="8969" max="8969" width="9.85546875" customWidth="1"/>
    <col min="9216" max="9216" width="65.5703125" customWidth="1"/>
    <col min="9217" max="9217" width="6.140625" customWidth="1"/>
    <col min="9218" max="9218" width="5.7109375" customWidth="1"/>
    <col min="9219" max="9219" width="6.5703125" customWidth="1"/>
    <col min="9220" max="9220" width="14.7109375" customWidth="1"/>
    <col min="9221" max="9221" width="7.140625" customWidth="1"/>
    <col min="9222" max="9222" width="15.140625" customWidth="1"/>
    <col min="9223" max="9224" width="10.7109375" customWidth="1"/>
    <col min="9225" max="9225" width="9.85546875" customWidth="1"/>
    <col min="9472" max="9472" width="65.5703125" customWidth="1"/>
    <col min="9473" max="9473" width="6.140625" customWidth="1"/>
    <col min="9474" max="9474" width="5.7109375" customWidth="1"/>
    <col min="9475" max="9475" width="6.5703125" customWidth="1"/>
    <col min="9476" max="9476" width="14.7109375" customWidth="1"/>
    <col min="9477" max="9477" width="7.140625" customWidth="1"/>
    <col min="9478" max="9478" width="15.140625" customWidth="1"/>
    <col min="9479" max="9480" width="10.7109375" customWidth="1"/>
    <col min="9481" max="9481" width="9.85546875" customWidth="1"/>
    <col min="9728" max="9728" width="65.5703125" customWidth="1"/>
    <col min="9729" max="9729" width="6.140625" customWidth="1"/>
    <col min="9730" max="9730" width="5.7109375" customWidth="1"/>
    <col min="9731" max="9731" width="6.5703125" customWidth="1"/>
    <col min="9732" max="9732" width="14.7109375" customWidth="1"/>
    <col min="9733" max="9733" width="7.140625" customWidth="1"/>
    <col min="9734" max="9734" width="15.140625" customWidth="1"/>
    <col min="9735" max="9736" width="10.7109375" customWidth="1"/>
    <col min="9737" max="9737" width="9.85546875" customWidth="1"/>
    <col min="9984" max="9984" width="65.5703125" customWidth="1"/>
    <col min="9985" max="9985" width="6.140625" customWidth="1"/>
    <col min="9986" max="9986" width="5.7109375" customWidth="1"/>
    <col min="9987" max="9987" width="6.5703125" customWidth="1"/>
    <col min="9988" max="9988" width="14.7109375" customWidth="1"/>
    <col min="9989" max="9989" width="7.140625" customWidth="1"/>
    <col min="9990" max="9990" width="15.140625" customWidth="1"/>
    <col min="9991" max="9992" width="10.7109375" customWidth="1"/>
    <col min="9993" max="9993" width="9.85546875" customWidth="1"/>
    <col min="10240" max="10240" width="65.5703125" customWidth="1"/>
    <col min="10241" max="10241" width="6.140625" customWidth="1"/>
    <col min="10242" max="10242" width="5.7109375" customWidth="1"/>
    <col min="10243" max="10243" width="6.5703125" customWidth="1"/>
    <col min="10244" max="10244" width="14.7109375" customWidth="1"/>
    <col min="10245" max="10245" width="7.140625" customWidth="1"/>
    <col min="10246" max="10246" width="15.140625" customWidth="1"/>
    <col min="10247" max="10248" width="10.7109375" customWidth="1"/>
    <col min="10249" max="10249" width="9.85546875" customWidth="1"/>
    <col min="10496" max="10496" width="65.5703125" customWidth="1"/>
    <col min="10497" max="10497" width="6.140625" customWidth="1"/>
    <col min="10498" max="10498" width="5.7109375" customWidth="1"/>
    <col min="10499" max="10499" width="6.5703125" customWidth="1"/>
    <col min="10500" max="10500" width="14.7109375" customWidth="1"/>
    <col min="10501" max="10501" width="7.140625" customWidth="1"/>
    <col min="10502" max="10502" width="15.140625" customWidth="1"/>
    <col min="10503" max="10504" width="10.7109375" customWidth="1"/>
    <col min="10505" max="10505" width="9.85546875" customWidth="1"/>
    <col min="10752" max="10752" width="65.5703125" customWidth="1"/>
    <col min="10753" max="10753" width="6.140625" customWidth="1"/>
    <col min="10754" max="10754" width="5.7109375" customWidth="1"/>
    <col min="10755" max="10755" width="6.5703125" customWidth="1"/>
    <col min="10756" max="10756" width="14.7109375" customWidth="1"/>
    <col min="10757" max="10757" width="7.140625" customWidth="1"/>
    <col min="10758" max="10758" width="15.140625" customWidth="1"/>
    <col min="10759" max="10760" width="10.7109375" customWidth="1"/>
    <col min="10761" max="10761" width="9.85546875" customWidth="1"/>
    <col min="11008" max="11008" width="65.5703125" customWidth="1"/>
    <col min="11009" max="11009" width="6.140625" customWidth="1"/>
    <col min="11010" max="11010" width="5.7109375" customWidth="1"/>
    <col min="11011" max="11011" width="6.5703125" customWidth="1"/>
    <col min="11012" max="11012" width="14.7109375" customWidth="1"/>
    <col min="11013" max="11013" width="7.140625" customWidth="1"/>
    <col min="11014" max="11014" width="15.140625" customWidth="1"/>
    <col min="11015" max="11016" width="10.7109375" customWidth="1"/>
    <col min="11017" max="11017" width="9.85546875" customWidth="1"/>
    <col min="11264" max="11264" width="65.5703125" customWidth="1"/>
    <col min="11265" max="11265" width="6.140625" customWidth="1"/>
    <col min="11266" max="11266" width="5.7109375" customWidth="1"/>
    <col min="11267" max="11267" width="6.5703125" customWidth="1"/>
    <col min="11268" max="11268" width="14.7109375" customWidth="1"/>
    <col min="11269" max="11269" width="7.140625" customWidth="1"/>
    <col min="11270" max="11270" width="15.140625" customWidth="1"/>
    <col min="11271" max="11272" width="10.7109375" customWidth="1"/>
    <col min="11273" max="11273" width="9.85546875" customWidth="1"/>
    <col min="11520" max="11520" width="65.5703125" customWidth="1"/>
    <col min="11521" max="11521" width="6.140625" customWidth="1"/>
    <col min="11522" max="11522" width="5.7109375" customWidth="1"/>
    <col min="11523" max="11523" width="6.5703125" customWidth="1"/>
    <col min="11524" max="11524" width="14.7109375" customWidth="1"/>
    <col min="11525" max="11525" width="7.140625" customWidth="1"/>
    <col min="11526" max="11526" width="15.140625" customWidth="1"/>
    <col min="11527" max="11528" width="10.7109375" customWidth="1"/>
    <col min="11529" max="11529" width="9.85546875" customWidth="1"/>
    <col min="11776" max="11776" width="65.5703125" customWidth="1"/>
    <col min="11777" max="11777" width="6.140625" customWidth="1"/>
    <col min="11778" max="11778" width="5.7109375" customWidth="1"/>
    <col min="11779" max="11779" width="6.5703125" customWidth="1"/>
    <col min="11780" max="11780" width="14.7109375" customWidth="1"/>
    <col min="11781" max="11781" width="7.140625" customWidth="1"/>
    <col min="11782" max="11782" width="15.140625" customWidth="1"/>
    <col min="11783" max="11784" width="10.7109375" customWidth="1"/>
    <col min="11785" max="11785" width="9.85546875" customWidth="1"/>
    <col min="12032" max="12032" width="65.5703125" customWidth="1"/>
    <col min="12033" max="12033" width="6.140625" customWidth="1"/>
    <col min="12034" max="12034" width="5.7109375" customWidth="1"/>
    <col min="12035" max="12035" width="6.5703125" customWidth="1"/>
    <col min="12036" max="12036" width="14.7109375" customWidth="1"/>
    <col min="12037" max="12037" width="7.140625" customWidth="1"/>
    <col min="12038" max="12038" width="15.140625" customWidth="1"/>
    <col min="12039" max="12040" width="10.7109375" customWidth="1"/>
    <col min="12041" max="12041" width="9.85546875" customWidth="1"/>
    <col min="12288" max="12288" width="65.5703125" customWidth="1"/>
    <col min="12289" max="12289" width="6.140625" customWidth="1"/>
    <col min="12290" max="12290" width="5.7109375" customWidth="1"/>
    <col min="12291" max="12291" width="6.5703125" customWidth="1"/>
    <col min="12292" max="12292" width="14.7109375" customWidth="1"/>
    <col min="12293" max="12293" width="7.140625" customWidth="1"/>
    <col min="12294" max="12294" width="15.140625" customWidth="1"/>
    <col min="12295" max="12296" width="10.7109375" customWidth="1"/>
    <col min="12297" max="12297" width="9.85546875" customWidth="1"/>
    <col min="12544" max="12544" width="65.5703125" customWidth="1"/>
    <col min="12545" max="12545" width="6.140625" customWidth="1"/>
    <col min="12546" max="12546" width="5.7109375" customWidth="1"/>
    <col min="12547" max="12547" width="6.5703125" customWidth="1"/>
    <col min="12548" max="12548" width="14.7109375" customWidth="1"/>
    <col min="12549" max="12549" width="7.140625" customWidth="1"/>
    <col min="12550" max="12550" width="15.140625" customWidth="1"/>
    <col min="12551" max="12552" width="10.7109375" customWidth="1"/>
    <col min="12553" max="12553" width="9.85546875" customWidth="1"/>
    <col min="12800" max="12800" width="65.5703125" customWidth="1"/>
    <col min="12801" max="12801" width="6.140625" customWidth="1"/>
    <col min="12802" max="12802" width="5.7109375" customWidth="1"/>
    <col min="12803" max="12803" width="6.5703125" customWidth="1"/>
    <col min="12804" max="12804" width="14.7109375" customWidth="1"/>
    <col min="12805" max="12805" width="7.140625" customWidth="1"/>
    <col min="12806" max="12806" width="15.140625" customWidth="1"/>
    <col min="12807" max="12808" width="10.7109375" customWidth="1"/>
    <col min="12809" max="12809" width="9.85546875" customWidth="1"/>
    <col min="13056" max="13056" width="65.5703125" customWidth="1"/>
    <col min="13057" max="13057" width="6.140625" customWidth="1"/>
    <col min="13058" max="13058" width="5.7109375" customWidth="1"/>
    <col min="13059" max="13059" width="6.5703125" customWidth="1"/>
    <col min="13060" max="13060" width="14.7109375" customWidth="1"/>
    <col min="13061" max="13061" width="7.140625" customWidth="1"/>
    <col min="13062" max="13062" width="15.140625" customWidth="1"/>
    <col min="13063" max="13064" width="10.7109375" customWidth="1"/>
    <col min="13065" max="13065" width="9.85546875" customWidth="1"/>
    <col min="13312" max="13312" width="65.5703125" customWidth="1"/>
    <col min="13313" max="13313" width="6.140625" customWidth="1"/>
    <col min="13314" max="13314" width="5.7109375" customWidth="1"/>
    <col min="13315" max="13315" width="6.5703125" customWidth="1"/>
    <col min="13316" max="13316" width="14.7109375" customWidth="1"/>
    <col min="13317" max="13317" width="7.140625" customWidth="1"/>
    <col min="13318" max="13318" width="15.140625" customWidth="1"/>
    <col min="13319" max="13320" width="10.7109375" customWidth="1"/>
    <col min="13321" max="13321" width="9.85546875" customWidth="1"/>
    <col min="13568" max="13568" width="65.5703125" customWidth="1"/>
    <col min="13569" max="13569" width="6.140625" customWidth="1"/>
    <col min="13570" max="13570" width="5.7109375" customWidth="1"/>
    <col min="13571" max="13571" width="6.5703125" customWidth="1"/>
    <col min="13572" max="13572" width="14.7109375" customWidth="1"/>
    <col min="13573" max="13573" width="7.140625" customWidth="1"/>
    <col min="13574" max="13574" width="15.140625" customWidth="1"/>
    <col min="13575" max="13576" width="10.7109375" customWidth="1"/>
    <col min="13577" max="13577" width="9.85546875" customWidth="1"/>
    <col min="13824" max="13824" width="65.5703125" customWidth="1"/>
    <col min="13825" max="13825" width="6.140625" customWidth="1"/>
    <col min="13826" max="13826" width="5.7109375" customWidth="1"/>
    <col min="13827" max="13827" width="6.5703125" customWidth="1"/>
    <col min="13828" max="13828" width="14.7109375" customWidth="1"/>
    <col min="13829" max="13829" width="7.140625" customWidth="1"/>
    <col min="13830" max="13830" width="15.140625" customWidth="1"/>
    <col min="13831" max="13832" width="10.7109375" customWidth="1"/>
    <col min="13833" max="13833" width="9.85546875" customWidth="1"/>
    <col min="14080" max="14080" width="65.5703125" customWidth="1"/>
    <col min="14081" max="14081" width="6.140625" customWidth="1"/>
    <col min="14082" max="14082" width="5.7109375" customWidth="1"/>
    <col min="14083" max="14083" width="6.5703125" customWidth="1"/>
    <col min="14084" max="14084" width="14.7109375" customWidth="1"/>
    <col min="14085" max="14085" width="7.140625" customWidth="1"/>
    <col min="14086" max="14086" width="15.140625" customWidth="1"/>
    <col min="14087" max="14088" width="10.7109375" customWidth="1"/>
    <col min="14089" max="14089" width="9.85546875" customWidth="1"/>
    <col min="14336" max="14336" width="65.5703125" customWidth="1"/>
    <col min="14337" max="14337" width="6.140625" customWidth="1"/>
    <col min="14338" max="14338" width="5.7109375" customWidth="1"/>
    <col min="14339" max="14339" width="6.5703125" customWidth="1"/>
    <col min="14340" max="14340" width="14.7109375" customWidth="1"/>
    <col min="14341" max="14341" width="7.140625" customWidth="1"/>
    <col min="14342" max="14342" width="15.140625" customWidth="1"/>
    <col min="14343" max="14344" width="10.7109375" customWidth="1"/>
    <col min="14345" max="14345" width="9.85546875" customWidth="1"/>
    <col min="14592" max="14592" width="65.5703125" customWidth="1"/>
    <col min="14593" max="14593" width="6.140625" customWidth="1"/>
    <col min="14594" max="14594" width="5.7109375" customWidth="1"/>
    <col min="14595" max="14595" width="6.5703125" customWidth="1"/>
    <col min="14596" max="14596" width="14.7109375" customWidth="1"/>
    <col min="14597" max="14597" width="7.140625" customWidth="1"/>
    <col min="14598" max="14598" width="15.140625" customWidth="1"/>
    <col min="14599" max="14600" width="10.7109375" customWidth="1"/>
    <col min="14601" max="14601" width="9.85546875" customWidth="1"/>
    <col min="14848" max="14848" width="65.5703125" customWidth="1"/>
    <col min="14849" max="14849" width="6.140625" customWidth="1"/>
    <col min="14850" max="14850" width="5.7109375" customWidth="1"/>
    <col min="14851" max="14851" width="6.5703125" customWidth="1"/>
    <col min="14852" max="14852" width="14.7109375" customWidth="1"/>
    <col min="14853" max="14853" width="7.140625" customWidth="1"/>
    <col min="14854" max="14854" width="15.140625" customWidth="1"/>
    <col min="14855" max="14856" width="10.7109375" customWidth="1"/>
    <col min="14857" max="14857" width="9.85546875" customWidth="1"/>
    <col min="15104" max="15104" width="65.5703125" customWidth="1"/>
    <col min="15105" max="15105" width="6.140625" customWidth="1"/>
    <col min="15106" max="15106" width="5.7109375" customWidth="1"/>
    <col min="15107" max="15107" width="6.5703125" customWidth="1"/>
    <col min="15108" max="15108" width="14.7109375" customWidth="1"/>
    <col min="15109" max="15109" width="7.140625" customWidth="1"/>
    <col min="15110" max="15110" width="15.140625" customWidth="1"/>
    <col min="15111" max="15112" width="10.7109375" customWidth="1"/>
    <col min="15113" max="15113" width="9.85546875" customWidth="1"/>
    <col min="15360" max="15360" width="65.5703125" customWidth="1"/>
    <col min="15361" max="15361" width="6.140625" customWidth="1"/>
    <col min="15362" max="15362" width="5.7109375" customWidth="1"/>
    <col min="15363" max="15363" width="6.5703125" customWidth="1"/>
    <col min="15364" max="15364" width="14.7109375" customWidth="1"/>
    <col min="15365" max="15365" width="7.140625" customWidth="1"/>
    <col min="15366" max="15366" width="15.140625" customWidth="1"/>
    <col min="15367" max="15368" width="10.7109375" customWidth="1"/>
    <col min="15369" max="15369" width="9.85546875" customWidth="1"/>
    <col min="15616" max="15616" width="65.5703125" customWidth="1"/>
    <col min="15617" max="15617" width="6.140625" customWidth="1"/>
    <col min="15618" max="15618" width="5.7109375" customWidth="1"/>
    <col min="15619" max="15619" width="6.5703125" customWidth="1"/>
    <col min="15620" max="15620" width="14.7109375" customWidth="1"/>
    <col min="15621" max="15621" width="7.140625" customWidth="1"/>
    <col min="15622" max="15622" width="15.140625" customWidth="1"/>
    <col min="15623" max="15624" width="10.7109375" customWidth="1"/>
    <col min="15625" max="15625" width="9.85546875" customWidth="1"/>
    <col min="15872" max="15872" width="65.5703125" customWidth="1"/>
    <col min="15873" max="15873" width="6.140625" customWidth="1"/>
    <col min="15874" max="15874" width="5.7109375" customWidth="1"/>
    <col min="15875" max="15875" width="6.5703125" customWidth="1"/>
    <col min="15876" max="15876" width="14.7109375" customWidth="1"/>
    <col min="15877" max="15877" width="7.140625" customWidth="1"/>
    <col min="15878" max="15878" width="15.140625" customWidth="1"/>
    <col min="15879" max="15880" width="10.7109375" customWidth="1"/>
    <col min="15881" max="15881" width="9.85546875" customWidth="1"/>
    <col min="16128" max="16128" width="65.5703125" customWidth="1"/>
    <col min="16129" max="16129" width="6.140625" customWidth="1"/>
    <col min="16130" max="16130" width="5.7109375" customWidth="1"/>
    <col min="16131" max="16131" width="6.5703125" customWidth="1"/>
    <col min="16132" max="16132" width="14.7109375" customWidth="1"/>
    <col min="16133" max="16133" width="7.140625" customWidth="1"/>
    <col min="16134" max="16134" width="15.140625" customWidth="1"/>
    <col min="16135" max="16136" width="10.7109375" customWidth="1"/>
    <col min="16137" max="16137" width="9.85546875" customWidth="1"/>
  </cols>
  <sheetData>
    <row r="1" spans="1:8" s="9" customFormat="1">
      <c r="C1" s="15"/>
      <c r="D1" s="15"/>
      <c r="E1" s="18"/>
      <c r="F1" s="15" t="s">
        <v>73</v>
      </c>
      <c r="G1" s="18"/>
      <c r="H1" s="20"/>
    </row>
    <row r="2" spans="1:8" s="9" customFormat="1">
      <c r="C2" s="16"/>
      <c r="D2" s="16"/>
      <c r="E2" s="16"/>
      <c r="F2" s="16" t="s">
        <v>0</v>
      </c>
      <c r="G2" s="20"/>
      <c r="H2" s="20"/>
    </row>
    <row r="3" spans="1:8" s="9" customFormat="1">
      <c r="C3" s="15"/>
      <c r="D3" s="15"/>
      <c r="E3" s="15"/>
      <c r="F3" s="15" t="s">
        <v>66</v>
      </c>
      <c r="G3" s="20"/>
      <c r="H3" s="20"/>
    </row>
    <row r="4" spans="1:8" s="9" customFormat="1">
      <c r="C4" s="17"/>
      <c r="D4" s="17"/>
      <c r="E4" s="17"/>
      <c r="F4" s="17" t="s">
        <v>65</v>
      </c>
      <c r="G4" s="20"/>
      <c r="H4" s="20"/>
    </row>
    <row r="5" spans="1:8" s="13" customFormat="1">
      <c r="G5" s="20"/>
      <c r="H5" s="20"/>
    </row>
    <row r="6" spans="1:8" ht="34.5" customHeight="1">
      <c r="A6" s="80" t="s">
        <v>70</v>
      </c>
      <c r="B6" s="80"/>
      <c r="C6" s="80"/>
      <c r="D6" s="80"/>
      <c r="E6" s="81"/>
      <c r="F6" s="81"/>
      <c r="G6" s="82"/>
      <c r="H6" s="82"/>
    </row>
    <row r="7" spans="1:8">
      <c r="A7" s="2"/>
      <c r="B7" s="3"/>
      <c r="C7" s="3"/>
    </row>
    <row r="8" spans="1:8">
      <c r="A8" s="4"/>
      <c r="F8" s="5"/>
      <c r="H8" s="5" t="s">
        <v>1</v>
      </c>
    </row>
    <row r="9" spans="1:8" ht="36.75" customHeight="1">
      <c r="A9" s="14" t="s">
        <v>62</v>
      </c>
      <c r="B9" s="14" t="s">
        <v>2</v>
      </c>
      <c r="C9" s="14" t="s">
        <v>3</v>
      </c>
      <c r="D9" s="14" t="s">
        <v>4</v>
      </c>
      <c r="E9" s="14" t="s">
        <v>5</v>
      </c>
      <c r="F9" s="14" t="s">
        <v>67</v>
      </c>
      <c r="G9" s="19" t="s">
        <v>68</v>
      </c>
      <c r="H9" s="14" t="s">
        <v>69</v>
      </c>
    </row>
    <row r="10" spans="1:8" ht="12" customHeight="1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22">
        <v>7</v>
      </c>
      <c r="H10" s="22">
        <v>8</v>
      </c>
    </row>
    <row r="11" spans="1:8" ht="10.9" customHeight="1">
      <c r="A11" s="14"/>
      <c r="B11" s="23"/>
      <c r="C11" s="23"/>
      <c r="D11" s="23"/>
      <c r="E11" s="23"/>
      <c r="F11" s="23"/>
      <c r="G11" s="21"/>
      <c r="H11" s="21"/>
    </row>
    <row r="12" spans="1:8">
      <c r="A12" s="24" t="s">
        <v>6</v>
      </c>
      <c r="B12" s="25" t="s">
        <v>7</v>
      </c>
      <c r="C12" s="26"/>
      <c r="D12" s="57"/>
      <c r="E12" s="57" t="s">
        <v>72</v>
      </c>
      <c r="F12" s="55">
        <f>SUM(F13,F14,F15,F17,F18,F19)</f>
        <v>473742.64</v>
      </c>
      <c r="G12" s="63">
        <v>470841.82</v>
      </c>
      <c r="H12" s="63">
        <f>G12/F12*100</f>
        <v>99.387680196994722</v>
      </c>
    </row>
    <row r="13" spans="1:8" ht="31.5">
      <c r="A13" s="28" t="s">
        <v>8</v>
      </c>
      <c r="B13" s="29" t="s">
        <v>7</v>
      </c>
      <c r="C13" s="29" t="s">
        <v>9</v>
      </c>
      <c r="D13" s="57" t="s">
        <v>71</v>
      </c>
      <c r="E13" s="57" t="s">
        <v>72</v>
      </c>
      <c r="F13" s="59">
        <v>2457.81</v>
      </c>
      <c r="G13" s="58">
        <v>2457.75</v>
      </c>
      <c r="H13" s="58">
        <f>G13/F13*100</f>
        <v>99.997558802348436</v>
      </c>
    </row>
    <row r="14" spans="1:8" s="13" customFormat="1" ht="47.25">
      <c r="A14" s="31" t="s">
        <v>45</v>
      </c>
      <c r="B14" s="32" t="s">
        <v>7</v>
      </c>
      <c r="C14" s="32" t="s">
        <v>16</v>
      </c>
      <c r="D14" s="57" t="s">
        <v>71</v>
      </c>
      <c r="E14" s="57" t="s">
        <v>72</v>
      </c>
      <c r="F14" s="59">
        <v>2943.78</v>
      </c>
      <c r="G14" s="58">
        <v>2908.71</v>
      </c>
      <c r="H14" s="58">
        <f t="shared" ref="H14:H68" si="0">G14/F14*100</f>
        <v>98.808674561278352</v>
      </c>
    </row>
    <row r="15" spans="1:8" ht="47.25">
      <c r="A15" s="31" t="s">
        <v>10</v>
      </c>
      <c r="B15" s="32" t="s">
        <v>7</v>
      </c>
      <c r="C15" s="32" t="s">
        <v>11</v>
      </c>
      <c r="D15" s="57" t="s">
        <v>71</v>
      </c>
      <c r="E15" s="57" t="s">
        <v>72</v>
      </c>
      <c r="F15" s="59">
        <v>221560.4</v>
      </c>
      <c r="G15" s="58">
        <v>219719.36</v>
      </c>
      <c r="H15" s="58">
        <f t="shared" si="0"/>
        <v>99.169057286410393</v>
      </c>
    </row>
    <row r="16" spans="1:8" s="76" customFormat="1">
      <c r="A16" s="49" t="s">
        <v>12</v>
      </c>
      <c r="B16" s="72" t="s">
        <v>7</v>
      </c>
      <c r="C16" s="72" t="s">
        <v>11</v>
      </c>
      <c r="D16" s="74" t="s">
        <v>71</v>
      </c>
      <c r="E16" s="74" t="s">
        <v>72</v>
      </c>
      <c r="F16" s="62">
        <v>11478</v>
      </c>
      <c r="G16" s="75">
        <v>11288.920910000001</v>
      </c>
      <c r="H16" s="75">
        <f t="shared" si="0"/>
        <v>98.352682610210834</v>
      </c>
    </row>
    <row r="17" spans="1:10" s="13" customFormat="1" ht="47.25">
      <c r="A17" s="28" t="s">
        <v>52</v>
      </c>
      <c r="B17" s="32" t="s">
        <v>7</v>
      </c>
      <c r="C17" s="32" t="s">
        <v>31</v>
      </c>
      <c r="D17" s="57" t="s">
        <v>71</v>
      </c>
      <c r="E17" s="57" t="s">
        <v>72</v>
      </c>
      <c r="F17" s="60">
        <v>28685.07</v>
      </c>
      <c r="G17" s="58">
        <v>28483.96</v>
      </c>
      <c r="H17" s="58">
        <f t="shared" si="0"/>
        <v>99.29890357597175</v>
      </c>
      <c r="I17" s="10"/>
    </row>
    <row r="18" spans="1:10" s="13" customFormat="1">
      <c r="A18" s="28" t="s">
        <v>53</v>
      </c>
      <c r="B18" s="29" t="s">
        <v>7</v>
      </c>
      <c r="C18" s="29" t="s">
        <v>34</v>
      </c>
      <c r="D18" s="57" t="s">
        <v>71</v>
      </c>
      <c r="E18" s="57" t="s">
        <v>72</v>
      </c>
      <c r="F18" s="59">
        <v>7408.31</v>
      </c>
      <c r="G18" s="58">
        <v>7408.25</v>
      </c>
      <c r="H18" s="58">
        <f t="shared" si="0"/>
        <v>99.999190098686469</v>
      </c>
    </row>
    <row r="19" spans="1:10">
      <c r="A19" s="28" t="s">
        <v>13</v>
      </c>
      <c r="B19" s="29" t="s">
        <v>7</v>
      </c>
      <c r="C19" s="29">
        <v>13</v>
      </c>
      <c r="D19" s="57" t="s">
        <v>71</v>
      </c>
      <c r="E19" s="57" t="s">
        <v>72</v>
      </c>
      <c r="F19" s="59">
        <v>210687.27</v>
      </c>
      <c r="G19" s="58">
        <v>209863.76</v>
      </c>
      <c r="H19" s="58">
        <f t="shared" si="0"/>
        <v>99.609131581609091</v>
      </c>
    </row>
    <row r="20" spans="1:10" s="76" customFormat="1">
      <c r="A20" s="49" t="s">
        <v>12</v>
      </c>
      <c r="B20" s="73" t="s">
        <v>7</v>
      </c>
      <c r="C20" s="73">
        <v>13</v>
      </c>
      <c r="D20" s="74" t="s">
        <v>71</v>
      </c>
      <c r="E20" s="74" t="s">
        <v>72</v>
      </c>
      <c r="F20" s="62">
        <v>3790</v>
      </c>
      <c r="G20" s="75">
        <v>3780.0457099999999</v>
      </c>
      <c r="H20" s="75">
        <f t="shared" si="0"/>
        <v>99.737353825857511</v>
      </c>
    </row>
    <row r="21" spans="1:10">
      <c r="A21" s="33" t="s">
        <v>14</v>
      </c>
      <c r="B21" s="26" t="s">
        <v>9</v>
      </c>
      <c r="C21" s="26"/>
      <c r="D21" s="57"/>
      <c r="E21" s="57" t="s">
        <v>72</v>
      </c>
      <c r="F21" s="55">
        <f>SUM(F22,F24)</f>
        <v>6751.8</v>
      </c>
      <c r="G21" s="63">
        <f>G22+G24</f>
        <v>6751.8</v>
      </c>
      <c r="H21" s="63">
        <f t="shared" si="0"/>
        <v>100</v>
      </c>
    </row>
    <row r="22" spans="1:10">
      <c r="A22" s="31" t="s">
        <v>15</v>
      </c>
      <c r="B22" s="29" t="s">
        <v>9</v>
      </c>
      <c r="C22" s="29" t="s">
        <v>16</v>
      </c>
      <c r="D22" s="57" t="s">
        <v>71</v>
      </c>
      <c r="E22" s="57" t="s">
        <v>72</v>
      </c>
      <c r="F22" s="59">
        <v>6635</v>
      </c>
      <c r="G22" s="58">
        <v>6635</v>
      </c>
      <c r="H22" s="58">
        <f t="shared" si="0"/>
        <v>100</v>
      </c>
    </row>
    <row r="23" spans="1:10" s="13" customFormat="1">
      <c r="A23" s="28" t="s">
        <v>12</v>
      </c>
      <c r="B23" s="29" t="s">
        <v>9</v>
      </c>
      <c r="C23" s="29" t="s">
        <v>16</v>
      </c>
      <c r="D23" s="57" t="s">
        <v>71</v>
      </c>
      <c r="E23" s="57" t="s">
        <v>72</v>
      </c>
      <c r="F23" s="59">
        <v>6635</v>
      </c>
      <c r="G23" s="75">
        <v>6635</v>
      </c>
      <c r="H23" s="58">
        <f t="shared" si="0"/>
        <v>100</v>
      </c>
    </row>
    <row r="24" spans="1:10">
      <c r="A24" s="31" t="s">
        <v>17</v>
      </c>
      <c r="B24" s="29" t="s">
        <v>9</v>
      </c>
      <c r="C24" s="29" t="s">
        <v>11</v>
      </c>
      <c r="D24" s="57" t="s">
        <v>71</v>
      </c>
      <c r="E24" s="57" t="s">
        <v>72</v>
      </c>
      <c r="F24" s="59">
        <v>116.8</v>
      </c>
      <c r="G24" s="58">
        <v>116.8</v>
      </c>
      <c r="H24" s="58">
        <f t="shared" si="0"/>
        <v>100</v>
      </c>
      <c r="J24" s="8"/>
    </row>
    <row r="25" spans="1:10" ht="31.5">
      <c r="A25" s="33" t="s">
        <v>18</v>
      </c>
      <c r="B25" s="26" t="s">
        <v>16</v>
      </c>
      <c r="C25" s="26"/>
      <c r="D25" s="57"/>
      <c r="E25" s="57" t="s">
        <v>72</v>
      </c>
      <c r="F25" s="55">
        <f>SUM(F26,F27)</f>
        <v>41850.15</v>
      </c>
      <c r="G25" s="63">
        <f>G26+G27</f>
        <v>41786.129999999997</v>
      </c>
      <c r="H25" s="63">
        <f t="shared" si="0"/>
        <v>99.847025637900927</v>
      </c>
      <c r="J25" s="1"/>
    </row>
    <row r="26" spans="1:10" ht="31.5">
      <c r="A26" s="31" t="s">
        <v>19</v>
      </c>
      <c r="B26" s="32" t="s">
        <v>16</v>
      </c>
      <c r="C26" s="32" t="s">
        <v>20</v>
      </c>
      <c r="D26" s="57" t="s">
        <v>71</v>
      </c>
      <c r="E26" s="57" t="s">
        <v>72</v>
      </c>
      <c r="F26" s="59">
        <v>24910.59</v>
      </c>
      <c r="G26" s="58">
        <v>24910.46</v>
      </c>
      <c r="H26" s="58">
        <f t="shared" si="0"/>
        <v>99.999478133596995</v>
      </c>
      <c r="J26" s="1"/>
    </row>
    <row r="27" spans="1:10" ht="31.5">
      <c r="A27" s="31" t="s">
        <v>21</v>
      </c>
      <c r="B27" s="32" t="s">
        <v>16</v>
      </c>
      <c r="C27" s="32" t="s">
        <v>22</v>
      </c>
      <c r="D27" s="57" t="s">
        <v>71</v>
      </c>
      <c r="E27" s="57" t="s">
        <v>72</v>
      </c>
      <c r="F27" s="59">
        <v>16939.560000000001</v>
      </c>
      <c r="G27" s="58">
        <v>16875.669999999998</v>
      </c>
      <c r="H27" s="58">
        <f t="shared" si="0"/>
        <v>99.6228355400022</v>
      </c>
    </row>
    <row r="28" spans="1:10" s="65" customFormat="1">
      <c r="A28" s="33" t="s">
        <v>23</v>
      </c>
      <c r="B28" s="26" t="s">
        <v>11</v>
      </c>
      <c r="C28" s="26"/>
      <c r="D28" s="64"/>
      <c r="E28" s="64" t="s">
        <v>72</v>
      </c>
      <c r="F28" s="55">
        <f>SUM(F29,F31,F32,F33)</f>
        <v>151552.25999999998</v>
      </c>
      <c r="G28" s="63">
        <v>150672.76999999999</v>
      </c>
      <c r="H28" s="63">
        <f t="shared" si="0"/>
        <v>99.419678729964176</v>
      </c>
    </row>
    <row r="29" spans="1:10" s="13" customFormat="1">
      <c r="A29" s="28" t="s">
        <v>59</v>
      </c>
      <c r="B29" s="32" t="s">
        <v>11</v>
      </c>
      <c r="C29" s="32" t="s">
        <v>27</v>
      </c>
      <c r="D29" s="57" t="s">
        <v>71</v>
      </c>
      <c r="E29" s="57" t="s">
        <v>72</v>
      </c>
      <c r="F29" s="59">
        <v>1571</v>
      </c>
      <c r="G29" s="58">
        <v>1134.19</v>
      </c>
      <c r="H29" s="58">
        <f t="shared" si="0"/>
        <v>72.19541693189052</v>
      </c>
    </row>
    <row r="30" spans="1:10" s="71" customFormat="1">
      <c r="A30" s="66" t="s">
        <v>12</v>
      </c>
      <c r="B30" s="67" t="s">
        <v>11</v>
      </c>
      <c r="C30" s="67" t="s">
        <v>27</v>
      </c>
      <c r="D30" s="68" t="s">
        <v>71</v>
      </c>
      <c r="E30" s="68" t="s">
        <v>72</v>
      </c>
      <c r="F30" s="69">
        <v>1571</v>
      </c>
      <c r="G30" s="75">
        <v>1134.19543</v>
      </c>
      <c r="H30" s="70">
        <f t="shared" si="0"/>
        <v>72.19576257161043</v>
      </c>
    </row>
    <row r="31" spans="1:10" ht="16.5" customHeight="1">
      <c r="A31" s="56" t="s">
        <v>24</v>
      </c>
      <c r="B31" s="32" t="s">
        <v>11</v>
      </c>
      <c r="C31" s="32" t="s">
        <v>20</v>
      </c>
      <c r="D31" s="57" t="s">
        <v>71</v>
      </c>
      <c r="E31" s="57" t="s">
        <v>72</v>
      </c>
      <c r="F31" s="59">
        <v>119634.79</v>
      </c>
      <c r="G31" s="58">
        <v>119487.23</v>
      </c>
      <c r="H31" s="58">
        <f t="shared" si="0"/>
        <v>99.876657952089019</v>
      </c>
    </row>
    <row r="32" spans="1:10">
      <c r="A32" s="35" t="s">
        <v>58</v>
      </c>
      <c r="B32" s="32" t="s">
        <v>11</v>
      </c>
      <c r="C32" s="32">
        <v>10</v>
      </c>
      <c r="D32" s="57" t="s">
        <v>71</v>
      </c>
      <c r="E32" s="57" t="s">
        <v>72</v>
      </c>
      <c r="F32" s="59">
        <v>25675.5</v>
      </c>
      <c r="G32" s="58">
        <v>25386.39</v>
      </c>
      <c r="H32" s="58">
        <f t="shared" si="0"/>
        <v>98.873984927265298</v>
      </c>
    </row>
    <row r="33" spans="1:8">
      <c r="A33" s="36" t="s">
        <v>25</v>
      </c>
      <c r="B33" s="32" t="s">
        <v>11</v>
      </c>
      <c r="C33" s="32">
        <v>12</v>
      </c>
      <c r="D33" s="57" t="s">
        <v>71</v>
      </c>
      <c r="E33" s="57" t="s">
        <v>72</v>
      </c>
      <c r="F33" s="59">
        <v>4670.97</v>
      </c>
      <c r="G33" s="58">
        <v>4664.9399999999996</v>
      </c>
      <c r="H33" s="58">
        <f t="shared" si="0"/>
        <v>99.870904758540505</v>
      </c>
    </row>
    <row r="34" spans="1:8">
      <c r="A34" s="33" t="s">
        <v>26</v>
      </c>
      <c r="B34" s="26" t="s">
        <v>27</v>
      </c>
      <c r="C34" s="26"/>
      <c r="D34" s="57"/>
      <c r="E34" s="57" t="s">
        <v>72</v>
      </c>
      <c r="F34" s="55">
        <f>SUM(F35,F37,F36,F38)</f>
        <v>285859.76</v>
      </c>
      <c r="G34" s="63">
        <v>284548.68</v>
      </c>
      <c r="H34" s="63">
        <f t="shared" si="0"/>
        <v>99.541355523421686</v>
      </c>
    </row>
    <row r="35" spans="1:8">
      <c r="A35" s="31" t="s">
        <v>28</v>
      </c>
      <c r="B35" s="29" t="s">
        <v>27</v>
      </c>
      <c r="C35" s="29" t="s">
        <v>7</v>
      </c>
      <c r="D35" s="57" t="s">
        <v>71</v>
      </c>
      <c r="E35" s="57" t="s">
        <v>72</v>
      </c>
      <c r="F35" s="59">
        <v>43838.83</v>
      </c>
      <c r="G35" s="58">
        <v>43775.39</v>
      </c>
      <c r="H35" s="58">
        <f t="shared" si="0"/>
        <v>99.855288108738293</v>
      </c>
    </row>
    <row r="36" spans="1:8">
      <c r="A36" s="28" t="s">
        <v>64</v>
      </c>
      <c r="B36" s="29" t="s">
        <v>27</v>
      </c>
      <c r="C36" s="37" t="s">
        <v>9</v>
      </c>
      <c r="D36" s="57" t="s">
        <v>71</v>
      </c>
      <c r="E36" s="57" t="s">
        <v>72</v>
      </c>
      <c r="F36" s="59">
        <v>789</v>
      </c>
      <c r="G36" s="58">
        <v>789</v>
      </c>
      <c r="H36" s="58">
        <f t="shared" si="0"/>
        <v>100</v>
      </c>
    </row>
    <row r="37" spans="1:8" s="13" customFormat="1">
      <c r="A37" s="35" t="s">
        <v>29</v>
      </c>
      <c r="B37" s="38" t="s">
        <v>27</v>
      </c>
      <c r="C37" s="38" t="s">
        <v>16</v>
      </c>
      <c r="D37" s="57" t="s">
        <v>71</v>
      </c>
      <c r="E37" s="57" t="s">
        <v>72</v>
      </c>
      <c r="F37" s="59">
        <v>240619.93</v>
      </c>
      <c r="G37" s="58">
        <v>239372.28</v>
      </c>
      <c r="H37" s="58">
        <f t="shared" si="0"/>
        <v>99.481485178721485</v>
      </c>
    </row>
    <row r="38" spans="1:8" s="13" customFormat="1" ht="31.5">
      <c r="A38" s="35" t="s">
        <v>63</v>
      </c>
      <c r="B38" s="37" t="s">
        <v>27</v>
      </c>
      <c r="C38" s="37" t="s">
        <v>27</v>
      </c>
      <c r="D38" s="57" t="s">
        <v>71</v>
      </c>
      <c r="E38" s="57" t="s">
        <v>72</v>
      </c>
      <c r="F38" s="59">
        <v>612</v>
      </c>
      <c r="G38" s="58">
        <v>612</v>
      </c>
      <c r="H38" s="58">
        <f t="shared" si="0"/>
        <v>100</v>
      </c>
    </row>
    <row r="39" spans="1:8" s="13" customFormat="1">
      <c r="A39" s="28" t="s">
        <v>12</v>
      </c>
      <c r="B39" s="37" t="s">
        <v>27</v>
      </c>
      <c r="C39" s="37" t="s">
        <v>27</v>
      </c>
      <c r="D39" s="57" t="s">
        <v>71</v>
      </c>
      <c r="E39" s="57" t="s">
        <v>72</v>
      </c>
      <c r="F39" s="59">
        <v>612</v>
      </c>
      <c r="G39" s="58">
        <v>612</v>
      </c>
      <c r="H39" s="58">
        <f t="shared" si="0"/>
        <v>100</v>
      </c>
    </row>
    <row r="40" spans="1:8">
      <c r="A40" s="33" t="s">
        <v>30</v>
      </c>
      <c r="B40" s="39" t="s">
        <v>31</v>
      </c>
      <c r="C40" s="40"/>
      <c r="D40" s="57"/>
      <c r="E40" s="57" t="s">
        <v>72</v>
      </c>
      <c r="F40" s="55">
        <f>SUM(F41,)</f>
        <v>2110.5100000000002</v>
      </c>
      <c r="G40" s="63">
        <f>G41</f>
        <v>2110.42</v>
      </c>
      <c r="H40" s="63">
        <f t="shared" si="0"/>
        <v>99.995735627881416</v>
      </c>
    </row>
    <row r="41" spans="1:8" ht="31.5">
      <c r="A41" s="28" t="s">
        <v>32</v>
      </c>
      <c r="B41" s="29" t="s">
        <v>31</v>
      </c>
      <c r="C41" s="29" t="s">
        <v>16</v>
      </c>
      <c r="D41" s="57" t="s">
        <v>71</v>
      </c>
      <c r="E41" s="57" t="s">
        <v>72</v>
      </c>
      <c r="F41" s="59">
        <v>2110.5100000000002</v>
      </c>
      <c r="G41" s="58">
        <v>2110.42</v>
      </c>
      <c r="H41" s="58">
        <f t="shared" si="0"/>
        <v>99.995735627881416</v>
      </c>
    </row>
    <row r="42" spans="1:8" s="13" customFormat="1">
      <c r="A42" s="33" t="s">
        <v>33</v>
      </c>
      <c r="B42" s="41" t="s">
        <v>34</v>
      </c>
      <c r="C42" s="27"/>
      <c r="D42" s="57"/>
      <c r="E42" s="57" t="s">
        <v>72</v>
      </c>
      <c r="F42" s="55">
        <f>SUM(F43,F45,F47,F48,F49)</f>
        <v>1851012.56</v>
      </c>
      <c r="G42" s="63">
        <v>1800768.57</v>
      </c>
      <c r="H42" s="63">
        <f t="shared" si="0"/>
        <v>97.285594323573903</v>
      </c>
    </row>
    <row r="43" spans="1:8" s="13" customFormat="1">
      <c r="A43" s="31" t="s">
        <v>35</v>
      </c>
      <c r="B43" s="32" t="s">
        <v>34</v>
      </c>
      <c r="C43" s="29" t="s">
        <v>7</v>
      </c>
      <c r="D43" s="57" t="s">
        <v>71</v>
      </c>
      <c r="E43" s="57" t="s">
        <v>72</v>
      </c>
      <c r="F43" s="59">
        <v>822316.36</v>
      </c>
      <c r="G43" s="58">
        <v>813127</v>
      </c>
      <c r="H43" s="58">
        <f t="shared" si="0"/>
        <v>98.882503079471746</v>
      </c>
    </row>
    <row r="44" spans="1:8" s="71" customFormat="1">
      <c r="A44" s="66" t="s">
        <v>12</v>
      </c>
      <c r="B44" s="67" t="s">
        <v>34</v>
      </c>
      <c r="C44" s="77" t="s">
        <v>7</v>
      </c>
      <c r="D44" s="68" t="s">
        <v>71</v>
      </c>
      <c r="E44" s="68" t="s">
        <v>72</v>
      </c>
      <c r="F44" s="69">
        <v>585756</v>
      </c>
      <c r="G44" s="75">
        <v>582818.43420000002</v>
      </c>
      <c r="H44" s="70">
        <f t="shared" si="0"/>
        <v>99.498500092188564</v>
      </c>
    </row>
    <row r="45" spans="1:8" s="13" customFormat="1">
      <c r="A45" s="31" t="s">
        <v>36</v>
      </c>
      <c r="B45" s="30" t="s">
        <v>34</v>
      </c>
      <c r="C45" s="32" t="s">
        <v>9</v>
      </c>
      <c r="D45" s="57" t="s">
        <v>71</v>
      </c>
      <c r="E45" s="57" t="s">
        <v>72</v>
      </c>
      <c r="F45" s="59">
        <v>812518.91</v>
      </c>
      <c r="G45" s="58">
        <v>773592.84</v>
      </c>
      <c r="H45" s="58">
        <f t="shared" si="0"/>
        <v>95.20921057701905</v>
      </c>
    </row>
    <row r="46" spans="1:8" s="71" customFormat="1">
      <c r="A46" s="66" t="s">
        <v>12</v>
      </c>
      <c r="B46" s="78" t="s">
        <v>34</v>
      </c>
      <c r="C46" s="67" t="s">
        <v>9</v>
      </c>
      <c r="D46" s="68" t="s">
        <v>71</v>
      </c>
      <c r="E46" s="68" t="s">
        <v>72</v>
      </c>
      <c r="F46" s="69">
        <v>654714</v>
      </c>
      <c r="G46" s="62">
        <v>620403.40081000002</v>
      </c>
      <c r="H46" s="70">
        <f t="shared" si="0"/>
        <v>94.759452342549579</v>
      </c>
    </row>
    <row r="47" spans="1:8" s="13" customFormat="1">
      <c r="A47" s="42" t="s">
        <v>55</v>
      </c>
      <c r="B47" s="32" t="s">
        <v>34</v>
      </c>
      <c r="C47" s="32" t="s">
        <v>16</v>
      </c>
      <c r="D47" s="57" t="s">
        <v>71</v>
      </c>
      <c r="E47" s="57" t="s">
        <v>72</v>
      </c>
      <c r="F47" s="59">
        <v>149837.29999999999</v>
      </c>
      <c r="G47" s="58">
        <v>148297.82</v>
      </c>
      <c r="H47" s="58">
        <f t="shared" si="0"/>
        <v>98.972565576128261</v>
      </c>
    </row>
    <row r="48" spans="1:8" s="13" customFormat="1">
      <c r="A48" s="43" t="s">
        <v>56</v>
      </c>
      <c r="B48" s="32" t="s">
        <v>34</v>
      </c>
      <c r="C48" s="32" t="s">
        <v>34</v>
      </c>
      <c r="D48" s="57" t="s">
        <v>71</v>
      </c>
      <c r="E48" s="57" t="s">
        <v>72</v>
      </c>
      <c r="F48" s="59">
        <v>15814.74</v>
      </c>
      <c r="G48" s="58">
        <v>15814.71</v>
      </c>
      <c r="H48" s="58">
        <f t="shared" si="0"/>
        <v>99.999810303552252</v>
      </c>
    </row>
    <row r="49" spans="1:8" s="13" customFormat="1">
      <c r="A49" s="35" t="s">
        <v>46</v>
      </c>
      <c r="B49" s="32" t="s">
        <v>34</v>
      </c>
      <c r="C49" s="32" t="s">
        <v>20</v>
      </c>
      <c r="D49" s="57" t="s">
        <v>71</v>
      </c>
      <c r="E49" s="57" t="s">
        <v>72</v>
      </c>
      <c r="F49" s="59">
        <v>50525.25</v>
      </c>
      <c r="G49" s="58">
        <v>49936.18</v>
      </c>
      <c r="H49" s="58">
        <f t="shared" si="0"/>
        <v>98.834107698625942</v>
      </c>
    </row>
    <row r="50" spans="1:8">
      <c r="A50" s="44" t="s">
        <v>57</v>
      </c>
      <c r="B50" s="39" t="s">
        <v>37</v>
      </c>
      <c r="C50" s="26"/>
      <c r="D50" s="57"/>
      <c r="E50" s="57" t="s">
        <v>72</v>
      </c>
      <c r="F50" s="55">
        <f>SUM(F51,F52)</f>
        <v>173922.84</v>
      </c>
      <c r="G50" s="63">
        <f>G51+G52</f>
        <v>173214.41</v>
      </c>
      <c r="H50" s="63">
        <f t="shared" si="0"/>
        <v>99.592675694578119</v>
      </c>
    </row>
    <row r="51" spans="1:8">
      <c r="A51" s="43" t="s">
        <v>38</v>
      </c>
      <c r="B51" s="32" t="s">
        <v>37</v>
      </c>
      <c r="C51" s="32" t="s">
        <v>7</v>
      </c>
      <c r="D51" s="57" t="s">
        <v>71</v>
      </c>
      <c r="E51" s="57" t="s">
        <v>72</v>
      </c>
      <c r="F51" s="59">
        <v>169153.12</v>
      </c>
      <c r="G51" s="58">
        <v>168449.99</v>
      </c>
      <c r="H51" s="58">
        <f t="shared" si="0"/>
        <v>99.584323363352681</v>
      </c>
    </row>
    <row r="52" spans="1:8" s="13" customFormat="1">
      <c r="A52" s="35" t="s">
        <v>47</v>
      </c>
      <c r="B52" s="32" t="s">
        <v>37</v>
      </c>
      <c r="C52" s="32" t="s">
        <v>11</v>
      </c>
      <c r="D52" s="57" t="s">
        <v>71</v>
      </c>
      <c r="E52" s="57" t="s">
        <v>72</v>
      </c>
      <c r="F52" s="59">
        <v>4769.72</v>
      </c>
      <c r="G52" s="58">
        <v>4764.42</v>
      </c>
      <c r="H52" s="58">
        <f t="shared" si="0"/>
        <v>99.888882366260489</v>
      </c>
    </row>
    <row r="53" spans="1:8">
      <c r="A53" s="45" t="s">
        <v>39</v>
      </c>
      <c r="B53" s="39" t="s">
        <v>20</v>
      </c>
      <c r="C53" s="46"/>
      <c r="D53" s="57"/>
      <c r="E53" s="57" t="s">
        <v>72</v>
      </c>
      <c r="F53" s="55">
        <f t="shared" ref="F53" si="1">SUM(F54)</f>
        <v>12488</v>
      </c>
      <c r="G53" s="55">
        <f>G54</f>
        <v>8212.11</v>
      </c>
      <c r="H53" s="58">
        <f t="shared" si="0"/>
        <v>65.760009609224852</v>
      </c>
    </row>
    <row r="54" spans="1:8">
      <c r="A54" s="31" t="s">
        <v>40</v>
      </c>
      <c r="B54" s="32" t="s">
        <v>20</v>
      </c>
      <c r="C54" s="32" t="s">
        <v>20</v>
      </c>
      <c r="D54" s="57" t="s">
        <v>71</v>
      </c>
      <c r="E54" s="57" t="s">
        <v>72</v>
      </c>
      <c r="F54" s="59">
        <v>12488</v>
      </c>
      <c r="G54" s="59">
        <v>8212.11</v>
      </c>
      <c r="H54" s="58">
        <f t="shared" si="0"/>
        <v>65.760009609224852</v>
      </c>
    </row>
    <row r="55" spans="1:8">
      <c r="A55" s="28" t="s">
        <v>12</v>
      </c>
      <c r="B55" s="32" t="s">
        <v>20</v>
      </c>
      <c r="C55" s="32" t="s">
        <v>20</v>
      </c>
      <c r="D55" s="57" t="s">
        <v>71</v>
      </c>
      <c r="E55" s="57" t="s">
        <v>72</v>
      </c>
      <c r="F55" s="59">
        <v>12488</v>
      </c>
      <c r="G55" s="62">
        <v>8212.11211</v>
      </c>
      <c r="H55" s="58">
        <f t="shared" si="0"/>
        <v>65.760026505445225</v>
      </c>
    </row>
    <row r="56" spans="1:8">
      <c r="A56" s="33" t="s">
        <v>41</v>
      </c>
      <c r="B56" s="26">
        <v>10</v>
      </c>
      <c r="C56" s="39"/>
      <c r="D56" s="57"/>
      <c r="E56" s="57" t="s">
        <v>72</v>
      </c>
      <c r="F56" s="55">
        <f>SUM(F57,F58,F60)</f>
        <v>124393.58</v>
      </c>
      <c r="G56" s="63">
        <v>112082.41</v>
      </c>
      <c r="H56" s="63">
        <f t="shared" si="0"/>
        <v>90.103050334269668</v>
      </c>
    </row>
    <row r="57" spans="1:8">
      <c r="A57" s="28" t="s">
        <v>42</v>
      </c>
      <c r="B57" s="32">
        <v>10</v>
      </c>
      <c r="C57" s="34" t="s">
        <v>7</v>
      </c>
      <c r="D57" s="57" t="s">
        <v>71</v>
      </c>
      <c r="E57" s="57" t="s">
        <v>72</v>
      </c>
      <c r="F57" s="59">
        <v>5978.18</v>
      </c>
      <c r="G57" s="58">
        <v>5978.17</v>
      </c>
      <c r="H57" s="58">
        <f t="shared" si="0"/>
        <v>99.999832725009952</v>
      </c>
    </row>
    <row r="58" spans="1:8">
      <c r="A58" s="28" t="s">
        <v>43</v>
      </c>
      <c r="B58" s="32">
        <v>10</v>
      </c>
      <c r="C58" s="34" t="s">
        <v>16</v>
      </c>
      <c r="D58" s="57" t="s">
        <v>71</v>
      </c>
      <c r="E58" s="57" t="s">
        <v>72</v>
      </c>
      <c r="F58" s="59">
        <v>38631.4</v>
      </c>
      <c r="G58" s="58">
        <v>38021.480000000003</v>
      </c>
      <c r="H58" s="58">
        <f t="shared" si="0"/>
        <v>98.421180697567266</v>
      </c>
    </row>
    <row r="59" spans="1:8">
      <c r="A59" s="28" t="s">
        <v>12</v>
      </c>
      <c r="B59" s="32">
        <v>10</v>
      </c>
      <c r="C59" s="37" t="s">
        <v>16</v>
      </c>
      <c r="D59" s="57" t="s">
        <v>71</v>
      </c>
      <c r="E59" s="57" t="s">
        <v>72</v>
      </c>
      <c r="F59" s="61">
        <v>34143</v>
      </c>
      <c r="G59" s="75">
        <v>33533.103880000002</v>
      </c>
      <c r="H59" s="58">
        <f t="shared" si="0"/>
        <v>98.213700846439977</v>
      </c>
    </row>
    <row r="60" spans="1:8">
      <c r="A60" s="47" t="s">
        <v>44</v>
      </c>
      <c r="B60" s="32">
        <v>10</v>
      </c>
      <c r="C60" s="37" t="s">
        <v>11</v>
      </c>
      <c r="D60" s="57" t="s">
        <v>71</v>
      </c>
      <c r="E60" s="57" t="s">
        <v>72</v>
      </c>
      <c r="F60" s="59">
        <v>79784</v>
      </c>
      <c r="G60" s="58">
        <v>68082.75</v>
      </c>
      <c r="H60" s="58">
        <f t="shared" si="0"/>
        <v>85.333838864935331</v>
      </c>
    </row>
    <row r="61" spans="1:8" s="13" customFormat="1">
      <c r="A61" s="35" t="s">
        <v>12</v>
      </c>
      <c r="B61" s="29">
        <v>10</v>
      </c>
      <c r="C61" s="37" t="s">
        <v>11</v>
      </c>
      <c r="D61" s="57" t="s">
        <v>71</v>
      </c>
      <c r="E61" s="57" t="s">
        <v>72</v>
      </c>
      <c r="F61" s="62">
        <v>73508</v>
      </c>
      <c r="G61" s="75">
        <v>62474.581380000003</v>
      </c>
      <c r="H61" s="58">
        <f t="shared" si="0"/>
        <v>84.990179817162755</v>
      </c>
    </row>
    <row r="62" spans="1:8">
      <c r="A62" s="48" t="s">
        <v>48</v>
      </c>
      <c r="B62" s="39">
        <v>11</v>
      </c>
      <c r="C62" s="26"/>
      <c r="D62" s="57"/>
      <c r="E62" s="57" t="s">
        <v>72</v>
      </c>
      <c r="F62" s="55">
        <f>SUM(F63,F64,F65)</f>
        <v>128436.95</v>
      </c>
      <c r="G62" s="63">
        <f>G63+G64+G65</f>
        <v>128375.6</v>
      </c>
      <c r="H62" s="63">
        <f t="shared" si="0"/>
        <v>99.952233372094256</v>
      </c>
    </row>
    <row r="63" spans="1:8">
      <c r="A63" s="49" t="s">
        <v>49</v>
      </c>
      <c r="B63" s="29">
        <v>11</v>
      </c>
      <c r="C63" s="34" t="s">
        <v>7</v>
      </c>
      <c r="D63" s="57" t="s">
        <v>71</v>
      </c>
      <c r="E63" s="57" t="s">
        <v>72</v>
      </c>
      <c r="F63" s="59">
        <v>99630.58</v>
      </c>
      <c r="G63" s="58">
        <v>99586.17</v>
      </c>
      <c r="H63" s="58">
        <f t="shared" si="0"/>
        <v>99.955425332262436</v>
      </c>
    </row>
    <row r="64" spans="1:8">
      <c r="A64" s="35" t="s">
        <v>50</v>
      </c>
      <c r="B64" s="32">
        <v>11</v>
      </c>
      <c r="C64" s="34" t="s">
        <v>9</v>
      </c>
      <c r="D64" s="57" t="s">
        <v>71</v>
      </c>
      <c r="E64" s="57" t="s">
        <v>72</v>
      </c>
      <c r="F64" s="59">
        <v>24573.360000000001</v>
      </c>
      <c r="G64" s="58">
        <v>24556.58</v>
      </c>
      <c r="H64" s="58">
        <f t="shared" si="0"/>
        <v>99.931714669870146</v>
      </c>
    </row>
    <row r="65" spans="1:21">
      <c r="A65" s="50" t="s">
        <v>51</v>
      </c>
      <c r="B65" s="32">
        <v>11</v>
      </c>
      <c r="C65" s="34" t="s">
        <v>27</v>
      </c>
      <c r="D65" s="57" t="s">
        <v>71</v>
      </c>
      <c r="E65" s="57" t="s">
        <v>72</v>
      </c>
      <c r="F65" s="59">
        <v>4233.01</v>
      </c>
      <c r="G65" s="58">
        <v>4232.8500000000004</v>
      </c>
      <c r="H65" s="58">
        <f t="shared" si="0"/>
        <v>99.996220183746317</v>
      </c>
    </row>
    <row r="66" spans="1:21" s="13" customFormat="1">
      <c r="A66" s="51" t="s">
        <v>60</v>
      </c>
      <c r="B66" s="39">
        <v>12</v>
      </c>
      <c r="C66" s="52"/>
      <c r="D66" s="57"/>
      <c r="E66" s="57" t="s">
        <v>72</v>
      </c>
      <c r="F66" s="55">
        <f>SUM(F67)</f>
        <v>3544.36</v>
      </c>
      <c r="G66" s="63">
        <f>G67</f>
        <v>3544.35</v>
      </c>
      <c r="H66" s="63">
        <f t="shared" si="0"/>
        <v>99.999717861616759</v>
      </c>
    </row>
    <row r="67" spans="1:21" s="13" customFormat="1">
      <c r="A67" s="35" t="s">
        <v>61</v>
      </c>
      <c r="B67" s="29">
        <v>12</v>
      </c>
      <c r="C67" s="37" t="s">
        <v>11</v>
      </c>
      <c r="D67" s="57" t="s">
        <v>71</v>
      </c>
      <c r="E67" s="57" t="s">
        <v>72</v>
      </c>
      <c r="F67" s="59">
        <v>3544.36</v>
      </c>
      <c r="G67" s="58">
        <v>3544.35</v>
      </c>
      <c r="H67" s="58">
        <f t="shared" si="0"/>
        <v>99.999717861616759</v>
      </c>
    </row>
    <row r="68" spans="1:21">
      <c r="A68" s="53" t="s">
        <v>54</v>
      </c>
      <c r="B68" s="27"/>
      <c r="C68" s="27"/>
      <c r="D68" s="27"/>
      <c r="E68" s="54"/>
      <c r="F68" s="55">
        <f>SUM(F12,F21,F25,F28,F34,F40,F42,F50,F53,F56,F62,F66,)</f>
        <v>3255665.41</v>
      </c>
      <c r="G68" s="63">
        <v>3182909.11</v>
      </c>
      <c r="H68" s="63">
        <f t="shared" si="0"/>
        <v>97.765240255447495</v>
      </c>
      <c r="U68" s="13"/>
    </row>
    <row r="69" spans="1:21" ht="22.5" customHeight="1">
      <c r="A69" s="11"/>
      <c r="B69" s="7"/>
      <c r="C69" s="7"/>
      <c r="D69" s="7"/>
      <c r="E69" s="7"/>
      <c r="F69" s="12"/>
      <c r="G69" s="79"/>
    </row>
    <row r="70" spans="1:21">
      <c r="A70" s="11"/>
      <c r="B70" s="7"/>
      <c r="C70" s="7"/>
      <c r="D70" s="7"/>
      <c r="E70" s="7"/>
      <c r="F70" s="79"/>
      <c r="G70" s="79"/>
    </row>
    <row r="71" spans="1:21">
      <c r="A71" s="7"/>
      <c r="B71" s="7"/>
      <c r="C71" s="7"/>
      <c r="D71" s="7"/>
      <c r="E71" s="7"/>
      <c r="F71" s="7"/>
    </row>
    <row r="72" spans="1:21">
      <c r="B72" s="7"/>
      <c r="C72" s="7"/>
      <c r="D72" s="7"/>
      <c r="E72" s="7"/>
      <c r="F72" s="7"/>
    </row>
    <row r="73" spans="1:21">
      <c r="B73" s="7"/>
      <c r="C73" s="7"/>
      <c r="D73" s="7"/>
      <c r="E73" s="7"/>
      <c r="F73" s="7"/>
    </row>
  </sheetData>
  <mergeCells count="1">
    <mergeCell ref="A6:H6"/>
  </mergeCells>
  <pageMargins left="0.70866141732283472" right="0.51181102362204722" top="0.74803149606299213" bottom="0.74803149606299213" header="0.31496062992125984" footer="0.31496062992125984"/>
  <pageSetup paperSize="9" scale="70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Кригер О. А.</cp:lastModifiedBy>
  <cp:lastPrinted>2020-03-26T05:03:27Z</cp:lastPrinted>
  <dcterms:created xsi:type="dcterms:W3CDTF">2013-01-23T11:33:24Z</dcterms:created>
  <dcterms:modified xsi:type="dcterms:W3CDTF">2020-03-27T13:13:03Z</dcterms:modified>
</cp:coreProperties>
</file>