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G66" i="3"/>
  <c r="G62"/>
  <c r="G53"/>
  <c r="G50"/>
  <c r="G40"/>
  <c r="G25"/>
  <c r="G21"/>
  <c r="H67"/>
  <c r="H65"/>
  <c r="H64"/>
  <c r="H63"/>
  <c r="H61"/>
  <c r="H60"/>
  <c r="H59"/>
  <c r="H58"/>
  <c r="H57"/>
  <c r="H55"/>
  <c r="H54"/>
  <c r="H52"/>
  <c r="H51"/>
  <c r="H49"/>
  <c r="H48"/>
  <c r="H47"/>
  <c r="H46"/>
  <c r="H45"/>
  <c r="H44"/>
  <c r="H43"/>
  <c r="H41"/>
  <c r="H39"/>
  <c r="H38"/>
  <c r="H37"/>
  <c r="H36"/>
  <c r="H35"/>
  <c r="H33"/>
  <c r="H32"/>
  <c r="H31"/>
  <c r="H30"/>
  <c r="H29"/>
  <c r="H27"/>
  <c r="H26"/>
  <c r="H24"/>
  <c r="H23"/>
  <c r="H22"/>
  <c r="H20"/>
  <c r="H19"/>
  <c r="H18"/>
  <c r="H17"/>
  <c r="H16"/>
  <c r="H15"/>
  <c r="H14"/>
  <c r="H13"/>
  <c r="F66" l="1"/>
  <c r="H66" s="1"/>
  <c r="F42" l="1"/>
  <c r="H42" s="1"/>
  <c r="F50" l="1"/>
  <c r="H50" s="1"/>
  <c r="F53" l="1"/>
  <c r="H53" s="1"/>
  <c r="F34" l="1"/>
  <c r="H34" s="1"/>
  <c r="F21"/>
  <c r="H21" s="1"/>
  <c r="F40"/>
  <c r="H40" s="1"/>
  <c r="F12" l="1"/>
  <c r="H12" s="1"/>
  <c r="F28"/>
  <c r="H28" s="1"/>
  <c r="F25"/>
  <c r="H25" s="1"/>
  <c r="F56"/>
  <c r="H56" s="1"/>
  <c r="F62" l="1"/>
  <c r="F68" l="1"/>
  <c r="H68" s="1"/>
  <c r="H62"/>
</calcChain>
</file>

<file path=xl/sharedStrings.xml><?xml version="1.0" encoding="utf-8"?>
<sst xmlns="http://schemas.openxmlformats.org/spreadsheetml/2006/main" count="255" uniqueCount="74">
  <si>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</si>
  <si>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</si>
  <si>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</si>
  <si>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</si>
  <si>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</si>
  <si>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</si>
  <si>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</si>
  <si>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</si>
  <si>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</si>
  <si>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</si>
  <si>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</si>
  <si>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</si>
  <si>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 том числе за счет субвенции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</si>
  <si>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</si>
  <si>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</si>
  <si>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</si>
  <si>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03</t>
  </si>
  <si>
    <t>Мобилизационная подготовка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</si>
  <si>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</si>
  <si>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</si>
  <si>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</si>
  <si>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</si>
  <si>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</si>
  <si>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</si>
  <si>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</si>
  <si>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</si>
  <si>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</si>
  <si>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</si>
  <si>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</si>
  <si>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</si>
  <si>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</si>
  <si>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</si>
  <si>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</si>
  <si>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</si>
  <si>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</si>
  <si>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</si>
  <si>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</si>
  <si>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</si>
  <si>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</si>
  <si>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</si>
  <si>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</si>
  <si>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</si>
  <si>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</si>
  <si>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</si>
  <si>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</si>
  <si>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</si>
  <si>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</si>
  <si>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</si>
  <si>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</si>
  <si>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</si>
  <si>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</si>
  <si>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</si>
  <si>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</si>
  <si>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</si>
  <si>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</si>
  <si>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</si>
  <si>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</si>
  <si>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</si>
  <si>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Связь и информатика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</si>
  <si>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</si>
  <si>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</si>
  <si>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</si>
  <si>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Наименование показателя</t>
  </si>
  <si>
    <t>Другие вопросы в области жилищно-коммунального хозяйства</t>
  </si>
  <si>
    <t>Коммунальное хозяйство</t>
  </si>
  <si>
    <t xml:space="preserve">                 от ___________ № __________</t>
  </si>
  <si>
    <t xml:space="preserve">                 городского округа Реутов</t>
  </si>
  <si>
    <t>Назначено</t>
  </si>
  <si>
    <t>Исполнено</t>
  </si>
  <si>
    <t>Процент исполнения</t>
  </si>
  <si>
    <t>Исполнение распределения бюджетных ассигнований по разделам и подразделам расходов классификации расходов  
бюджета городского округа Реутов Московской области за 2019 год</t>
  </si>
  <si>
    <t>00 0 00 00000</t>
  </si>
  <si>
    <t>000</t>
  </si>
  <si>
    <t xml:space="preserve">                 Приложение № 2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</si>
</sst>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4" fillId="0" borderId="0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quotePrefix="1" applyFont="1" applyFill="1" applyAlignment="1">
      <alignment horizontal="left" wrapText="1"/>
    </xf>
    <xf numFmtId="0" fontId="0" fillId="0" borderId="0" xfId="0" applyFont="1"/>
    <xf numFmtId="0" fontId="0" fillId="0" borderId="0" xfId="0" applyBorder="1"/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right" wrapText="1"/>
    </xf>
    <xf numFmtId="0" fontId="7" fillId="0" borderId="1" xfId="0" quotePrefix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vertical="top" wrapText="1"/>
    </xf>
    <xf numFmtId="0" fontId="4" fillId="0" borderId="1" xfId="0" quotePrefix="1" applyFont="1" applyBorder="1" applyAlignment="1">
      <alignment horizontal="right"/>
    </xf>
    <xf numFmtId="0" fontId="5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3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9" fontId="1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4" fontId="4" fillId="0" borderId="1" xfId="0" quotePrefix="1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1" xfId="0" applyNumberFormat="1" applyFont="1" applyFill="1" applyBorder="1" applyAlignment="1">
      <alignment horizontal="right"/>
    </xf>
    <xf numFmtId="4" fontId="16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0" fontId="15" fillId="0" borderId="0" xfId="0" applyFont="1"/>
    <xf numFmtId="0" fontId="1" fillId="2" borderId="1" xfId="0" applyFont="1" applyFill="1" applyBorder="1" applyAlignment="1">
      <alignment vertical="top" wrapText="1"/>
    </xf>
    <xf numFmtId="0" fontId="4" fillId="2" borderId="1" xfId="0" quotePrefix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2" borderId="0" xfId="0" applyFill="1"/>
    <xf numFmtId="0" fontId="4" fillId="0" borderId="1" xfId="0" quotePrefix="1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/>
    <xf numFmtId="0" fontId="0" fillId="0" borderId="0" xfId="0" applyFill="1"/>
    <xf numFmtId="0" fontId="3" fillId="2" borderId="1" xfId="0" quotePrefix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4" fontId="2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3"/>
  <sheetViews>
    <sheetView tabSelected="1" workbookViewId="0">
      <selection activeCell="A6" sqref="A6:H6"/>
    </sheetView>
  </sheetViews>
  <sheetFormatPr defaultRowHeight="15.75"/>
  <cols>
    <col min="1" max="1" width="63.28515625" customWidth="1"/>
    <col min="2" max="3" width="4.7109375" customWidth="1"/>
    <col min="4" max="4" width="15" customWidth="1"/>
    <col min="5" max="5" width="5.42578125" customWidth="1"/>
    <col min="6" max="6" width="15.28515625" customWidth="1"/>
    <col min="7" max="8" width="15.28515625" style="20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8" s="9" customFormat="1">
      <c r="C1" s="15"/>
      <c r="D1" s="15"/>
      <c r="E1" s="18"/>
      <c r="F1" s="15" t="s">
        <v>73</v>
      </c>
      <c r="G1" s="18"/>
      <c r="H1" s="20"/>
    </row>
    <row r="2" spans="1:8" s="9" customFormat="1">
      <c r="C2" s="16"/>
      <c r="D2" s="16"/>
      <c r="E2" s="16"/>
      <c r="F2" s="16" t="s">
        <v>0</v>
      </c>
      <c r="G2" s="20"/>
      <c r="H2" s="20"/>
    </row>
    <row r="3" spans="1:8" s="9" customFormat="1">
      <c r="C3" s="15"/>
      <c r="D3" s="15"/>
      <c r="E3" s="15"/>
      <c r="F3" s="15" t="s">
        <v>66</v>
      </c>
      <c r="G3" s="20"/>
      <c r="H3" s="20"/>
    </row>
    <row r="4" spans="1:8" s="9" customFormat="1">
      <c r="C4" s="17"/>
      <c r="D4" s="17"/>
      <c r="E4" s="17"/>
      <c r="F4" s="17" t="s">
        <v>65</v>
      </c>
      <c r="G4" s="20"/>
      <c r="H4" s="20"/>
    </row>
    <row r="5" spans="1:8" s="13" customFormat="1">
      <c r="G5" s="20"/>
      <c r="H5" s="20"/>
    </row>
    <row r="6" spans="1:8" ht="34.5" customHeight="1">
      <c r="A6" s="80" t="s">
        <v>70</v>
      </c>
      <c r="B6" s="80"/>
      <c r="C6" s="80"/>
      <c r="D6" s="80"/>
      <c r="E6" s="81"/>
      <c r="F6" s="81"/>
      <c r="G6" s="82"/>
      <c r="H6" s="82"/>
    </row>
    <row r="7" spans="1:8">
      <c r="A7" s="2"/>
      <c r="B7" s="3"/>
      <c r="C7" s="3"/>
    </row>
    <row r="8" spans="1:8">
      <c r="A8" s="4"/>
      <c r="F8" s="5"/>
      <c r="H8" s="5" t="s">
        <v>1</v>
      </c>
    </row>
    <row r="9" spans="1:8" ht="36.75" customHeight="1">
      <c r="A9" s="14" t="s">
        <v>62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67</v>
      </c>
      <c r="G9" s="19" t="s">
        <v>68</v>
      </c>
      <c r="H9" s="14" t="s">
        <v>69</v>
      </c>
    </row>
    <row r="10" spans="1:8" ht="12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22">
        <v>7</v>
      </c>
      <c r="H10" s="22">
        <v>8</v>
      </c>
    </row>
    <row r="11" spans="1:8" ht="10.9" customHeight="1">
      <c r="A11" s="14"/>
      <c r="B11" s="23"/>
      <c r="C11" s="23"/>
      <c r="D11" s="23"/>
      <c r="E11" s="23"/>
      <c r="F11" s="23"/>
      <c r="G11" s="21"/>
      <c r="H11" s="21"/>
    </row>
    <row r="12" spans="1:8">
      <c r="A12" s="24" t="s">
        <v>6</v>
      </c>
      <c r="B12" s="25" t="s">
        <v>7</v>
      </c>
      <c r="C12" s="26"/>
      <c r="D12" s="57"/>
      <c r="E12" s="57" t="s">
        <v>72</v>
      </c>
      <c r="F12" s="55">
        <f>SUM(F13,F14,F15,F17,F18,F19)</f>
        <v>473742.64</v>
      </c>
      <c r="G12" s="63">
        <v>470841.82</v>
      </c>
      <c r="H12" s="63">
        <f>G12/F12*100</f>
        <v>99.387680196994722</v>
      </c>
    </row>
    <row r="13" spans="1:8" ht="31.5">
      <c r="A13" s="28" t="s">
        <v>8</v>
      </c>
      <c r="B13" s="29" t="s">
        <v>7</v>
      </c>
      <c r="C13" s="29" t="s">
        <v>9</v>
      </c>
      <c r="D13" s="57" t="s">
        <v>71</v>
      </c>
      <c r="E13" s="57" t="s">
        <v>72</v>
      </c>
      <c r="F13" s="59">
        <v>2457.81</v>
      </c>
      <c r="G13" s="58">
        <v>2457.75</v>
      </c>
      <c r="H13" s="58">
        <f>G13/F13*100</f>
        <v>99.997558802348436</v>
      </c>
    </row>
    <row r="14" spans="1:8" s="13" customFormat="1" ht="47.25">
      <c r="A14" s="31" t="s">
        <v>45</v>
      </c>
      <c r="B14" s="32" t="s">
        <v>7</v>
      </c>
      <c r="C14" s="32" t="s">
        <v>16</v>
      </c>
      <c r="D14" s="57" t="s">
        <v>71</v>
      </c>
      <c r="E14" s="57" t="s">
        <v>72</v>
      </c>
      <c r="F14" s="59">
        <v>2943.78</v>
      </c>
      <c r="G14" s="58">
        <v>2908.71</v>
      </c>
      <c r="H14" s="58">
        <f t="shared" ref="H14:H68" si="0">G14/F14*100</f>
        <v>98.808674561278352</v>
      </c>
    </row>
    <row r="15" spans="1:8" ht="47.25">
      <c r="A15" s="31" t="s">
        <v>10</v>
      </c>
      <c r="B15" s="32" t="s">
        <v>7</v>
      </c>
      <c r="C15" s="32" t="s">
        <v>11</v>
      </c>
      <c r="D15" s="57" t="s">
        <v>71</v>
      </c>
      <c r="E15" s="57" t="s">
        <v>72</v>
      </c>
      <c r="F15" s="59">
        <v>221560.4</v>
      </c>
      <c r="G15" s="58">
        <v>219719.36</v>
      </c>
      <c r="H15" s="58">
        <f t="shared" si="0"/>
        <v>99.169057286410393</v>
      </c>
    </row>
    <row r="16" spans="1:8" s="76" customFormat="1">
      <c r="A16" s="49" t="s">
        <v>12</v>
      </c>
      <c r="B16" s="72" t="s">
        <v>7</v>
      </c>
      <c r="C16" s="72" t="s">
        <v>11</v>
      </c>
      <c r="D16" s="74" t="s">
        <v>71</v>
      </c>
      <c r="E16" s="74" t="s">
        <v>72</v>
      </c>
      <c r="F16" s="62">
        <v>11478</v>
      </c>
      <c r="G16" s="75">
        <v>11288.920910000001</v>
      </c>
      <c r="H16" s="75">
        <f t="shared" si="0"/>
        <v>98.352682610210834</v>
      </c>
    </row>
    <row r="17" spans="1:10" s="13" customFormat="1" ht="47.25">
      <c r="A17" s="28" t="s">
        <v>52</v>
      </c>
      <c r="B17" s="32" t="s">
        <v>7</v>
      </c>
      <c r="C17" s="32" t="s">
        <v>31</v>
      </c>
      <c r="D17" s="57" t="s">
        <v>71</v>
      </c>
      <c r="E17" s="57" t="s">
        <v>72</v>
      </c>
      <c r="F17" s="60">
        <v>28685.07</v>
      </c>
      <c r="G17" s="58">
        <v>28483.96</v>
      </c>
      <c r="H17" s="58">
        <f t="shared" si="0"/>
        <v>99.29890357597175</v>
      </c>
      <c r="I17" s="10"/>
    </row>
    <row r="18" spans="1:10" s="13" customFormat="1">
      <c r="A18" s="28" t="s">
        <v>53</v>
      </c>
      <c r="B18" s="29" t="s">
        <v>7</v>
      </c>
      <c r="C18" s="29" t="s">
        <v>34</v>
      </c>
      <c r="D18" s="57" t="s">
        <v>71</v>
      </c>
      <c r="E18" s="57" t="s">
        <v>72</v>
      </c>
      <c r="F18" s="59">
        <v>7408.31</v>
      </c>
      <c r="G18" s="58">
        <v>7408.25</v>
      </c>
      <c r="H18" s="58">
        <f t="shared" si="0"/>
        <v>99.999190098686469</v>
      </c>
    </row>
    <row r="19" spans="1:10">
      <c r="A19" s="28" t="s">
        <v>13</v>
      </c>
      <c r="B19" s="29" t="s">
        <v>7</v>
      </c>
      <c r="C19" s="29">
        <v>13</v>
      </c>
      <c r="D19" s="57" t="s">
        <v>71</v>
      </c>
      <c r="E19" s="57" t="s">
        <v>72</v>
      </c>
      <c r="F19" s="59">
        <v>210687.27</v>
      </c>
      <c r="G19" s="58">
        <v>209863.76</v>
      </c>
      <c r="H19" s="58">
        <f t="shared" si="0"/>
        <v>99.609131581609091</v>
      </c>
    </row>
    <row r="20" spans="1:10" s="76" customFormat="1">
      <c r="A20" s="49" t="s">
        <v>12</v>
      </c>
      <c r="B20" s="73" t="s">
        <v>7</v>
      </c>
      <c r="C20" s="73">
        <v>13</v>
      </c>
      <c r="D20" s="74" t="s">
        <v>71</v>
      </c>
      <c r="E20" s="74" t="s">
        <v>72</v>
      </c>
      <c r="F20" s="62">
        <v>3790</v>
      </c>
      <c r="G20" s="75">
        <v>3780.0457099999999</v>
      </c>
      <c r="H20" s="75">
        <f t="shared" si="0"/>
        <v>99.737353825857511</v>
      </c>
    </row>
    <row r="21" spans="1:10">
      <c r="A21" s="33" t="s">
        <v>14</v>
      </c>
      <c r="B21" s="26" t="s">
        <v>9</v>
      </c>
      <c r="C21" s="26"/>
      <c r="D21" s="57"/>
      <c r="E21" s="57" t="s">
        <v>72</v>
      </c>
      <c r="F21" s="55">
        <f>SUM(F22,F24)</f>
        <v>6751.8</v>
      </c>
      <c r="G21" s="63">
        <f>G22+G24</f>
        <v>6751.8</v>
      </c>
      <c r="H21" s="63">
        <f t="shared" si="0"/>
        <v>100</v>
      </c>
    </row>
    <row r="22" spans="1:10">
      <c r="A22" s="31" t="s">
        <v>15</v>
      </c>
      <c r="B22" s="29" t="s">
        <v>9</v>
      </c>
      <c r="C22" s="29" t="s">
        <v>16</v>
      </c>
      <c r="D22" s="57" t="s">
        <v>71</v>
      </c>
      <c r="E22" s="57" t="s">
        <v>72</v>
      </c>
      <c r="F22" s="59">
        <v>6635</v>
      </c>
      <c r="G22" s="58">
        <v>6635</v>
      </c>
      <c r="H22" s="58">
        <f t="shared" si="0"/>
        <v>100</v>
      </c>
    </row>
    <row r="23" spans="1:10" s="13" customFormat="1">
      <c r="A23" s="28" t="s">
        <v>12</v>
      </c>
      <c r="B23" s="29" t="s">
        <v>9</v>
      </c>
      <c r="C23" s="29" t="s">
        <v>16</v>
      </c>
      <c r="D23" s="57" t="s">
        <v>71</v>
      </c>
      <c r="E23" s="57" t="s">
        <v>72</v>
      </c>
      <c r="F23" s="59">
        <v>6635</v>
      </c>
      <c r="G23" s="75">
        <v>6635</v>
      </c>
      <c r="H23" s="58">
        <f t="shared" si="0"/>
        <v>100</v>
      </c>
    </row>
    <row r="24" spans="1:10">
      <c r="A24" s="31" t="s">
        <v>17</v>
      </c>
      <c r="B24" s="29" t="s">
        <v>9</v>
      </c>
      <c r="C24" s="29" t="s">
        <v>11</v>
      </c>
      <c r="D24" s="57" t="s">
        <v>71</v>
      </c>
      <c r="E24" s="57" t="s">
        <v>72</v>
      </c>
      <c r="F24" s="59">
        <v>116.8</v>
      </c>
      <c r="G24" s="58">
        <v>116.8</v>
      </c>
      <c r="H24" s="58">
        <f t="shared" si="0"/>
        <v>100</v>
      </c>
      <c r="J24" s="8"/>
    </row>
    <row r="25" spans="1:10" ht="31.5">
      <c r="A25" s="33" t="s">
        <v>18</v>
      </c>
      <c r="B25" s="26" t="s">
        <v>16</v>
      </c>
      <c r="C25" s="26"/>
      <c r="D25" s="57"/>
      <c r="E25" s="57" t="s">
        <v>72</v>
      </c>
      <c r="F25" s="55">
        <f>SUM(F26,F27)</f>
        <v>41850.15</v>
      </c>
      <c r="G25" s="63">
        <f>G26+G27</f>
        <v>41786.129999999997</v>
      </c>
      <c r="H25" s="63">
        <f t="shared" si="0"/>
        <v>99.847025637900927</v>
      </c>
      <c r="J25" s="1"/>
    </row>
    <row r="26" spans="1:10" ht="31.5">
      <c r="A26" s="31" t="s">
        <v>19</v>
      </c>
      <c r="B26" s="32" t="s">
        <v>16</v>
      </c>
      <c r="C26" s="32" t="s">
        <v>20</v>
      </c>
      <c r="D26" s="57" t="s">
        <v>71</v>
      </c>
      <c r="E26" s="57" t="s">
        <v>72</v>
      </c>
      <c r="F26" s="59">
        <v>24910.59</v>
      </c>
      <c r="G26" s="58">
        <v>24910.46</v>
      </c>
      <c r="H26" s="58">
        <f t="shared" si="0"/>
        <v>99.999478133596995</v>
      </c>
      <c r="J26" s="1"/>
    </row>
    <row r="27" spans="1:10" ht="31.5">
      <c r="A27" s="31" t="s">
        <v>21</v>
      </c>
      <c r="B27" s="32" t="s">
        <v>16</v>
      </c>
      <c r="C27" s="32" t="s">
        <v>22</v>
      </c>
      <c r="D27" s="57" t="s">
        <v>71</v>
      </c>
      <c r="E27" s="57" t="s">
        <v>72</v>
      </c>
      <c r="F27" s="59">
        <v>16939.560000000001</v>
      </c>
      <c r="G27" s="58">
        <v>16875.669999999998</v>
      </c>
      <c r="H27" s="58">
        <f t="shared" si="0"/>
        <v>99.6228355400022</v>
      </c>
    </row>
    <row r="28" spans="1:10" s="65" customFormat="1">
      <c r="A28" s="33" t="s">
        <v>23</v>
      </c>
      <c r="B28" s="26" t="s">
        <v>11</v>
      </c>
      <c r="C28" s="26"/>
      <c r="D28" s="64"/>
      <c r="E28" s="64" t="s">
        <v>72</v>
      </c>
      <c r="F28" s="55">
        <f>SUM(F29,F31,F32,F33)</f>
        <v>151552.25999999998</v>
      </c>
      <c r="G28" s="63">
        <v>150672.76999999999</v>
      </c>
      <c r="H28" s="63">
        <f t="shared" si="0"/>
        <v>99.419678729964176</v>
      </c>
    </row>
    <row r="29" spans="1:10" s="13" customFormat="1">
      <c r="A29" s="28" t="s">
        <v>59</v>
      </c>
      <c r="B29" s="32" t="s">
        <v>11</v>
      </c>
      <c r="C29" s="32" t="s">
        <v>27</v>
      </c>
      <c r="D29" s="57" t="s">
        <v>71</v>
      </c>
      <c r="E29" s="57" t="s">
        <v>72</v>
      </c>
      <c r="F29" s="59">
        <v>1571</v>
      </c>
      <c r="G29" s="58">
        <v>1134.19</v>
      </c>
      <c r="H29" s="58">
        <f t="shared" si="0"/>
        <v>72.19541693189052</v>
      </c>
    </row>
    <row r="30" spans="1:10" s="71" customFormat="1">
      <c r="A30" s="66" t="s">
        <v>12</v>
      </c>
      <c r="B30" s="67" t="s">
        <v>11</v>
      </c>
      <c r="C30" s="67" t="s">
        <v>27</v>
      </c>
      <c r="D30" s="68" t="s">
        <v>71</v>
      </c>
      <c r="E30" s="68" t="s">
        <v>72</v>
      </c>
      <c r="F30" s="69">
        <v>1571</v>
      </c>
      <c r="G30" s="75">
        <v>1134.19543</v>
      </c>
      <c r="H30" s="70">
        <f t="shared" si="0"/>
        <v>72.19576257161043</v>
      </c>
    </row>
    <row r="31" spans="1:10" ht="16.5" customHeight="1">
      <c r="A31" s="56" t="s">
        <v>24</v>
      </c>
      <c r="B31" s="32" t="s">
        <v>11</v>
      </c>
      <c r="C31" s="32" t="s">
        <v>20</v>
      </c>
      <c r="D31" s="57" t="s">
        <v>71</v>
      </c>
      <c r="E31" s="57" t="s">
        <v>72</v>
      </c>
      <c r="F31" s="59">
        <v>119634.79</v>
      </c>
      <c r="G31" s="58">
        <v>119487.23</v>
      </c>
      <c r="H31" s="58">
        <f t="shared" si="0"/>
        <v>99.876657952089019</v>
      </c>
    </row>
    <row r="32" spans="1:10">
      <c r="A32" s="35" t="s">
        <v>58</v>
      </c>
      <c r="B32" s="32" t="s">
        <v>11</v>
      </c>
      <c r="C32" s="32">
        <v>10</v>
      </c>
      <c r="D32" s="57" t="s">
        <v>71</v>
      </c>
      <c r="E32" s="57" t="s">
        <v>72</v>
      </c>
      <c r="F32" s="59">
        <v>25675.5</v>
      </c>
      <c r="G32" s="58">
        <v>25386.39</v>
      </c>
      <c r="H32" s="58">
        <f t="shared" si="0"/>
        <v>98.873984927265298</v>
      </c>
    </row>
    <row r="33" spans="1:8">
      <c r="A33" s="36" t="s">
        <v>25</v>
      </c>
      <c r="B33" s="32" t="s">
        <v>11</v>
      </c>
      <c r="C33" s="32">
        <v>12</v>
      </c>
      <c r="D33" s="57" t="s">
        <v>71</v>
      </c>
      <c r="E33" s="57" t="s">
        <v>72</v>
      </c>
      <c r="F33" s="59">
        <v>4670.97</v>
      </c>
      <c r="G33" s="58">
        <v>4664.9399999999996</v>
      </c>
      <c r="H33" s="58">
        <f t="shared" si="0"/>
        <v>99.870904758540505</v>
      </c>
    </row>
    <row r="34" spans="1:8">
      <c r="A34" s="33" t="s">
        <v>26</v>
      </c>
      <c r="B34" s="26" t="s">
        <v>27</v>
      </c>
      <c r="C34" s="26"/>
      <c r="D34" s="57"/>
      <c r="E34" s="57" t="s">
        <v>72</v>
      </c>
      <c r="F34" s="55">
        <f>SUM(F35,F37,F36,F38)</f>
        <v>285859.76</v>
      </c>
      <c r="G34" s="63">
        <v>284548.68</v>
      </c>
      <c r="H34" s="63">
        <f t="shared" si="0"/>
        <v>99.541355523421686</v>
      </c>
    </row>
    <row r="35" spans="1:8">
      <c r="A35" s="31" t="s">
        <v>28</v>
      </c>
      <c r="B35" s="29" t="s">
        <v>27</v>
      </c>
      <c r="C35" s="29" t="s">
        <v>7</v>
      </c>
      <c r="D35" s="57" t="s">
        <v>71</v>
      </c>
      <c r="E35" s="57" t="s">
        <v>72</v>
      </c>
      <c r="F35" s="59">
        <v>43838.83</v>
      </c>
      <c r="G35" s="58">
        <v>43775.39</v>
      </c>
      <c r="H35" s="58">
        <f t="shared" si="0"/>
        <v>99.855288108738293</v>
      </c>
    </row>
    <row r="36" spans="1:8">
      <c r="A36" s="28" t="s">
        <v>64</v>
      </c>
      <c r="B36" s="29" t="s">
        <v>27</v>
      </c>
      <c r="C36" s="37" t="s">
        <v>9</v>
      </c>
      <c r="D36" s="57" t="s">
        <v>71</v>
      </c>
      <c r="E36" s="57" t="s">
        <v>72</v>
      </c>
      <c r="F36" s="59">
        <v>789</v>
      </c>
      <c r="G36" s="58">
        <v>789</v>
      </c>
      <c r="H36" s="58">
        <f t="shared" si="0"/>
        <v>100</v>
      </c>
    </row>
    <row r="37" spans="1:8" s="13" customFormat="1">
      <c r="A37" s="35" t="s">
        <v>29</v>
      </c>
      <c r="B37" s="38" t="s">
        <v>27</v>
      </c>
      <c r="C37" s="38" t="s">
        <v>16</v>
      </c>
      <c r="D37" s="57" t="s">
        <v>71</v>
      </c>
      <c r="E37" s="57" t="s">
        <v>72</v>
      </c>
      <c r="F37" s="59">
        <v>240619.93</v>
      </c>
      <c r="G37" s="58">
        <v>239372.28</v>
      </c>
      <c r="H37" s="58">
        <f t="shared" si="0"/>
        <v>99.481485178721485</v>
      </c>
    </row>
    <row r="38" spans="1:8" s="13" customFormat="1" ht="31.5">
      <c r="A38" s="35" t="s">
        <v>63</v>
      </c>
      <c r="B38" s="37" t="s">
        <v>27</v>
      </c>
      <c r="C38" s="37" t="s">
        <v>27</v>
      </c>
      <c r="D38" s="57" t="s">
        <v>71</v>
      </c>
      <c r="E38" s="57" t="s">
        <v>72</v>
      </c>
      <c r="F38" s="59">
        <v>612</v>
      </c>
      <c r="G38" s="58">
        <v>612</v>
      </c>
      <c r="H38" s="58">
        <f t="shared" si="0"/>
        <v>100</v>
      </c>
    </row>
    <row r="39" spans="1:8" s="13" customFormat="1">
      <c r="A39" s="28" t="s">
        <v>12</v>
      </c>
      <c r="B39" s="37" t="s">
        <v>27</v>
      </c>
      <c r="C39" s="37" t="s">
        <v>27</v>
      </c>
      <c r="D39" s="57" t="s">
        <v>71</v>
      </c>
      <c r="E39" s="57" t="s">
        <v>72</v>
      </c>
      <c r="F39" s="59">
        <v>612</v>
      </c>
      <c r="G39" s="58">
        <v>612</v>
      </c>
      <c r="H39" s="58">
        <f t="shared" si="0"/>
        <v>100</v>
      </c>
    </row>
    <row r="40" spans="1:8">
      <c r="A40" s="33" t="s">
        <v>30</v>
      </c>
      <c r="B40" s="39" t="s">
        <v>31</v>
      </c>
      <c r="C40" s="40"/>
      <c r="D40" s="57"/>
      <c r="E40" s="57" t="s">
        <v>72</v>
      </c>
      <c r="F40" s="55">
        <f>SUM(F41,)</f>
        <v>2110.5100000000002</v>
      </c>
      <c r="G40" s="63">
        <f>G41</f>
        <v>2110.42</v>
      </c>
      <c r="H40" s="63">
        <f t="shared" si="0"/>
        <v>99.995735627881416</v>
      </c>
    </row>
    <row r="41" spans="1:8" ht="31.5">
      <c r="A41" s="28" t="s">
        <v>32</v>
      </c>
      <c r="B41" s="29" t="s">
        <v>31</v>
      </c>
      <c r="C41" s="29" t="s">
        <v>16</v>
      </c>
      <c r="D41" s="57" t="s">
        <v>71</v>
      </c>
      <c r="E41" s="57" t="s">
        <v>72</v>
      </c>
      <c r="F41" s="59">
        <v>2110.5100000000002</v>
      </c>
      <c r="G41" s="58">
        <v>2110.42</v>
      </c>
      <c r="H41" s="58">
        <f t="shared" si="0"/>
        <v>99.995735627881416</v>
      </c>
    </row>
    <row r="42" spans="1:8" s="13" customFormat="1">
      <c r="A42" s="33" t="s">
        <v>33</v>
      </c>
      <c r="B42" s="41" t="s">
        <v>34</v>
      </c>
      <c r="C42" s="27"/>
      <c r="D42" s="57"/>
      <c r="E42" s="57" t="s">
        <v>72</v>
      </c>
      <c r="F42" s="55">
        <f>SUM(F43,F45,F47,F48,F49)</f>
        <v>1851012.56</v>
      </c>
      <c r="G42" s="63">
        <v>1800768.57</v>
      </c>
      <c r="H42" s="63">
        <f t="shared" si="0"/>
        <v>97.285594323573903</v>
      </c>
    </row>
    <row r="43" spans="1:8" s="13" customFormat="1">
      <c r="A43" s="31" t="s">
        <v>35</v>
      </c>
      <c r="B43" s="32" t="s">
        <v>34</v>
      </c>
      <c r="C43" s="29" t="s">
        <v>7</v>
      </c>
      <c r="D43" s="57" t="s">
        <v>71</v>
      </c>
      <c r="E43" s="57" t="s">
        <v>72</v>
      </c>
      <c r="F43" s="59">
        <v>822316.36</v>
      </c>
      <c r="G43" s="58">
        <v>813127</v>
      </c>
      <c r="H43" s="58">
        <f t="shared" si="0"/>
        <v>98.882503079471746</v>
      </c>
    </row>
    <row r="44" spans="1:8" s="71" customFormat="1">
      <c r="A44" s="66" t="s">
        <v>12</v>
      </c>
      <c r="B44" s="67" t="s">
        <v>34</v>
      </c>
      <c r="C44" s="77" t="s">
        <v>7</v>
      </c>
      <c r="D44" s="68" t="s">
        <v>71</v>
      </c>
      <c r="E44" s="68" t="s">
        <v>72</v>
      </c>
      <c r="F44" s="69">
        <v>585756</v>
      </c>
      <c r="G44" s="75">
        <v>582818.43420000002</v>
      </c>
      <c r="H44" s="70">
        <f t="shared" si="0"/>
        <v>99.498500092188564</v>
      </c>
    </row>
    <row r="45" spans="1:8" s="13" customFormat="1">
      <c r="A45" s="31" t="s">
        <v>36</v>
      </c>
      <c r="B45" s="30" t="s">
        <v>34</v>
      </c>
      <c r="C45" s="32" t="s">
        <v>9</v>
      </c>
      <c r="D45" s="57" t="s">
        <v>71</v>
      </c>
      <c r="E45" s="57" t="s">
        <v>72</v>
      </c>
      <c r="F45" s="59">
        <v>812518.91</v>
      </c>
      <c r="G45" s="58">
        <v>773592.84</v>
      </c>
      <c r="H45" s="58">
        <f t="shared" si="0"/>
        <v>95.20921057701905</v>
      </c>
    </row>
    <row r="46" spans="1:8" s="71" customFormat="1">
      <c r="A46" s="66" t="s">
        <v>12</v>
      </c>
      <c r="B46" s="78" t="s">
        <v>34</v>
      </c>
      <c r="C46" s="67" t="s">
        <v>9</v>
      </c>
      <c r="D46" s="68" t="s">
        <v>71</v>
      </c>
      <c r="E46" s="68" t="s">
        <v>72</v>
      </c>
      <c r="F46" s="69">
        <v>654714</v>
      </c>
      <c r="G46" s="62">
        <v>620403.40081000002</v>
      </c>
      <c r="H46" s="70">
        <f t="shared" si="0"/>
        <v>94.759452342549579</v>
      </c>
    </row>
    <row r="47" spans="1:8" s="13" customFormat="1">
      <c r="A47" s="42" t="s">
        <v>55</v>
      </c>
      <c r="B47" s="32" t="s">
        <v>34</v>
      </c>
      <c r="C47" s="32" t="s">
        <v>16</v>
      </c>
      <c r="D47" s="57" t="s">
        <v>71</v>
      </c>
      <c r="E47" s="57" t="s">
        <v>72</v>
      </c>
      <c r="F47" s="59">
        <v>149837.29999999999</v>
      </c>
      <c r="G47" s="58">
        <v>148297.82</v>
      </c>
      <c r="H47" s="58">
        <f t="shared" si="0"/>
        <v>98.972565576128261</v>
      </c>
    </row>
    <row r="48" spans="1:8" s="13" customFormat="1">
      <c r="A48" s="43" t="s">
        <v>56</v>
      </c>
      <c r="B48" s="32" t="s">
        <v>34</v>
      </c>
      <c r="C48" s="32" t="s">
        <v>34</v>
      </c>
      <c r="D48" s="57" t="s">
        <v>71</v>
      </c>
      <c r="E48" s="57" t="s">
        <v>72</v>
      </c>
      <c r="F48" s="59">
        <v>15814.74</v>
      </c>
      <c r="G48" s="58">
        <v>15814.71</v>
      </c>
      <c r="H48" s="58">
        <f t="shared" si="0"/>
        <v>99.999810303552252</v>
      </c>
    </row>
    <row r="49" spans="1:8" s="13" customFormat="1">
      <c r="A49" s="35" t="s">
        <v>46</v>
      </c>
      <c r="B49" s="32" t="s">
        <v>34</v>
      </c>
      <c r="C49" s="32" t="s">
        <v>20</v>
      </c>
      <c r="D49" s="57" t="s">
        <v>71</v>
      </c>
      <c r="E49" s="57" t="s">
        <v>72</v>
      </c>
      <c r="F49" s="59">
        <v>50525.25</v>
      </c>
      <c r="G49" s="58">
        <v>49936.18</v>
      </c>
      <c r="H49" s="58">
        <f t="shared" si="0"/>
        <v>98.834107698625942</v>
      </c>
    </row>
    <row r="50" spans="1:8">
      <c r="A50" s="44" t="s">
        <v>57</v>
      </c>
      <c r="B50" s="39" t="s">
        <v>37</v>
      </c>
      <c r="C50" s="26"/>
      <c r="D50" s="57"/>
      <c r="E50" s="57" t="s">
        <v>72</v>
      </c>
      <c r="F50" s="55">
        <f>SUM(F51,F52)</f>
        <v>173922.84</v>
      </c>
      <c r="G50" s="63">
        <f>G51+G52</f>
        <v>173214.41</v>
      </c>
      <c r="H50" s="63">
        <f t="shared" si="0"/>
        <v>99.592675694578119</v>
      </c>
    </row>
    <row r="51" spans="1:8">
      <c r="A51" s="43" t="s">
        <v>38</v>
      </c>
      <c r="B51" s="32" t="s">
        <v>37</v>
      </c>
      <c r="C51" s="32" t="s">
        <v>7</v>
      </c>
      <c r="D51" s="57" t="s">
        <v>71</v>
      </c>
      <c r="E51" s="57" t="s">
        <v>72</v>
      </c>
      <c r="F51" s="59">
        <v>169153.12</v>
      </c>
      <c r="G51" s="58">
        <v>168449.99</v>
      </c>
      <c r="H51" s="58">
        <f t="shared" si="0"/>
        <v>99.584323363352681</v>
      </c>
    </row>
    <row r="52" spans="1:8" s="13" customFormat="1">
      <c r="A52" s="35" t="s">
        <v>47</v>
      </c>
      <c r="B52" s="32" t="s">
        <v>37</v>
      </c>
      <c r="C52" s="32" t="s">
        <v>11</v>
      </c>
      <c r="D52" s="57" t="s">
        <v>71</v>
      </c>
      <c r="E52" s="57" t="s">
        <v>72</v>
      </c>
      <c r="F52" s="59">
        <v>4769.72</v>
      </c>
      <c r="G52" s="58">
        <v>4764.42</v>
      </c>
      <c r="H52" s="58">
        <f t="shared" si="0"/>
        <v>99.888882366260489</v>
      </c>
    </row>
    <row r="53" spans="1:8">
      <c r="A53" s="45" t="s">
        <v>39</v>
      </c>
      <c r="B53" s="39" t="s">
        <v>20</v>
      </c>
      <c r="C53" s="46"/>
      <c r="D53" s="57"/>
      <c r="E53" s="57" t="s">
        <v>72</v>
      </c>
      <c r="F53" s="55">
        <f t="shared" ref="F53" si="1">SUM(F54)</f>
        <v>12488</v>
      </c>
      <c r="G53" s="55">
        <f>G54</f>
        <v>8212.11</v>
      </c>
      <c r="H53" s="58">
        <f t="shared" si="0"/>
        <v>65.760009609224852</v>
      </c>
    </row>
    <row r="54" spans="1:8">
      <c r="A54" s="31" t="s">
        <v>40</v>
      </c>
      <c r="B54" s="32" t="s">
        <v>20</v>
      </c>
      <c r="C54" s="32" t="s">
        <v>20</v>
      </c>
      <c r="D54" s="57" t="s">
        <v>71</v>
      </c>
      <c r="E54" s="57" t="s">
        <v>72</v>
      </c>
      <c r="F54" s="59">
        <v>12488</v>
      </c>
      <c r="G54" s="59">
        <v>8212.11</v>
      </c>
      <c r="H54" s="58">
        <f t="shared" si="0"/>
        <v>65.760009609224852</v>
      </c>
    </row>
    <row r="55" spans="1:8">
      <c r="A55" s="28" t="s">
        <v>12</v>
      </c>
      <c r="B55" s="32" t="s">
        <v>20</v>
      </c>
      <c r="C55" s="32" t="s">
        <v>20</v>
      </c>
      <c r="D55" s="57" t="s">
        <v>71</v>
      </c>
      <c r="E55" s="57" t="s">
        <v>72</v>
      </c>
      <c r="F55" s="59">
        <v>12488</v>
      </c>
      <c r="G55" s="62">
        <v>8212.11211</v>
      </c>
      <c r="H55" s="58">
        <f t="shared" si="0"/>
        <v>65.760026505445225</v>
      </c>
    </row>
    <row r="56" spans="1:8">
      <c r="A56" s="33" t="s">
        <v>41</v>
      </c>
      <c r="B56" s="26">
        <v>10</v>
      </c>
      <c r="C56" s="39"/>
      <c r="D56" s="57"/>
      <c r="E56" s="57" t="s">
        <v>72</v>
      </c>
      <c r="F56" s="55">
        <f>SUM(F57,F58,F60)</f>
        <v>124393.58</v>
      </c>
      <c r="G56" s="63">
        <v>112082.41</v>
      </c>
      <c r="H56" s="63">
        <f t="shared" si="0"/>
        <v>90.103050334269668</v>
      </c>
    </row>
    <row r="57" spans="1:8">
      <c r="A57" s="28" t="s">
        <v>42</v>
      </c>
      <c r="B57" s="32">
        <v>10</v>
      </c>
      <c r="C57" s="34" t="s">
        <v>7</v>
      </c>
      <c r="D57" s="57" t="s">
        <v>71</v>
      </c>
      <c r="E57" s="57" t="s">
        <v>72</v>
      </c>
      <c r="F57" s="59">
        <v>5978.18</v>
      </c>
      <c r="G57" s="58">
        <v>5978.17</v>
      </c>
      <c r="H57" s="58">
        <f t="shared" si="0"/>
        <v>99.999832725009952</v>
      </c>
    </row>
    <row r="58" spans="1:8">
      <c r="A58" s="28" t="s">
        <v>43</v>
      </c>
      <c r="B58" s="32">
        <v>10</v>
      </c>
      <c r="C58" s="34" t="s">
        <v>16</v>
      </c>
      <c r="D58" s="57" t="s">
        <v>71</v>
      </c>
      <c r="E58" s="57" t="s">
        <v>72</v>
      </c>
      <c r="F58" s="59">
        <v>38631.4</v>
      </c>
      <c r="G58" s="58">
        <v>38021.480000000003</v>
      </c>
      <c r="H58" s="58">
        <f t="shared" si="0"/>
        <v>98.421180697567266</v>
      </c>
    </row>
    <row r="59" spans="1:8">
      <c r="A59" s="28" t="s">
        <v>12</v>
      </c>
      <c r="B59" s="32">
        <v>10</v>
      </c>
      <c r="C59" s="37" t="s">
        <v>16</v>
      </c>
      <c r="D59" s="57" t="s">
        <v>71</v>
      </c>
      <c r="E59" s="57" t="s">
        <v>72</v>
      </c>
      <c r="F59" s="61">
        <v>34143</v>
      </c>
      <c r="G59" s="75">
        <v>33533.103880000002</v>
      </c>
      <c r="H59" s="58">
        <f t="shared" si="0"/>
        <v>98.213700846439977</v>
      </c>
    </row>
    <row r="60" spans="1:8">
      <c r="A60" s="47" t="s">
        <v>44</v>
      </c>
      <c r="B60" s="32">
        <v>10</v>
      </c>
      <c r="C60" s="37" t="s">
        <v>11</v>
      </c>
      <c r="D60" s="57" t="s">
        <v>71</v>
      </c>
      <c r="E60" s="57" t="s">
        <v>72</v>
      </c>
      <c r="F60" s="59">
        <v>79784</v>
      </c>
      <c r="G60" s="58">
        <v>68082.75</v>
      </c>
      <c r="H60" s="58">
        <f t="shared" si="0"/>
        <v>85.333838864935331</v>
      </c>
    </row>
    <row r="61" spans="1:8" s="13" customFormat="1">
      <c r="A61" s="35" t="s">
        <v>12</v>
      </c>
      <c r="B61" s="29">
        <v>10</v>
      </c>
      <c r="C61" s="37" t="s">
        <v>11</v>
      </c>
      <c r="D61" s="57" t="s">
        <v>71</v>
      </c>
      <c r="E61" s="57" t="s">
        <v>72</v>
      </c>
      <c r="F61" s="62">
        <v>73508</v>
      </c>
      <c r="G61" s="75">
        <v>62474.581380000003</v>
      </c>
      <c r="H61" s="58">
        <f t="shared" si="0"/>
        <v>84.990179817162755</v>
      </c>
    </row>
    <row r="62" spans="1:8">
      <c r="A62" s="48" t="s">
        <v>48</v>
      </c>
      <c r="B62" s="39">
        <v>11</v>
      </c>
      <c r="C62" s="26"/>
      <c r="D62" s="57"/>
      <c r="E62" s="57" t="s">
        <v>72</v>
      </c>
      <c r="F62" s="55">
        <f>SUM(F63,F64,F65)</f>
        <v>128436.95</v>
      </c>
      <c r="G62" s="63">
        <f>G63+G64+G65</f>
        <v>128375.6</v>
      </c>
      <c r="H62" s="63">
        <f t="shared" si="0"/>
        <v>99.952233372094256</v>
      </c>
    </row>
    <row r="63" spans="1:8">
      <c r="A63" s="49" t="s">
        <v>49</v>
      </c>
      <c r="B63" s="29">
        <v>11</v>
      </c>
      <c r="C63" s="34" t="s">
        <v>7</v>
      </c>
      <c r="D63" s="57" t="s">
        <v>71</v>
      </c>
      <c r="E63" s="57" t="s">
        <v>72</v>
      </c>
      <c r="F63" s="59">
        <v>99630.58</v>
      </c>
      <c r="G63" s="58">
        <v>99586.17</v>
      </c>
      <c r="H63" s="58">
        <f t="shared" si="0"/>
        <v>99.955425332262436</v>
      </c>
    </row>
    <row r="64" spans="1:8">
      <c r="A64" s="35" t="s">
        <v>50</v>
      </c>
      <c r="B64" s="32">
        <v>11</v>
      </c>
      <c r="C64" s="34" t="s">
        <v>9</v>
      </c>
      <c r="D64" s="57" t="s">
        <v>71</v>
      </c>
      <c r="E64" s="57" t="s">
        <v>72</v>
      </c>
      <c r="F64" s="59">
        <v>24573.360000000001</v>
      </c>
      <c r="G64" s="58">
        <v>24556.58</v>
      </c>
      <c r="H64" s="58">
        <f t="shared" si="0"/>
        <v>99.931714669870146</v>
      </c>
    </row>
    <row r="65" spans="1:21">
      <c r="A65" s="50" t="s">
        <v>51</v>
      </c>
      <c r="B65" s="32">
        <v>11</v>
      </c>
      <c r="C65" s="34" t="s">
        <v>27</v>
      </c>
      <c r="D65" s="57" t="s">
        <v>71</v>
      </c>
      <c r="E65" s="57" t="s">
        <v>72</v>
      </c>
      <c r="F65" s="59">
        <v>4233.01</v>
      </c>
      <c r="G65" s="58">
        <v>4232.8500000000004</v>
      </c>
      <c r="H65" s="58">
        <f t="shared" si="0"/>
        <v>99.996220183746317</v>
      </c>
    </row>
    <row r="66" spans="1:21" s="13" customFormat="1">
      <c r="A66" s="51" t="s">
        <v>60</v>
      </c>
      <c r="B66" s="39">
        <v>12</v>
      </c>
      <c r="C66" s="52"/>
      <c r="D66" s="57"/>
      <c r="E66" s="57" t="s">
        <v>72</v>
      </c>
      <c r="F66" s="55">
        <f>SUM(F67)</f>
        <v>3544.36</v>
      </c>
      <c r="G66" s="63">
        <f>G67</f>
        <v>3544.35</v>
      </c>
      <c r="H66" s="63">
        <f t="shared" si="0"/>
        <v>99.999717861616759</v>
      </c>
    </row>
    <row r="67" spans="1:21" s="13" customFormat="1">
      <c r="A67" s="35" t="s">
        <v>61</v>
      </c>
      <c r="B67" s="29">
        <v>12</v>
      </c>
      <c r="C67" s="37" t="s">
        <v>11</v>
      </c>
      <c r="D67" s="57" t="s">
        <v>71</v>
      </c>
      <c r="E67" s="57" t="s">
        <v>72</v>
      </c>
      <c r="F67" s="59">
        <v>3544.36</v>
      </c>
      <c r="G67" s="58">
        <v>3544.35</v>
      </c>
      <c r="H67" s="58">
        <f t="shared" si="0"/>
        <v>99.999717861616759</v>
      </c>
    </row>
    <row r="68" spans="1:21">
      <c r="A68" s="53" t="s">
        <v>54</v>
      </c>
      <c r="B68" s="27"/>
      <c r="C68" s="27"/>
      <c r="D68" s="27"/>
      <c r="E68" s="54"/>
      <c r="F68" s="55">
        <f>SUM(F12,F21,F25,F28,F34,F40,F42,F50,F53,F56,F62,F66,)</f>
        <v>3255665.41</v>
      </c>
      <c r="G68" s="63">
        <v>3182909.11</v>
      </c>
      <c r="H68" s="63">
        <f t="shared" si="0"/>
        <v>97.765240255447495</v>
      </c>
      <c r="U68" s="13"/>
    </row>
    <row r="69" spans="1:21" ht="22.5" customHeight="1">
      <c r="A69" s="11"/>
      <c r="B69" s="7"/>
      <c r="C69" s="7"/>
      <c r="D69" s="7"/>
      <c r="E69" s="7"/>
      <c r="F69" s="12"/>
      <c r="G69" s="79"/>
    </row>
    <row r="70" spans="1:21">
      <c r="A70" s="11"/>
      <c r="B70" s="7"/>
      <c r="C70" s="7"/>
      <c r="D70" s="7"/>
      <c r="E70" s="7"/>
      <c r="F70" s="79"/>
      <c r="G70" s="79"/>
    </row>
    <row r="71" spans="1:21">
      <c r="A71" s="7"/>
      <c r="B71" s="7"/>
      <c r="C71" s="7"/>
      <c r="D71" s="7"/>
      <c r="E71" s="7"/>
      <c r="F71" s="7"/>
    </row>
    <row r="72" spans="1:21">
      <c r="B72" s="7"/>
      <c r="C72" s="7"/>
      <c r="D72" s="7"/>
      <c r="E72" s="7"/>
      <c r="F72" s="7"/>
    </row>
    <row r="73" spans="1:21">
      <c r="B73" s="7"/>
      <c r="C73" s="7"/>
      <c r="D73" s="7"/>
      <c r="E73" s="7"/>
      <c r="F73" s="7"/>
    </row>
  </sheetData>
  <mergeCells count="1">
    <mergeCell ref="A6:H6"/>
  </mergeCells>
  <pageMargins left="0.70866141732283472" right="0.51181102362204722" top="0.74803149606299213" bottom="0.74803149606299213" header="0.31496062992125984" footer="0.31496062992125984"/>
  <pageSetup paperSize="9" scale="7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2020-03-26T05:03:27Z</cp:lastPrinted>
  <dcterms:created xsi:type="dcterms:W3CDTF">2013-01-23T11:33:24Z</dcterms:created>
  <dcterms:modified xsi:type="dcterms:W3CDTF">2020-03-27T13:13:03Z</dcterms:modified>
</cp:coreProperties>
</file>