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820"/>
  </bookViews>
  <sheets>
    <sheet name="Приложение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/>
  <c r="C27"/>
  <c r="C28"/>
  <c r="D21"/>
  <c r="F28"/>
  <c r="E29"/>
  <c r="G30"/>
  <c r="G26"/>
  <c r="G25"/>
  <c r="G24"/>
  <c r="G23"/>
  <c r="G22"/>
  <c r="G19"/>
  <c r="G18"/>
  <c r="G17"/>
  <c r="G15"/>
  <c r="G13"/>
  <c r="G12"/>
  <c r="G10"/>
  <c r="G8"/>
  <c r="F16"/>
  <c r="D27"/>
  <c r="D9"/>
  <c r="E8"/>
  <c r="E10"/>
  <c r="F21"/>
  <c r="F27"/>
  <c r="E30"/>
  <c r="G27" l="1"/>
  <c r="F7"/>
  <c r="F11"/>
  <c r="F9"/>
  <c r="G9" s="1"/>
  <c r="E26"/>
  <c r="E25"/>
  <c r="E24"/>
  <c r="E23"/>
  <c r="E22"/>
  <c r="E19"/>
  <c r="E18"/>
  <c r="E17"/>
  <c r="E15"/>
  <c r="E13"/>
  <c r="E12"/>
  <c r="D7"/>
  <c r="G28"/>
  <c r="D11"/>
  <c r="D16"/>
  <c r="G16" s="1"/>
  <c r="C21"/>
  <c r="C16"/>
  <c r="C11"/>
  <c r="C9"/>
  <c r="E9" s="1"/>
  <c r="C7"/>
  <c r="C6" l="1"/>
  <c r="C5" s="1"/>
  <c r="C4" s="1"/>
  <c r="F6"/>
  <c r="F5" s="1"/>
  <c r="D6"/>
  <c r="G7"/>
  <c r="G21"/>
  <c r="G11"/>
  <c r="E27"/>
  <c r="E21"/>
  <c r="E7"/>
  <c r="E11"/>
  <c r="E16"/>
  <c r="D5" l="1"/>
  <c r="D4" s="1"/>
  <c r="G6"/>
  <c r="E6"/>
  <c r="F4"/>
  <c r="G4" l="1"/>
  <c r="G5"/>
  <c r="E5"/>
  <c r="E4" l="1"/>
</calcChain>
</file>

<file path=xl/sharedStrings.xml><?xml version="1.0" encoding="utf-8"?>
<sst xmlns="http://schemas.openxmlformats.org/spreadsheetml/2006/main" count="67" uniqueCount="67">
  <si>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</si>
  <si>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</si>
  <si>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</si>
  <si>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</si>
  <si>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</si>
  <si>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</si>
  <si>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</si>
  <si>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</si>
  <si>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</si>
  <si>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</si>
  <si>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</si>
  <si>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</si>
  <si>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</si>
  <si>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</si>
  <si>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</si>
  <si>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</si>
  <si>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</si>
  <si>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</si>
  <si>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</si>
  <si>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</si>
  <si>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</si>
  <si>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</si>
  <si>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</si>
  <si>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</si>
  <si>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</si>
  <si>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</si>
  <si>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</si>
  <si>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</si>
  <si>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</si>
  <si>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</si>
  <si>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</si>
  <si>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</si>
  <si>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</si>
  <si>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</si>
  <si>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</si>
  <si>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</si>
  <si>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</si>
  <si>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</si>
  <si>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</si>
  <si>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</si>
  <si>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</si>
  <si>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</si>
  <si>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</si>
  <si>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</si>
  <si>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</si>
  <si>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</si>
  <si>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</si>
  <si>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</si>
  <si>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</si>
  <si>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</si>
  <si>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</si>
  <si>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</si>
  <si>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</si>
  <si>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</si>
  <si>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</si>
  <si>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</si>
  <si>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</si>
  <si>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</si>
  <si>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2 07 00000 00 0000 000</t>
  </si>
  <si>
    <t>ПРОЧИЕ БЕЗВОЗМЕЗДНЫЕ ПОСТУПЛЕНИЯ</t>
  </si>
  <si>
    <r>
      <t xml:space="preserve">План по решению о бюджете на </t>
    </r>
    <r>
      <rPr>
        <b/>
        <i/>
        <sz val="9"/>
        <color theme="0" tint="-0.499984740745262"/>
        <rFont val="Calibri"/>
        <family val="2"/>
        <charset val="204"/>
      </rPr>
      <t>2019 год</t>
    </r>
    <r>
      <rPr>
        <b/>
        <sz val="9"/>
        <color rgb="FF000000"/>
        <rFont val="Calibri"/>
        <family val="2"/>
        <charset val="204"/>
      </rPr>
      <t>, 
тыс. руб.</t>
    </r>
  </si>
  <si>
    <r>
      <t xml:space="preserve"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</t>
    </r>
    <r>
      <rPr>
        <i/>
        <sz val="11"/>
        <color theme="0" tint="-0.499984740745262"/>
        <rFont val="Times New Roman"/>
        <family val="1"/>
        <charset val="204"/>
      </rPr>
      <t>01.04.2019</t>
    </r>
    <r>
      <rPr>
        <b/>
        <sz val="11"/>
        <rFont val="Times New Roman"/>
        <family val="1"/>
        <charset val="204"/>
      </rPr>
      <t>)</t>
    </r>
  </si>
  <si>
    <r>
      <t>Фактически исполнено по состоянию на 01.04</t>
    </r>
    <r>
      <rPr>
        <b/>
        <i/>
        <sz val="9"/>
        <color theme="0" tint="-0.499984740745262"/>
        <rFont val="Calibri"/>
        <family val="2"/>
        <charset val="204"/>
      </rPr>
      <t>.2019</t>
    </r>
    <r>
      <rPr>
        <b/>
        <sz val="9"/>
        <color rgb="FF000000"/>
        <rFont val="Calibri"/>
        <family val="2"/>
        <charset val="204"/>
      </rPr>
      <t>, 
тыс. руб.</t>
    </r>
  </si>
  <si>
    <r>
      <t xml:space="preserve">% исполнение годового плана по состоянию на </t>
    </r>
    <r>
      <rPr>
        <b/>
        <i/>
        <sz val="9"/>
        <color theme="0" tint="-0.499984740745262"/>
        <rFont val="Calibri"/>
        <family val="2"/>
        <charset val="204"/>
      </rPr>
      <t>01.04.2019</t>
    </r>
  </si>
  <si>
    <r>
      <t xml:space="preserve">Фактически исполнено по состоянию на </t>
    </r>
    <r>
      <rPr>
        <b/>
        <i/>
        <sz val="9"/>
        <color theme="0" tint="-0.499984740745262"/>
        <rFont val="Calibri"/>
        <family val="2"/>
        <charset val="204"/>
      </rPr>
      <t>01.04.2018</t>
    </r>
    <r>
      <rPr>
        <b/>
        <sz val="9"/>
        <color rgb="FF000000"/>
        <rFont val="Calibri"/>
        <family val="2"/>
        <charset val="204"/>
      </rPr>
      <t>, тыс. руб.</t>
    </r>
  </si>
  <si>
    <t>1 05 03010 001 0000 110</t>
  </si>
  <si>
    <t>Единый сельскохозяйственный налог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</si>
</sst>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b/>
      <i/>
      <sz val="9"/>
      <color theme="0" tint="-0.49998474074526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4" fontId="12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B1" zoomScaleNormal="100" workbookViewId="0">
      <selection activeCell="J9" sqref="J9"/>
    </sheetView>
  </sheetViews>
  <sheetFormatPr defaultRowHeight="1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</cols>
  <sheetData>
    <row r="1" spans="1:7" ht="32.25" customHeight="1">
      <c r="A1" s="15" t="s">
        <v>61</v>
      </c>
      <c r="B1" s="15"/>
      <c r="C1" s="15"/>
      <c r="D1" s="15"/>
      <c r="E1" s="15"/>
      <c r="F1" s="15"/>
      <c r="G1" s="15"/>
    </row>
    <row r="3" spans="1:7" ht="86.25" customHeight="1">
      <c r="A3" s="5" t="s">
        <v>0</v>
      </c>
      <c r="B3" s="5" t="s">
        <v>1</v>
      </c>
      <c r="C3" s="5" t="s">
        <v>60</v>
      </c>
      <c r="D3" s="5" t="s">
        <v>62</v>
      </c>
      <c r="E3" s="5" t="s">
        <v>63</v>
      </c>
      <c r="F3" s="5" t="s">
        <v>64</v>
      </c>
      <c r="G3" s="5" t="s">
        <v>2</v>
      </c>
    </row>
    <row r="4" spans="1:7" ht="24.95" customHeight="1">
      <c r="A4" s="2"/>
      <c r="B4" s="3" t="s">
        <v>3</v>
      </c>
      <c r="C4" s="4">
        <f>SUM(C5,C27)</f>
        <v>3087880.84</v>
      </c>
      <c r="D4" s="4">
        <f>SUM(D5,D27)</f>
        <v>619371.61</v>
      </c>
      <c r="E4" s="13">
        <f t="shared" ref="E4" si="0">D4/C4/100%</f>
        <v>0.20058144795509661</v>
      </c>
      <c r="F4" s="4">
        <f>SUM(F5,F27)</f>
        <v>572275.19999999995</v>
      </c>
      <c r="G4" s="14">
        <f>D4/F4</f>
        <v>1.0822967865810016</v>
      </c>
    </row>
    <row r="5" spans="1:7" ht="24.95" customHeight="1">
      <c r="A5" s="5" t="s">
        <v>4</v>
      </c>
      <c r="B5" s="3" t="s">
        <v>5</v>
      </c>
      <c r="C5" s="4">
        <f>SUM(C6,C21)</f>
        <v>1408055.49</v>
      </c>
      <c r="D5" s="4">
        <f>SUM(D6,D21)</f>
        <v>310238.61</v>
      </c>
      <c r="E5" s="13">
        <f t="shared" ref="E5" si="1">D5/C5/100%</f>
        <v>0.22033123850822101</v>
      </c>
      <c r="F5" s="4">
        <f>SUM(F6,F21)</f>
        <v>283471.69999999995</v>
      </c>
      <c r="G5" s="14">
        <f t="shared" ref="G5:G30" si="2">D5/F5</f>
        <v>1.0944253341691605</v>
      </c>
    </row>
    <row r="6" spans="1:7" ht="24.95" customHeight="1">
      <c r="A6" s="5"/>
      <c r="B6" s="6" t="s">
        <v>6</v>
      </c>
      <c r="C6" s="7">
        <f>SUM(C7,C9,C11,C16,C19,C20)</f>
        <v>1032505</v>
      </c>
      <c r="D6" s="7">
        <f>SUM(D7,D9,D11,D16,D19:D20)</f>
        <v>211447.81</v>
      </c>
      <c r="E6" s="11">
        <f t="shared" ref="E6:E10" si="3">D6/C6/100%</f>
        <v>0.20479107607227084</v>
      </c>
      <c r="F6" s="7">
        <f>SUM(F7,F9,F11,F16,F19,F20)</f>
        <v>206230.19999999998</v>
      </c>
      <c r="G6" s="12">
        <f t="shared" si="2"/>
        <v>1.0252999318237581</v>
      </c>
    </row>
    <row r="7" spans="1:7" ht="24.95" customHeight="1">
      <c r="A7" s="5" t="s">
        <v>7</v>
      </c>
      <c r="B7" s="3" t="s">
        <v>8</v>
      </c>
      <c r="C7" s="4">
        <f>SUM(C8)</f>
        <v>388866.6</v>
      </c>
      <c r="D7" s="4">
        <f>SUM(D8)</f>
        <v>83090.41</v>
      </c>
      <c r="E7" s="13">
        <f t="shared" si="3"/>
        <v>0.21367330081832692</v>
      </c>
      <c r="F7" s="4">
        <f>SUM(F8)</f>
        <v>75265.399999999994</v>
      </c>
      <c r="G7" s="14">
        <f t="shared" si="2"/>
        <v>1.1039655671796071</v>
      </c>
    </row>
    <row r="8" spans="1:7" ht="24.95" customHeight="1">
      <c r="A8" s="2" t="s">
        <v>9</v>
      </c>
      <c r="B8" s="6" t="s">
        <v>10</v>
      </c>
      <c r="C8" s="7">
        <v>388866.6</v>
      </c>
      <c r="D8" s="8">
        <v>83090.41</v>
      </c>
      <c r="E8" s="11">
        <f t="shared" si="3"/>
        <v>0.21367330081832692</v>
      </c>
      <c r="F8" s="8">
        <v>75265.399999999994</v>
      </c>
      <c r="G8" s="12">
        <f t="shared" si="2"/>
        <v>1.1039655671796071</v>
      </c>
    </row>
    <row r="9" spans="1:7" ht="24.95" customHeight="1">
      <c r="A9" s="5" t="s">
        <v>11</v>
      </c>
      <c r="B9" s="3" t="s">
        <v>12</v>
      </c>
      <c r="C9" s="4">
        <f>SUM(C10)</f>
        <v>3653</v>
      </c>
      <c r="D9" s="4">
        <f>SUM(D10)</f>
        <v>1038.7</v>
      </c>
      <c r="E9" s="13">
        <f t="shared" si="3"/>
        <v>0.28434163701067616</v>
      </c>
      <c r="F9" s="4">
        <f>SUM(F10:F10)</f>
        <v>826.8</v>
      </c>
      <c r="G9" s="14">
        <f t="shared" si="2"/>
        <v>1.2562893081761008</v>
      </c>
    </row>
    <row r="10" spans="1:7" ht="24.95" customHeight="1">
      <c r="A10" s="2" t="s">
        <v>13</v>
      </c>
      <c r="B10" s="6" t="s">
        <v>14</v>
      </c>
      <c r="C10" s="7">
        <v>3653</v>
      </c>
      <c r="D10" s="7">
        <v>1038.7</v>
      </c>
      <c r="E10" s="11">
        <f t="shared" si="3"/>
        <v>0.28434163701067616</v>
      </c>
      <c r="F10" s="7">
        <v>826.8</v>
      </c>
      <c r="G10" s="12">
        <f t="shared" si="2"/>
        <v>1.2562893081761008</v>
      </c>
    </row>
    <row r="11" spans="1:7" ht="24.95" customHeight="1">
      <c r="A11" s="5" t="s">
        <v>15</v>
      </c>
      <c r="B11" s="3" t="s">
        <v>16</v>
      </c>
      <c r="C11" s="4">
        <f>SUM(C12:C15)</f>
        <v>361470</v>
      </c>
      <c r="D11" s="4">
        <f>SUM(D12:D15)</f>
        <v>74342.8</v>
      </c>
      <c r="E11" s="13">
        <f t="shared" ref="E11:G18" si="4">D11/C11/100%</f>
        <v>0.2056679669128835</v>
      </c>
      <c r="F11" s="4">
        <f>SUM(F12:F15)</f>
        <v>64518.600000000006</v>
      </c>
      <c r="G11" s="14">
        <f t="shared" si="2"/>
        <v>1.1522692680870321</v>
      </c>
    </row>
    <row r="12" spans="1:7" ht="24.95" customHeight="1">
      <c r="A12" s="2" t="s">
        <v>17</v>
      </c>
      <c r="B12" s="6" t="s">
        <v>18</v>
      </c>
      <c r="C12" s="7">
        <v>278831</v>
      </c>
      <c r="D12" s="8">
        <v>55615.9</v>
      </c>
      <c r="E12" s="11">
        <f t="shared" si="4"/>
        <v>0.19946096380961945</v>
      </c>
      <c r="F12" s="8">
        <v>40933.800000000003</v>
      </c>
      <c r="G12" s="12">
        <f t="shared" si="2"/>
        <v>1.3586791355798875</v>
      </c>
    </row>
    <row r="13" spans="1:7" ht="24.95" customHeight="1">
      <c r="A13" s="2" t="s">
        <v>57</v>
      </c>
      <c r="B13" s="6" t="s">
        <v>54</v>
      </c>
      <c r="C13" s="7">
        <v>57077</v>
      </c>
      <c r="D13" s="8">
        <v>14010.9</v>
      </c>
      <c r="E13" s="11">
        <f t="shared" si="4"/>
        <v>0.24547365839129595</v>
      </c>
      <c r="F13" s="8">
        <v>16282.8</v>
      </c>
      <c r="G13" s="12">
        <f t="shared" si="2"/>
        <v>0.86047240032426853</v>
      </c>
    </row>
    <row r="14" spans="1:7" ht="24.95" customHeight="1">
      <c r="A14" s="2" t="s">
        <v>65</v>
      </c>
      <c r="B14" s="6" t="s">
        <v>66</v>
      </c>
      <c r="C14" s="7">
        <v>0</v>
      </c>
      <c r="D14" s="8">
        <v>50.7</v>
      </c>
      <c r="E14" s="11"/>
      <c r="F14" s="8">
        <v>1.2</v>
      </c>
      <c r="G14" s="11"/>
    </row>
    <row r="15" spans="1:7" ht="24.95" customHeight="1">
      <c r="A15" s="2" t="s">
        <v>55</v>
      </c>
      <c r="B15" s="6" t="s">
        <v>56</v>
      </c>
      <c r="C15" s="7">
        <v>25562</v>
      </c>
      <c r="D15" s="8">
        <v>4665.3</v>
      </c>
      <c r="E15" s="11">
        <f t="shared" si="4"/>
        <v>0.18250919333385496</v>
      </c>
      <c r="F15" s="8">
        <v>7300.8</v>
      </c>
      <c r="G15" s="12">
        <f t="shared" si="2"/>
        <v>0.63901216305062458</v>
      </c>
    </row>
    <row r="16" spans="1:7" ht="24.95" customHeight="1">
      <c r="A16" s="5" t="s">
        <v>19</v>
      </c>
      <c r="B16" s="3" t="s">
        <v>20</v>
      </c>
      <c r="C16" s="4">
        <f>SUM(C17:C18)</f>
        <v>267095</v>
      </c>
      <c r="D16" s="4">
        <f>SUM(D17:D18)</f>
        <v>49208.5</v>
      </c>
      <c r="E16" s="13">
        <f t="shared" si="4"/>
        <v>0.18423594601171867</v>
      </c>
      <c r="F16" s="4">
        <f>SUM(F17:F18)</f>
        <v>63227.799999999996</v>
      </c>
      <c r="G16" s="14">
        <f t="shared" si="2"/>
        <v>0.77827316465225749</v>
      </c>
    </row>
    <row r="17" spans="1:7" ht="24.95" customHeight="1">
      <c r="A17" s="2" t="s">
        <v>51</v>
      </c>
      <c r="B17" s="6" t="s">
        <v>50</v>
      </c>
      <c r="C17" s="7">
        <v>98684</v>
      </c>
      <c r="D17" s="8">
        <v>7417.5</v>
      </c>
      <c r="E17" s="11">
        <f t="shared" si="4"/>
        <v>7.5164160350208745E-2</v>
      </c>
      <c r="F17" s="8">
        <v>5696.1</v>
      </c>
      <c r="G17" s="12">
        <f t="shared" si="2"/>
        <v>1.3022067730552482</v>
      </c>
    </row>
    <row r="18" spans="1:7" ht="24.95" customHeight="1">
      <c r="A18" s="2" t="s">
        <v>53</v>
      </c>
      <c r="B18" s="6" t="s">
        <v>52</v>
      </c>
      <c r="C18" s="7">
        <v>168411</v>
      </c>
      <c r="D18" s="7">
        <v>41791</v>
      </c>
      <c r="E18" s="11">
        <f t="shared" si="4"/>
        <v>0.24814887388591006</v>
      </c>
      <c r="F18" s="7">
        <v>57531.7</v>
      </c>
      <c r="G18" s="12">
        <f t="shared" si="2"/>
        <v>0.72639953277932001</v>
      </c>
    </row>
    <row r="19" spans="1:7" ht="24.95" customHeight="1">
      <c r="A19" s="5" t="s">
        <v>21</v>
      </c>
      <c r="B19" s="3" t="s">
        <v>22</v>
      </c>
      <c r="C19" s="4">
        <v>11420.4</v>
      </c>
      <c r="D19" s="9">
        <v>3767.3</v>
      </c>
      <c r="E19" s="13">
        <f t="shared" ref="E19" si="5">D19/C19/100%</f>
        <v>0.3298746103463977</v>
      </c>
      <c r="F19" s="9">
        <v>2391.5</v>
      </c>
      <c r="G19" s="14">
        <f t="shared" si="2"/>
        <v>1.5752874764791973</v>
      </c>
    </row>
    <row r="20" spans="1:7" ht="24.95" customHeight="1">
      <c r="A20" s="5" t="s">
        <v>23</v>
      </c>
      <c r="B20" s="3" t="s">
        <v>24</v>
      </c>
      <c r="C20" s="4">
        <v>0</v>
      </c>
      <c r="D20" s="9">
        <v>0.1</v>
      </c>
      <c r="E20" s="13">
        <v>0</v>
      </c>
      <c r="F20" s="9">
        <v>0.1</v>
      </c>
      <c r="G20" s="14">
        <v>0</v>
      </c>
    </row>
    <row r="21" spans="1:7" ht="24.95" customHeight="1">
      <c r="A21" s="2"/>
      <c r="B21" s="6" t="s">
        <v>25</v>
      </c>
      <c r="C21" s="4">
        <f>SUM(C22:C26)</f>
        <v>375550.49</v>
      </c>
      <c r="D21" s="4">
        <f>SUM(D22:D26)</f>
        <v>98790.8</v>
      </c>
      <c r="E21" s="13">
        <f t="shared" ref="E21:E25" si="6">D21/C21/100%</f>
        <v>0.26305597417806592</v>
      </c>
      <c r="F21" s="4">
        <f>SUM(F22:F26)</f>
        <v>77241.5</v>
      </c>
      <c r="G21" s="14">
        <f t="shared" si="2"/>
        <v>1.2789860372986024</v>
      </c>
    </row>
    <row r="22" spans="1:7" ht="24.95" customHeight="1">
      <c r="A22" s="5" t="s">
        <v>26</v>
      </c>
      <c r="B22" s="3" t="s">
        <v>27</v>
      </c>
      <c r="C22" s="4">
        <v>328806.49</v>
      </c>
      <c r="D22" s="9">
        <v>67971.8</v>
      </c>
      <c r="E22" s="11">
        <f t="shared" si="6"/>
        <v>0.20672280525849721</v>
      </c>
      <c r="F22" s="9">
        <v>59550.3</v>
      </c>
      <c r="G22" s="14">
        <f t="shared" si="2"/>
        <v>1.1414182632161383</v>
      </c>
    </row>
    <row r="23" spans="1:7" ht="24.95" customHeight="1">
      <c r="A23" s="5" t="s">
        <v>28</v>
      </c>
      <c r="B23" s="3" t="s">
        <v>29</v>
      </c>
      <c r="C23" s="4">
        <v>910</v>
      </c>
      <c r="D23" s="9">
        <v>408.8</v>
      </c>
      <c r="E23" s="13">
        <f t="shared" si="6"/>
        <v>0.44923076923076927</v>
      </c>
      <c r="F23" s="9">
        <v>518.9</v>
      </c>
      <c r="G23" s="14">
        <f t="shared" si="2"/>
        <v>0.78782038928502607</v>
      </c>
    </row>
    <row r="24" spans="1:7" ht="24.95" customHeight="1">
      <c r="A24" s="5" t="s">
        <v>30</v>
      </c>
      <c r="B24" s="3" t="s">
        <v>31</v>
      </c>
      <c r="C24" s="4">
        <v>6500</v>
      </c>
      <c r="D24" s="9">
        <v>2034.5</v>
      </c>
      <c r="E24" s="13">
        <f t="shared" si="6"/>
        <v>0.313</v>
      </c>
      <c r="F24" s="9">
        <v>1572.3</v>
      </c>
      <c r="G24" s="14">
        <f t="shared" si="2"/>
        <v>1.2939642561852065</v>
      </c>
    </row>
    <row r="25" spans="1:7" ht="24.95" customHeight="1">
      <c r="A25" s="5" t="s">
        <v>32</v>
      </c>
      <c r="B25" s="3" t="s">
        <v>33</v>
      </c>
      <c r="C25" s="4">
        <v>18000</v>
      </c>
      <c r="D25" s="9">
        <v>19427.3</v>
      </c>
      <c r="E25" s="13">
        <f t="shared" si="6"/>
        <v>1.0792944444444443</v>
      </c>
      <c r="F25" s="9">
        <v>6730.6</v>
      </c>
      <c r="G25" s="14">
        <f t="shared" si="2"/>
        <v>2.8864142869877867</v>
      </c>
    </row>
    <row r="26" spans="1:7" ht="24.95" customHeight="1">
      <c r="A26" s="5" t="s">
        <v>34</v>
      </c>
      <c r="B26" s="3" t="s">
        <v>35</v>
      </c>
      <c r="C26" s="4">
        <v>21334</v>
      </c>
      <c r="D26" s="9">
        <v>8948.4</v>
      </c>
      <c r="E26" s="13">
        <f t="shared" ref="E26" si="7">D26/C26/100%</f>
        <v>0.41944314240179992</v>
      </c>
      <c r="F26" s="9">
        <v>8869.4</v>
      </c>
      <c r="G26" s="14">
        <f t="shared" si="2"/>
        <v>1.0089070286603379</v>
      </c>
    </row>
    <row r="27" spans="1:7" ht="24.95" customHeight="1">
      <c r="A27" s="5" t="s">
        <v>36</v>
      </c>
      <c r="B27" s="3" t="s">
        <v>37</v>
      </c>
      <c r="C27" s="9">
        <f>SUM(C29:C34)</f>
        <v>1679825.3499999999</v>
      </c>
      <c r="D27" s="9">
        <f>SUM(D29:D34)</f>
        <v>309133</v>
      </c>
      <c r="E27" s="13">
        <f t="shared" ref="E27" si="8">D27/C27/100%</f>
        <v>0.18402686922185096</v>
      </c>
      <c r="F27" s="9">
        <f>SUM(F29:F34)</f>
        <v>288803.5</v>
      </c>
      <c r="G27" s="14">
        <f t="shared" si="2"/>
        <v>1.070392152449676</v>
      </c>
    </row>
    <row r="28" spans="1:7" ht="24.95" customHeight="1">
      <c r="A28" s="5" t="s">
        <v>38</v>
      </c>
      <c r="B28" s="3" t="s">
        <v>39</v>
      </c>
      <c r="C28" s="9">
        <f>SUM(C29:C34)</f>
        <v>1679825.3499999999</v>
      </c>
      <c r="D28" s="9">
        <f>SUM(D29:D34)</f>
        <v>309133</v>
      </c>
      <c r="E28" s="13"/>
      <c r="F28" s="9">
        <f>SUM(F29:F35)</f>
        <v>288803.5</v>
      </c>
      <c r="G28" s="14">
        <f t="shared" si="2"/>
        <v>1.070392152449676</v>
      </c>
    </row>
    <row r="29" spans="1:7" ht="24.95" customHeight="1">
      <c r="A29" s="2" t="s">
        <v>40</v>
      </c>
      <c r="B29" s="6" t="s">
        <v>41</v>
      </c>
      <c r="C29" s="8">
        <v>269656.7</v>
      </c>
      <c r="D29" s="8">
        <v>165.6</v>
      </c>
      <c r="E29" s="13">
        <f t="shared" ref="E29" si="9">D29/C29/100%</f>
        <v>6.1411416812562044E-4</v>
      </c>
      <c r="F29" s="8">
        <v>2979</v>
      </c>
      <c r="G29" s="14"/>
    </row>
    <row r="30" spans="1:7" ht="24.95" customHeight="1">
      <c r="A30" s="2" t="s">
        <v>42</v>
      </c>
      <c r="B30" s="6" t="s">
        <v>43</v>
      </c>
      <c r="C30" s="8">
        <v>1407273</v>
      </c>
      <c r="D30" s="8">
        <v>311169.2</v>
      </c>
      <c r="E30" s="13">
        <f t="shared" ref="E30" si="10">D30/C30/100%</f>
        <v>0.22111502174773481</v>
      </c>
      <c r="F30" s="8">
        <v>285834</v>
      </c>
      <c r="G30" s="14">
        <f t="shared" si="2"/>
        <v>1.0886360614902357</v>
      </c>
    </row>
    <row r="31" spans="1:7" ht="24.95" customHeight="1">
      <c r="A31" s="2" t="s">
        <v>44</v>
      </c>
      <c r="B31" s="6" t="s">
        <v>45</v>
      </c>
      <c r="C31" s="8">
        <v>6430</v>
      </c>
      <c r="D31" s="8">
        <v>0</v>
      </c>
      <c r="E31" s="13">
        <v>0</v>
      </c>
      <c r="F31" s="8">
        <v>0</v>
      </c>
      <c r="G31" s="14">
        <v>0</v>
      </c>
    </row>
    <row r="32" spans="1:7" ht="24.95" customHeight="1">
      <c r="A32" s="5" t="s">
        <v>58</v>
      </c>
      <c r="B32" s="3" t="s">
        <v>59</v>
      </c>
      <c r="C32" s="8">
        <v>0</v>
      </c>
      <c r="D32" s="8">
        <v>0</v>
      </c>
      <c r="E32" s="13">
        <v>0</v>
      </c>
      <c r="F32" s="8">
        <v>0</v>
      </c>
      <c r="G32" s="14">
        <v>0</v>
      </c>
    </row>
    <row r="33" spans="1:7" ht="72">
      <c r="A33" s="5" t="s">
        <v>46</v>
      </c>
      <c r="B33" s="3" t="s">
        <v>47</v>
      </c>
      <c r="C33" s="10">
        <v>0</v>
      </c>
      <c r="D33" s="9">
        <v>0</v>
      </c>
      <c r="E33" s="13">
        <v>0</v>
      </c>
      <c r="F33" s="9">
        <v>0</v>
      </c>
      <c r="G33" s="14">
        <v>0</v>
      </c>
    </row>
    <row r="34" spans="1:7" ht="36">
      <c r="A34" s="5" t="s">
        <v>48</v>
      </c>
      <c r="B34" s="3" t="s">
        <v>49</v>
      </c>
      <c r="C34" s="9">
        <v>-3534.35</v>
      </c>
      <c r="D34" s="9">
        <v>-2201.8000000000002</v>
      </c>
      <c r="E34" s="16"/>
      <c r="F34" s="9">
        <v>-9.5</v>
      </c>
      <c r="G34" s="17"/>
    </row>
    <row r="36" spans="1:7">
      <c r="A36" s="1"/>
    </row>
  </sheetData>
  <mergeCells count="1">
    <mergeCell ref="A1:G1"/>
  </mergeCells>
  <pageMargins left="0.70866141732283472" right="0" top="0.74803149606299213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Кригер О. А.</cp:lastModifiedBy>
  <cp:lastPrinted>2018-03-27T06:47:25Z</cp:lastPrinted>
  <dcterms:created xsi:type="dcterms:W3CDTF">2017-12-11T14:03:53Z</dcterms:created>
  <dcterms:modified xsi:type="dcterms:W3CDTF">2019-04-02T07:24:39Z</dcterms:modified>
</cp:coreProperties>
</file>