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й\"/>
    </mc:Choice>
  </mc:AlternateContent>
  <bookViews>
    <workbookView xWindow="0" yWindow="0" windowWidth="28800" windowHeight="11835"/>
  </bookViews>
  <sheets>
    <sheet name="Приложение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3" l="1"/>
  <c r="G40" i="3"/>
  <c r="G16" i="3" l="1"/>
  <c r="G38" i="3"/>
  <c r="E40" i="3"/>
  <c r="E41" i="3"/>
  <c r="E44" i="3"/>
  <c r="E38" i="3"/>
  <c r="E16" i="3"/>
  <c r="E13" i="3"/>
  <c r="C4" i="3" l="1"/>
  <c r="C5" i="3"/>
  <c r="D24" i="3"/>
  <c r="C24" i="3"/>
  <c r="D36" i="3"/>
  <c r="C36" i="3"/>
  <c r="D35" i="3"/>
  <c r="C35" i="3"/>
  <c r="D28" i="3"/>
  <c r="C28" i="3"/>
  <c r="D19" i="3"/>
  <c r="D17" i="3" s="1"/>
  <c r="C19" i="3"/>
  <c r="C17" i="3"/>
  <c r="D11" i="3"/>
  <c r="C11" i="3"/>
  <c r="D9" i="3"/>
  <c r="C9" i="3"/>
  <c r="D7" i="3"/>
  <c r="C7" i="3"/>
  <c r="C6" i="3"/>
  <c r="D6" i="3" l="1"/>
  <c r="D5" i="3" s="1"/>
  <c r="D4" i="3" s="1"/>
  <c r="G44" i="3"/>
  <c r="F36" i="3"/>
  <c r="F35" i="3"/>
  <c r="F28" i="3"/>
  <c r="F24" i="3" s="1"/>
  <c r="F23" i="3"/>
  <c r="F19" i="3"/>
  <c r="F17" i="3" s="1"/>
  <c r="F11" i="3"/>
  <c r="F9" i="3"/>
  <c r="F7" i="3"/>
  <c r="F6" i="3" l="1"/>
  <c r="F5" i="3" s="1"/>
  <c r="F4" i="3" s="1"/>
  <c r="E25" i="3"/>
  <c r="G25" i="3"/>
  <c r="E26" i="3"/>
  <c r="G26" i="3"/>
  <c r="E27" i="3"/>
  <c r="G27" i="3"/>
  <c r="E39" i="3" l="1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<sst xmlns="http://schemas.openxmlformats.org/spreadsheetml/2006/main" count="88" uniqueCount="87">
  <si>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</si>
  <si>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</si>
  <si>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</si>
  <si>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</si>
  <si>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</si>
  <si>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</si>
  <si>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</si>
  <si>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</si>
  <si>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</si>
  <si>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</si>
  <si>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</si>
  <si>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</si>
  <si>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</si>
  <si>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</si>
  <si>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</si>
  <si>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</si>
  <si>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</si>
  <si>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</si>
  <si>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</si>
  <si>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</si>
  <si>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</si>
  <si>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</si>
  <si>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</si>
  <si>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</si>
  <si>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</si>
  <si>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</si>
  <si>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</si>
  <si>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</si>
  <si>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</si>
  <si>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</si>
  <si>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</si>
  <si>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</si>
  <si>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</si>
  <si>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</si>
  <si>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</si>
  <si>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</si>
  <si>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</si>
  <si>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</si>
  <si>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</si>
  <si>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</si>
  <si>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</si>
  <si>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</si>
  <si>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</si>
  <si>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</si>
  <si>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</si>
  <si>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</si>
  <si>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</si>
  <si>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</si>
  <si>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</si>
  <si>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</si>
  <si>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</si>
  <si>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</si>
  <si>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</si>
  <si>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</si>
  <si>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</si>
  <si>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</si>
  <si>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</si>
  <si>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</si>
  <si>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</si>
  <si>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</si>
  <si>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</si>
  <si>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</si>
  <si>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</si>
  <si>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</si>
  <si>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</si>
  <si>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</si>
  <si>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</si>
  <si>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</si>
  <si>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</si>
  <si>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</si>
  <si>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</si>
  <si>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</si>
  <si>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</si>
  <si>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</si>
  <si>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</si>
  <si>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</si>
  <si>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</si>
  <si>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</si>
  <si>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</si>
  <si>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</si>
  <si>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</si>
  <si>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</si>
  <si>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</si>
  <si>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</si>
  <si>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01.06.2024)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</si>
  <si>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01.06.2023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</si>
  <si>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01.06.2024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</si>
</sst>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1" fillId="0" borderId="0" xfId="0" applyFont="1" applyAlignment="1">
      <alignment horizontal="center" wrapText="1"/>
    </xf>
    <xf numFmtId="0" fontId="15" fillId="0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D8" sqref="D8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53" t="s">
        <v>84</v>
      </c>
      <c r="B1" s="153"/>
      <c r="C1" s="153"/>
      <c r="D1" s="153"/>
      <c r="E1" s="153"/>
      <c r="F1" s="153"/>
      <c r="G1" s="153"/>
    </row>
    <row r="2" spans="1:14" ht="15.75" thickBot="1" x14ac:dyDescent="0.3">
      <c r="A2" s="153"/>
      <c r="B2" s="153"/>
      <c r="C2" s="153"/>
      <c r="D2" s="153"/>
      <c r="E2" s="153"/>
      <c r="F2" s="153"/>
      <c r="G2" s="153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4" t="s">
        <v>86</v>
      </c>
      <c r="E3" s="34" t="s">
        <v>69</v>
      </c>
      <c r="F3" s="130" t="s">
        <v>85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7187988.1200000001</v>
      </c>
      <c r="D4" s="62">
        <f>SUM(D5,D35)</f>
        <v>2555742.3200000003</v>
      </c>
      <c r="E4" s="63">
        <f t="shared" ref="E4" si="0">D4/C4/100%</f>
        <v>0.35555739343653786</v>
      </c>
      <c r="F4" s="62">
        <f>SUM(F5,F35)</f>
        <v>2209262.9211499998</v>
      </c>
      <c r="G4" s="64">
        <f>D4/F4</f>
        <v>1.1568303145510836</v>
      </c>
      <c r="H4" s="152"/>
      <c r="I4" s="3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2957534.6500000004</v>
      </c>
      <c r="D5" s="51">
        <f>SUM(D6,D24)</f>
        <v>1213032.9600000002</v>
      </c>
      <c r="E5" s="52">
        <f t="shared" ref="E5" si="1">D5/C5/100%</f>
        <v>0.41015004169097397</v>
      </c>
      <c r="F5" s="51">
        <f>SUM(F6,F24)</f>
        <v>879053.82114999986</v>
      </c>
      <c r="G5" s="120">
        <f t="shared" ref="G5:G40" si="2">D5/F5</f>
        <v>1.3799302509294376</v>
      </c>
      <c r="H5" s="3"/>
      <c r="I5" s="4"/>
    </row>
    <row r="6" spans="1:14" ht="24.95" customHeight="1" thickBot="1" x14ac:dyDescent="0.3">
      <c r="A6" s="42"/>
      <c r="B6" s="48" t="s">
        <v>6</v>
      </c>
      <c r="C6" s="44">
        <f>SUM(C7,C9,C11,C17,C22:C22)</f>
        <v>2458767.1100000003</v>
      </c>
      <c r="D6" s="45">
        <f>SUM(D7,D9,D11,D17,D22,D23)</f>
        <v>1047878.2400000001</v>
      </c>
      <c r="E6" s="46">
        <f t="shared" ref="E6:E10" si="3">D6/C6/100%</f>
        <v>0.42618035508047769</v>
      </c>
      <c r="F6" s="45">
        <f>SUM(F7,F9,F11,F17,F22,F23)</f>
        <v>634620.32114999986</v>
      </c>
      <c r="G6" s="47">
        <f t="shared" si="2"/>
        <v>1.6511892309107479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6">
        <f>SUM(D8)</f>
        <v>402836.74</v>
      </c>
      <c r="E7" s="35">
        <f t="shared" si="3"/>
        <v>0.36117817482076059</v>
      </c>
      <c r="F7" s="26">
        <f>SUM(F8)</f>
        <v>207845.44</v>
      </c>
      <c r="G7" s="41">
        <f t="shared" si="2"/>
        <v>1.9381552946266225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7">
        <v>402836.74</v>
      </c>
      <c r="E8" s="37">
        <f t="shared" si="3"/>
        <v>0.36117817482076059</v>
      </c>
      <c r="F8" s="27">
        <v>207845.44</v>
      </c>
      <c r="G8" s="117">
        <f t="shared" si="2"/>
        <v>1.9381552946266225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6">
        <f>SUM(D10)</f>
        <v>1905.25</v>
      </c>
      <c r="E9" s="35">
        <f t="shared" si="3"/>
        <v>0.42452094474153296</v>
      </c>
      <c r="F9" s="26">
        <f>SUM(F10)</f>
        <v>1581.39</v>
      </c>
      <c r="G9" s="41">
        <f t="shared" si="2"/>
        <v>1.2047945162167459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7">
        <v>1905.25</v>
      </c>
      <c r="E10" s="37">
        <f t="shared" si="3"/>
        <v>0.42452094474153296</v>
      </c>
      <c r="F10" s="67">
        <v>1581.39</v>
      </c>
      <c r="G10" s="117">
        <f t="shared" si="2"/>
        <v>1.2047945162167459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923045.56</v>
      </c>
      <c r="D11" s="106">
        <f>SUM(D12:D16)</f>
        <v>538215.21000000008</v>
      </c>
      <c r="E11" s="35">
        <f t="shared" ref="E11:E21" si="4">D11/C11/100%</f>
        <v>0.58308628882847346</v>
      </c>
      <c r="F11" s="26">
        <f>SUM(F12:F16)</f>
        <v>334810.05999999994</v>
      </c>
      <c r="G11" s="41">
        <f t="shared" si="2"/>
        <v>1.6075240092845484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861002.81</v>
      </c>
      <c r="D12" s="100">
        <v>488175.18</v>
      </c>
      <c r="E12" s="38">
        <f t="shared" si="4"/>
        <v>0.56698442134004179</v>
      </c>
      <c r="F12" s="32">
        <v>320229.58</v>
      </c>
      <c r="G12" s="118">
        <f t="shared" si="2"/>
        <v>1.5244537372219018</v>
      </c>
    </row>
    <row r="13" spans="1:14" ht="24.95" customHeight="1" x14ac:dyDescent="0.25">
      <c r="A13" s="2" t="s">
        <v>49</v>
      </c>
      <c r="B13" s="103" t="s">
        <v>46</v>
      </c>
      <c r="C13" s="112">
        <v>56.75</v>
      </c>
      <c r="D13" s="107">
        <v>587.54999999999995</v>
      </c>
      <c r="E13" s="38">
        <f t="shared" si="4"/>
        <v>10.353303964757709</v>
      </c>
      <c r="F13" s="28">
        <v>-1729.03</v>
      </c>
      <c r="G13" s="119">
        <f t="shared" si="2"/>
        <v>-0.33981480945963921</v>
      </c>
      <c r="J13" t="s">
        <v>66</v>
      </c>
    </row>
    <row r="14" spans="1:14" ht="24.95" customHeight="1" x14ac:dyDescent="0.25">
      <c r="A14" s="6" t="s">
        <v>54</v>
      </c>
      <c r="B14" s="104" t="s">
        <v>55</v>
      </c>
      <c r="C14" s="113"/>
      <c r="D14" s="108">
        <v>191.63</v>
      </c>
      <c r="E14" s="38"/>
      <c r="F14" s="33">
        <v>28.79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60864</v>
      </c>
      <c r="D15" s="107">
        <v>48144.18</v>
      </c>
      <c r="E15" s="39">
        <f t="shared" si="4"/>
        <v>0.79101242113564674</v>
      </c>
      <c r="F15" s="28">
        <v>15914.93</v>
      </c>
      <c r="G15" s="119">
        <f t="shared" si="2"/>
        <v>3.0250953035922872</v>
      </c>
    </row>
    <row r="16" spans="1:14" ht="35.25" customHeight="1" thickBot="1" x14ac:dyDescent="0.3">
      <c r="A16" s="6" t="s">
        <v>74</v>
      </c>
      <c r="B16" s="105" t="s">
        <v>75</v>
      </c>
      <c r="C16" s="115">
        <v>1122</v>
      </c>
      <c r="D16" s="109">
        <v>1116.67</v>
      </c>
      <c r="E16" s="39">
        <f t="shared" si="4"/>
        <v>0.99524955436720153</v>
      </c>
      <c r="F16" s="27">
        <v>365.79</v>
      </c>
      <c r="G16" s="119">
        <f t="shared" si="2"/>
        <v>3.0527625140107713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6">
        <f>SUM(D18:D19)</f>
        <v>97670.660000000018</v>
      </c>
      <c r="E17" s="35">
        <f t="shared" si="4"/>
        <v>0.24408816803908587</v>
      </c>
      <c r="F17" s="26">
        <f>SUM(F18:F19)</f>
        <v>85413.919999999984</v>
      </c>
      <c r="G17" s="41">
        <f t="shared" si="2"/>
        <v>1.1434981558041128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15828.6</v>
      </c>
      <c r="E18" s="37">
        <f t="shared" si="4"/>
        <v>8.6320083328334365E-2</v>
      </c>
      <c r="F18" s="70">
        <v>11091.4</v>
      </c>
      <c r="G18" s="117">
        <f t="shared" si="2"/>
        <v>1.4271056854860524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6">
        <f>SUM(D20:D21)</f>
        <v>81842.060000000012</v>
      </c>
      <c r="E19" s="35">
        <f t="shared" si="4"/>
        <v>0.37754555435614978</v>
      </c>
      <c r="F19" s="26">
        <f>SUM(F20:F21)</f>
        <v>74322.51999999999</v>
      </c>
      <c r="G19" s="41">
        <f t="shared" si="2"/>
        <v>1.1011744488749846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1">
        <v>81336.990000000005</v>
      </c>
      <c r="E20" s="38">
        <f t="shared" si="4"/>
        <v>0.40996466733870968</v>
      </c>
      <c r="F20" s="71">
        <v>73648.84</v>
      </c>
      <c r="G20" s="121">
        <f t="shared" si="2"/>
        <v>1.1043892884124178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505.07</v>
      </c>
      <c r="E21" s="38">
        <f t="shared" si="4"/>
        <v>2.7488298682921519E-2</v>
      </c>
      <c r="F21" s="65">
        <v>673.68</v>
      </c>
      <c r="G21" s="122">
        <f t="shared" si="2"/>
        <v>0.74971796698729376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15747.79</v>
      </c>
      <c r="D22" s="29">
        <v>7250.38</v>
      </c>
      <c r="E22" s="35">
        <f t="shared" ref="E22" si="5">D22/C22/100%</f>
        <v>0.46040619032892866</v>
      </c>
      <c r="F22" s="29">
        <v>4969.5200000000004</v>
      </c>
      <c r="G22" s="41">
        <f t="shared" si="2"/>
        <v>1.4589698803908626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/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498767.54</v>
      </c>
      <c r="D24" s="45">
        <f>SUM(D25,D26,D27,D28,D33)</f>
        <v>165154.72</v>
      </c>
      <c r="E24" s="46">
        <f t="shared" ref="E24:E32" si="6">D24/C24/100%</f>
        <v>0.33112563820813201</v>
      </c>
      <c r="F24" s="45">
        <f>SUM(F25,F26,F27,F28,F33,F34)</f>
        <v>244433.5</v>
      </c>
      <c r="G24" s="47">
        <f t="shared" si="2"/>
        <v>0.67566319673858122</v>
      </c>
    </row>
    <row r="25" spans="1:14" ht="24.95" customHeight="1" thickBot="1" x14ac:dyDescent="0.3">
      <c r="A25" s="17" t="s">
        <v>24</v>
      </c>
      <c r="B25" s="8" t="s">
        <v>25</v>
      </c>
      <c r="C25" s="18">
        <v>392164.5</v>
      </c>
      <c r="D25" s="29">
        <v>141854.07</v>
      </c>
      <c r="E25" s="35">
        <f t="shared" si="6"/>
        <v>0.36172083398675814</v>
      </c>
      <c r="F25" s="29">
        <v>123010.29</v>
      </c>
      <c r="G25" s="41">
        <f t="shared" si="2"/>
        <v>1.1531886478765314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29">
        <v>201.96</v>
      </c>
      <c r="E26" s="35">
        <f t="shared" si="6"/>
        <v>1.0573821989528795</v>
      </c>
      <c r="F26" s="29">
        <v>109.28</v>
      </c>
      <c r="G26" s="41">
        <f t="shared" si="2"/>
        <v>1.8480966325036603</v>
      </c>
    </row>
    <row r="27" spans="1:14" ht="24.95" customHeight="1" thickBot="1" x14ac:dyDescent="0.3">
      <c r="A27" s="15" t="s">
        <v>28</v>
      </c>
      <c r="B27" s="16" t="s">
        <v>29</v>
      </c>
      <c r="C27" s="22">
        <v>8250</v>
      </c>
      <c r="D27" s="30">
        <v>1875.16</v>
      </c>
      <c r="E27" s="40">
        <f t="shared" si="6"/>
        <v>0.22729212121212122</v>
      </c>
      <c r="F27" s="30">
        <v>3157.97</v>
      </c>
      <c r="G27" s="73">
        <f t="shared" si="2"/>
        <v>0.59378651475473176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83500</v>
      </c>
      <c r="D28" s="151">
        <f>SUM(D29:D32)</f>
        <v>11148.55</v>
      </c>
      <c r="E28" s="84">
        <f t="shared" si="6"/>
        <v>0.13351556886227545</v>
      </c>
      <c r="F28" s="128">
        <f>SUM(F29:F32)</f>
        <v>84820.47</v>
      </c>
      <c r="G28" s="97">
        <f t="shared" si="2"/>
        <v>0.13143702221881109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35000</v>
      </c>
      <c r="D30" s="75">
        <v>1178.46</v>
      </c>
      <c r="E30" s="131">
        <f t="shared" si="6"/>
        <v>3.3670285714285715E-2</v>
      </c>
      <c r="F30" s="91">
        <v>1871.69</v>
      </c>
      <c r="G30" s="93">
        <f t="shared" si="2"/>
        <v>0.62962349534378026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8500</v>
      </c>
      <c r="D31" s="83">
        <v>2717.7</v>
      </c>
      <c r="E31" s="132">
        <f t="shared" si="6"/>
        <v>0.31972941176470587</v>
      </c>
      <c r="F31" s="92"/>
      <c r="G31" s="93"/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40000</v>
      </c>
      <c r="D32" s="75">
        <v>7252.39</v>
      </c>
      <c r="E32" s="133">
        <f t="shared" si="6"/>
        <v>0.18130975000000002</v>
      </c>
      <c r="F32" s="91">
        <v>82948.78</v>
      </c>
      <c r="G32" s="98">
        <f t="shared" si="2"/>
        <v>8.7432147886924924E-2</v>
      </c>
    </row>
    <row r="33" spans="1:11" ht="24.95" customHeight="1" thickBot="1" x14ac:dyDescent="0.3">
      <c r="A33" s="17" t="s">
        <v>32</v>
      </c>
      <c r="B33" s="8" t="s">
        <v>33</v>
      </c>
      <c r="C33" s="18">
        <v>14662.04</v>
      </c>
      <c r="D33" s="72">
        <v>10074.98</v>
      </c>
      <c r="E33" s="77">
        <f t="shared" ref="E33" si="7">D33/C33/100%</f>
        <v>0.68714721825885072</v>
      </c>
      <c r="F33" s="129">
        <v>15973.06</v>
      </c>
      <c r="G33" s="73">
        <f t="shared" si="2"/>
        <v>0.6307482724036596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/>
      <c r="E34" s="124"/>
      <c r="F34" s="29">
        <v>17362.43</v>
      </c>
      <c r="G34" s="73"/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4230453.47</v>
      </c>
      <c r="D35" s="56">
        <f>SUM(D37:D44)</f>
        <v>1342709.3599999999</v>
      </c>
      <c r="E35" s="57">
        <f t="shared" ref="E35:E36" si="8">D35/C35/100%</f>
        <v>0.31739135521091077</v>
      </c>
      <c r="F35" s="56">
        <f>SUM(F37:F44)</f>
        <v>1330209.1000000001</v>
      </c>
      <c r="G35" s="58">
        <f t="shared" si="2"/>
        <v>1.0093972143176586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4231672.76</v>
      </c>
      <c r="D36" s="29">
        <f>SUM(D37:D41)</f>
        <v>1345262.48</v>
      </c>
      <c r="E36" s="35">
        <f t="shared" si="8"/>
        <v>0.31790323975807622</v>
      </c>
      <c r="F36" s="29">
        <f>SUM(F37:F40)</f>
        <v>1332891.29</v>
      </c>
      <c r="G36" s="41">
        <f t="shared" si="2"/>
        <v>1.009281469608823</v>
      </c>
    </row>
    <row r="37" spans="1:11" ht="24.95" customHeight="1" thickBot="1" x14ac:dyDescent="0.3">
      <c r="A37" s="87" t="s">
        <v>67</v>
      </c>
      <c r="B37" s="88" t="s">
        <v>68</v>
      </c>
      <c r="C37" s="89"/>
      <c r="D37" s="90"/>
      <c r="E37" s="36"/>
      <c r="F37" s="90"/>
      <c r="G37" s="66"/>
    </row>
    <row r="38" spans="1:11" ht="24.95" customHeight="1" x14ac:dyDescent="0.25">
      <c r="A38" s="142" t="s">
        <v>50</v>
      </c>
      <c r="B38" s="143" t="s">
        <v>38</v>
      </c>
      <c r="C38" s="144">
        <v>2117389.44</v>
      </c>
      <c r="D38" s="145">
        <v>296190.90000000002</v>
      </c>
      <c r="E38" s="134">
        <f>D38/C38/100%</f>
        <v>0.13988494246953456</v>
      </c>
      <c r="F38" s="145">
        <v>308973.64</v>
      </c>
      <c r="G38" s="116">
        <f t="shared" si="2"/>
        <v>0.95862838007798989</v>
      </c>
    </row>
    <row r="39" spans="1:11" ht="24.95" customHeight="1" thickBot="1" x14ac:dyDescent="0.3">
      <c r="A39" s="146" t="s">
        <v>51</v>
      </c>
      <c r="B39" s="147" t="s">
        <v>39</v>
      </c>
      <c r="C39" s="148">
        <v>1853602.56</v>
      </c>
      <c r="D39" s="149">
        <v>1034948.42</v>
      </c>
      <c r="E39" s="135">
        <f>D39/C39/100%</f>
        <v>0.55834429792759888</v>
      </c>
      <c r="F39" s="149">
        <v>1023565.21</v>
      </c>
      <c r="G39" s="150">
        <f t="shared" si="2"/>
        <v>1.0111211380464955</v>
      </c>
      <c r="I39" s="3"/>
      <c r="J39" s="4"/>
      <c r="K39" s="4"/>
    </row>
    <row r="40" spans="1:11" ht="24.95" customHeight="1" thickBot="1" x14ac:dyDescent="0.3">
      <c r="A40" s="137" t="s">
        <v>52</v>
      </c>
      <c r="B40" s="138" t="s">
        <v>53</v>
      </c>
      <c r="C40" s="139">
        <v>254378.18</v>
      </c>
      <c r="D40" s="140">
        <v>7443.5</v>
      </c>
      <c r="E40" s="141">
        <f t="shared" ref="E40:E44" si="9">D40/C40/100%</f>
        <v>2.9261550656585405E-2</v>
      </c>
      <c r="F40" s="140">
        <v>352.44</v>
      </c>
      <c r="G40" s="98">
        <f t="shared" si="2"/>
        <v>21.119906934513676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6302.58</v>
      </c>
      <c r="D41" s="86">
        <v>6679.66</v>
      </c>
      <c r="E41" s="136">
        <f t="shared" si="9"/>
        <v>1.0598294666628587</v>
      </c>
      <c r="F41" s="86"/>
      <c r="G41" s="66"/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/>
      <c r="D42" s="86"/>
      <c r="E42" s="136"/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/>
      <c r="E43" s="136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-1219.29</v>
      </c>
      <c r="D44" s="31">
        <v>-2553.12</v>
      </c>
      <c r="E44" s="136">
        <f t="shared" si="9"/>
        <v>2.0939399158526681</v>
      </c>
      <c r="F44" s="31">
        <v>-2682.19</v>
      </c>
      <c r="G44" s="66">
        <f>D44/F44</f>
        <v>0.9518788750983338</v>
      </c>
    </row>
    <row r="45" spans="1:11" x14ac:dyDescent="0.25">
      <c r="A45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2024-06-13T10:57:08Z</dcterms:modified>
</cp:coreProperties>
</file>