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июнь\"/>
    </mc:Choice>
  </mc:AlternateContent>
  <bookViews>
    <workbookView xWindow="0" yWindow="0" windowWidth="27930" windowHeight="11205"/>
  </bookViews>
  <sheets>
    <sheet name="Приложение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G32" i="3" l="1"/>
  <c r="G40" i="3"/>
  <c r="G16" i="3" l="1"/>
  <c r="G38" i="3"/>
  <c r="E40" i="3"/>
  <c r="E41" i="3"/>
  <c r="E44" i="3"/>
  <c r="E38" i="3"/>
  <c r="E16" i="3"/>
  <c r="E13" i="3"/>
  <c r="C4" i="3" l="1"/>
  <c r="C5" i="3"/>
  <c r="D24" i="3"/>
  <c r="C24" i="3"/>
  <c r="D36" i="3"/>
  <c r="C36" i="3"/>
  <c r="D35" i="3"/>
  <c r="C35" i="3"/>
  <c r="D28" i="3"/>
  <c r="C28" i="3"/>
  <c r="D19" i="3"/>
  <c r="D17" i="3" s="1"/>
  <c r="C19" i="3"/>
  <c r="C17" i="3"/>
  <c r="D11" i="3"/>
  <c r="C11" i="3"/>
  <c r="D9" i="3"/>
  <c r="C9" i="3"/>
  <c r="D7" i="3"/>
  <c r="C7" i="3"/>
  <c r="C6" i="3"/>
  <c r="D6" i="3" l="1"/>
  <c r="D5" i="3" s="1"/>
  <c r="D4" i="3" s="1"/>
  <c r="G44" i="3"/>
  <c r="F36" i="3"/>
  <c r="F35" i="3"/>
  <c r="F28" i="3"/>
  <c r="F24" i="3" s="1"/>
  <c r="F23" i="3"/>
  <c r="F19" i="3"/>
  <c r="F17" i="3" s="1"/>
  <c r="F11" i="3"/>
  <c r="F9" i="3"/>
  <c r="F7" i="3"/>
  <c r="F6" i="3" l="1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<sst xmlns="http://schemas.openxmlformats.org/spreadsheetml/2006/main" count="88" uniqueCount="87">
  <si>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</si>
  <si>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</si>
  <si>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</si>
  <si>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</si>
  <si>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</si>
  <si>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</si>
  <si>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</si>
  <si>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</si>
  <si>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</si>
  <si>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</si>
  <si>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</si>
  <si>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</si>
  <si>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</si>
  <si>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</si>
  <si>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</si>
  <si>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</si>
  <si>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</si>
  <si>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</si>
  <si>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</si>
  <si>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</si>
  <si>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</si>
  <si>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</si>
  <si>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</si>
  <si>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</si>
  <si>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</si>
  <si>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</si>
  <si>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</si>
  <si>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</si>
  <si>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</si>
  <si>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</si>
  <si>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</si>
  <si>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</si>
  <si>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</si>
  <si>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</si>
  <si>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</si>
  <si>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</si>
  <si>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</si>
  <si>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</si>
  <si>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</si>
  <si>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</si>
  <si>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</si>
  <si>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</si>
  <si>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</si>
  <si>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</si>
  <si>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</si>
  <si>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</si>
  <si>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</si>
  <si>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</si>
  <si>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</si>
  <si>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</si>
  <si>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</si>
  <si>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</si>
  <si>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</si>
  <si>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</si>
  <si>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</si>
  <si>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</si>
  <si>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</si>
  <si>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</si>
  <si>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</si>
  <si>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</si>
  <si>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</si>
  <si>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</si>
  <si>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</si>
  <si>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</si>
  <si>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</si>
  <si>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</si>
  <si>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</si>
  <si>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</si>
  <si>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</si>
  <si>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</si>
  <si>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</si>
  <si>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</si>
  <si>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</si>
  <si>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</si>
  <si>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</si>
  <si>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</si>
  <si>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</si>
  <si>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</si>
  <si>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</si>
  <si>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</si>
  <si>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</si>
  <si>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</si>
  <si>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</si>
  <si>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</si>
  <si>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01.07.2024)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</si>
  <si>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01.07.2023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</si>
  <si>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01.07.2024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</si>
</sst>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5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H4" sqref="H4:K4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54" t="s">
        <v>84</v>
      </c>
      <c r="B1" s="154"/>
      <c r="C1" s="154"/>
      <c r="D1" s="154"/>
      <c r="E1" s="154"/>
      <c r="F1" s="154"/>
      <c r="G1" s="154"/>
    </row>
    <row r="2" spans="1:14" ht="15.75" thickBot="1" x14ac:dyDescent="0.3">
      <c r="A2" s="154"/>
      <c r="B2" s="154"/>
      <c r="C2" s="154"/>
      <c r="D2" s="154"/>
      <c r="E2" s="154"/>
      <c r="F2" s="154"/>
      <c r="G2" s="154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3" t="s">
        <v>86</v>
      </c>
      <c r="E3" s="34" t="s">
        <v>69</v>
      </c>
      <c r="F3" s="130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3135355.5300000003</v>
      </c>
      <c r="E4" s="63">
        <f t="shared" ref="E4" si="0">D4/C4/100%</f>
        <v>0.43619375514493758</v>
      </c>
      <c r="F4" s="62">
        <f>SUM(F5,F35)</f>
        <v>2614307.4411500003</v>
      </c>
      <c r="G4" s="64">
        <f>D4/F4</f>
        <v>1.1993063557286887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1443590.55</v>
      </c>
      <c r="E5" s="52">
        <f t="shared" ref="E5" si="1">D5/C5/100%</f>
        <v>0.48810604805593738</v>
      </c>
      <c r="F5" s="51">
        <f>SUM(F6,F24)</f>
        <v>1041960.80115</v>
      </c>
      <c r="G5" s="120">
        <f t="shared" ref="G5:G40" si="2">D5/F5</f>
        <v>1.3854557181102456</v>
      </c>
      <c r="H5" s="3"/>
      <c r="I5" s="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1168917.97</v>
      </c>
      <c r="E6" s="46">
        <f t="shared" ref="E6:E10" si="3">D6/C6/100%</f>
        <v>0.47540816909658429</v>
      </c>
      <c r="F6" s="45">
        <f>SUM(F7,F9,F11,F17,F22,F23)</f>
        <v>714158.53114999994</v>
      </c>
      <c r="G6" s="47">
        <f t="shared" si="2"/>
        <v>1.6367765965320151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498714.06</v>
      </c>
      <c r="E7" s="35">
        <f t="shared" si="3"/>
        <v>0.44714053129377251</v>
      </c>
      <c r="F7" s="26">
        <f>SUM(F8)</f>
        <v>259195.27</v>
      </c>
      <c r="G7" s="41">
        <f t="shared" si="2"/>
        <v>1.924086269012548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498714.06</v>
      </c>
      <c r="E8" s="37">
        <f t="shared" si="3"/>
        <v>0.44714053129377251</v>
      </c>
      <c r="F8" s="27">
        <v>259195.27</v>
      </c>
      <c r="G8" s="117">
        <f t="shared" si="2"/>
        <v>1.924086269012548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2102.27</v>
      </c>
      <c r="E9" s="35">
        <f t="shared" si="3"/>
        <v>0.46842023172905528</v>
      </c>
      <c r="F9" s="26">
        <f>SUM(F10)</f>
        <v>1909.17</v>
      </c>
      <c r="G9" s="41">
        <f t="shared" si="2"/>
        <v>1.1011434288198536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2102.27</v>
      </c>
      <c r="E10" s="37">
        <f t="shared" si="3"/>
        <v>0.46842023172905528</v>
      </c>
      <c r="F10" s="67">
        <v>1909.17</v>
      </c>
      <c r="G10" s="117">
        <f t="shared" si="2"/>
        <v>1.1011434288198536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557553.62</v>
      </c>
      <c r="E11" s="35">
        <f t="shared" ref="E11:E21" si="4">D11/C11/100%</f>
        <v>0.60403694482859538</v>
      </c>
      <c r="F11" s="26">
        <f>SUM(F12:F16)</f>
        <v>352243.78999999992</v>
      </c>
      <c r="G11" s="41">
        <f t="shared" si="2"/>
        <v>1.582862880279593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506734.15</v>
      </c>
      <c r="E12" s="38">
        <f t="shared" si="4"/>
        <v>0.58853948455754745</v>
      </c>
      <c r="F12" s="32">
        <v>335584.72</v>
      </c>
      <c r="G12" s="118">
        <f t="shared" si="2"/>
        <v>1.5100036437892645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590.54999999999995</v>
      </c>
      <c r="E13" s="38">
        <f t="shared" si="4"/>
        <v>10.406167400881056</v>
      </c>
      <c r="F13" s="28">
        <v>-871.03</v>
      </c>
      <c r="G13" s="119">
        <f t="shared" si="2"/>
        <v>-0.67799042512887042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191.63</v>
      </c>
      <c r="E14" s="38"/>
      <c r="F14" s="33">
        <v>28.79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48510.080000000002</v>
      </c>
      <c r="E15" s="39">
        <f t="shared" si="4"/>
        <v>0.79702418506834916</v>
      </c>
      <c r="F15" s="28">
        <v>17184.919999999998</v>
      </c>
      <c r="G15" s="119">
        <f t="shared" si="2"/>
        <v>2.8228283867483821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1527.21</v>
      </c>
      <c r="E16" s="39">
        <f t="shared" si="4"/>
        <v>1.3611497326203208</v>
      </c>
      <c r="F16" s="27">
        <v>316.39</v>
      </c>
      <c r="G16" s="119">
        <f t="shared" si="2"/>
        <v>4.8269856822276305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101359.03</v>
      </c>
      <c r="E17" s="35">
        <f t="shared" si="4"/>
        <v>0.25330575166502145</v>
      </c>
      <c r="F17" s="26">
        <f>SUM(F18:F19)</f>
        <v>94711.62</v>
      </c>
      <c r="G17" s="41">
        <f t="shared" si="2"/>
        <v>1.0701857913527402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17634.939999999999</v>
      </c>
      <c r="E18" s="37">
        <f t="shared" si="4"/>
        <v>9.6170823085438797E-2</v>
      </c>
      <c r="F18" s="70">
        <v>12939.46</v>
      </c>
      <c r="G18" s="117">
        <f t="shared" si="2"/>
        <v>1.3628806766279273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83724.09</v>
      </c>
      <c r="E19" s="35">
        <f t="shared" si="4"/>
        <v>0.38622754573888013</v>
      </c>
      <c r="F19" s="26">
        <f>SUM(F20:F21)</f>
        <v>81772.160000000003</v>
      </c>
      <c r="G19" s="41">
        <f t="shared" si="2"/>
        <v>1.0238703490283245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83208.09</v>
      </c>
      <c r="E20" s="38">
        <f t="shared" si="4"/>
        <v>0.41939561491935484</v>
      </c>
      <c r="F20" s="71">
        <v>80855.13</v>
      </c>
      <c r="G20" s="121">
        <f t="shared" si="2"/>
        <v>1.0291009364526407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516</v>
      </c>
      <c r="E21" s="38">
        <f t="shared" si="4"/>
        <v>2.8083160988353107E-2</v>
      </c>
      <c r="F21" s="65">
        <v>917.03</v>
      </c>
      <c r="G21" s="122">
        <f t="shared" si="2"/>
        <v>0.56268606261518161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9188.99</v>
      </c>
      <c r="E22" s="35">
        <f t="shared" ref="E22" si="5">D22/C22/100%</f>
        <v>0.58350981312298422</v>
      </c>
      <c r="F22" s="29">
        <v>6098.69</v>
      </c>
      <c r="G22" s="41">
        <f t="shared" si="2"/>
        <v>1.5067153765808723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/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SUM(D25,D26,D27,D28,D33)</f>
        <v>274672.58</v>
      </c>
      <c r="E24" s="46">
        <f t="shared" ref="E24:E32" si="6">D24/C24/100%</f>
        <v>0.55070259784748632</v>
      </c>
      <c r="F24" s="45">
        <f>SUM(F25,F26,F27,F28,F33,F34)</f>
        <v>327802.26999999996</v>
      </c>
      <c r="G24" s="47">
        <f t="shared" si="2"/>
        <v>0.83792153117182522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249129.55</v>
      </c>
      <c r="E25" s="35">
        <f t="shared" si="6"/>
        <v>0.6352679806560767</v>
      </c>
      <c r="F25" s="29">
        <v>198729.65</v>
      </c>
      <c r="G25" s="41">
        <f t="shared" si="2"/>
        <v>1.253610369665523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202.21</v>
      </c>
      <c r="E26" s="35">
        <f t="shared" si="6"/>
        <v>1.0586910994764398</v>
      </c>
      <c r="F26" s="29">
        <v>110.67</v>
      </c>
      <c r="G26" s="41">
        <f t="shared" si="2"/>
        <v>1.8271437607300984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1893.5</v>
      </c>
      <c r="E27" s="40">
        <f t="shared" si="6"/>
        <v>0.22951515151515151</v>
      </c>
      <c r="F27" s="30">
        <v>3157.97</v>
      </c>
      <c r="G27" s="73">
        <f t="shared" si="2"/>
        <v>0.59959404300864172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11148.55</v>
      </c>
      <c r="E28" s="84">
        <f t="shared" si="6"/>
        <v>0.13351556886227545</v>
      </c>
      <c r="F28" s="128">
        <f>SUM(F29:F32)</f>
        <v>88277.39</v>
      </c>
      <c r="G28" s="97">
        <f t="shared" si="2"/>
        <v>0.12628998206675571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1178.46</v>
      </c>
      <c r="E30" s="131">
        <f t="shared" si="6"/>
        <v>3.3670285714285715E-2</v>
      </c>
      <c r="F30" s="91">
        <v>2243.7800000000002</v>
      </c>
      <c r="G30" s="93">
        <f t="shared" si="2"/>
        <v>0.5252119191721113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2717.7</v>
      </c>
      <c r="E31" s="132">
        <f t="shared" si="6"/>
        <v>0.31972941176470587</v>
      </c>
      <c r="F31" s="92">
        <v>3084.83</v>
      </c>
      <c r="G31" s="93">
        <f t="shared" si="2"/>
        <v>0.88098857959757904</v>
      </c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82948.78</v>
      </c>
      <c r="G32" s="98">
        <f t="shared" si="2"/>
        <v>8.7432147886924924E-2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12298.77</v>
      </c>
      <c r="E33" s="77">
        <f t="shared" ref="E33" si="7">D33/C33/100%</f>
        <v>0.83881710866973491</v>
      </c>
      <c r="F33" s="129">
        <v>20164.16</v>
      </c>
      <c r="G33" s="73">
        <f t="shared" si="2"/>
        <v>0.60993217669369815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/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1691764.98</v>
      </c>
      <c r="E35" s="57">
        <f t="shared" ref="E35:E36" si="8">D35/C35/100%</f>
        <v>0.39990156894456991</v>
      </c>
      <c r="F35" s="56">
        <f>SUM(F37:F44)</f>
        <v>1572346.6400000001</v>
      </c>
      <c r="G35" s="58">
        <f t="shared" si="2"/>
        <v>1.0759491176831082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1694318.1</v>
      </c>
      <c r="E36" s="35">
        <f t="shared" si="8"/>
        <v>0.40038967947039461</v>
      </c>
      <c r="F36" s="29">
        <f>SUM(F37:F40)</f>
        <v>1575028.83</v>
      </c>
      <c r="G36" s="41">
        <f t="shared" si="2"/>
        <v>1.0757378326846245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/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469197.77</v>
      </c>
      <c r="E38" s="134">
        <f>D38/C38/100%</f>
        <v>0.22159257108602565</v>
      </c>
      <c r="F38" s="145">
        <v>402314.38</v>
      </c>
      <c r="G38" s="116">
        <f t="shared" si="2"/>
        <v>1.1662465805969948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1187325.42</v>
      </c>
      <c r="E39" s="135">
        <f>D39/C39/100%</f>
        <v>0.64055016195057468</v>
      </c>
      <c r="F39" s="149">
        <v>1172268.3</v>
      </c>
      <c r="G39" s="150">
        <f t="shared" si="2"/>
        <v>1.012844431603243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31093.119999999999</v>
      </c>
      <c r="E40" s="141">
        <f t="shared" ref="E40:E44" si="9">D40/C40/100%</f>
        <v>0.12223186752888947</v>
      </c>
      <c r="F40" s="140">
        <v>446.15</v>
      </c>
      <c r="G40" s="98">
        <f t="shared" si="2"/>
        <v>69.692076655833247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6701.79</v>
      </c>
      <c r="E41" s="136">
        <f t="shared" si="9"/>
        <v>1.063340727130794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-2553.12</v>
      </c>
      <c r="E44" s="136">
        <f t="shared" si="9"/>
        <v>2.0939399158526681</v>
      </c>
      <c r="F44" s="31">
        <v>-2682.19</v>
      </c>
      <c r="G44" s="66">
        <f>D44/F44</f>
        <v>0.9518788750983338</v>
      </c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2024-07-15T09:42:32Z</dcterms:modified>
</cp:coreProperties>
</file>