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23" i="3"/>
  <c r="G36"/>
  <c r="E36"/>
  <c r="D31"/>
  <c r="D27"/>
  <c r="C27"/>
  <c r="D30"/>
  <c r="C30"/>
  <c r="F30"/>
  <c r="F29"/>
  <c r="C29"/>
  <c r="C16"/>
  <c r="C11"/>
  <c r="C31"/>
  <c r="F27"/>
  <c r="F9"/>
  <c r="D29" l="1"/>
  <c r="C21"/>
  <c r="C7"/>
  <c r="D11"/>
  <c r="D21"/>
  <c r="E33" l="1"/>
  <c r="F21"/>
  <c r="E30" l="1"/>
  <c r="G30"/>
  <c r="G34"/>
  <c r="G26"/>
  <c r="G25"/>
  <c r="G24"/>
  <c r="G22"/>
  <c r="G19"/>
  <c r="G18"/>
  <c r="G17"/>
  <c r="G15"/>
  <c r="G13"/>
  <c r="G12"/>
  <c r="G10"/>
  <c r="G8"/>
  <c r="F16"/>
  <c r="D9"/>
  <c r="E8"/>
  <c r="E10"/>
  <c r="E34"/>
  <c r="E29" l="1"/>
  <c r="G29"/>
  <c r="F7"/>
  <c r="F11"/>
  <c r="G9"/>
  <c r="E26"/>
  <c r="E25"/>
  <c r="E24"/>
  <c r="E23"/>
  <c r="E22"/>
  <c r="E19"/>
  <c r="E18"/>
  <c r="E17"/>
  <c r="E15"/>
  <c r="E12"/>
  <c r="D7"/>
  <c r="D16"/>
  <c r="C9"/>
  <c r="C6" s="1"/>
  <c r="C5" s="1"/>
  <c r="G16" l="1"/>
  <c r="D6"/>
  <c r="D5" s="1"/>
  <c r="D4" s="1"/>
  <c r="E9"/>
  <c r="F6"/>
  <c r="F5" s="1"/>
  <c r="F4" s="1"/>
  <c r="G7"/>
  <c r="G21"/>
  <c r="G11"/>
  <c r="E21"/>
  <c r="E7"/>
  <c r="E11"/>
  <c r="E16"/>
  <c r="C4" l="1"/>
  <c r="G6"/>
  <c r="E6"/>
  <c r="G4" l="1"/>
  <c r="G5"/>
  <c r="E5"/>
  <c r="E4" l="1"/>
</calcChain>
</file>

<file path=xl/sharedStrings.xml><?xml version="1.0" encoding="utf-8"?>
<sst xmlns="http://schemas.openxmlformats.org/spreadsheetml/2006/main" count="71" uniqueCount="70">
  <si>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</si>
  <si>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</si>
  <si>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</si>
  <si>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</si>
  <si>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</si>
  <si>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</si>
  <si>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</si>
  <si>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</si>
  <si>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</si>
  <si>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</si>
  <si>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</si>
  <si>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</si>
  <si>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</si>
  <si>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</si>
  <si>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</si>
  <si>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</si>
  <si>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</si>
  <si>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</si>
  <si>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</si>
  <si>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</si>
  <si>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</si>
  <si>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</si>
  <si>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</si>
  <si>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</si>
  <si>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</si>
  <si>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</si>
  <si>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</si>
  <si>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</si>
  <si>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</si>
  <si>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</si>
  <si>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</si>
  <si>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</si>
  <si>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</si>
  <si>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</si>
  <si>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</si>
  <si>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</si>
  <si>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</si>
  <si>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</si>
  <si>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</si>
  <si>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</si>
  <si>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</si>
  <si>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</si>
  <si>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</si>
  <si>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</si>
  <si>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</si>
  <si>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</si>
  <si>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</si>
  <si>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</si>
  <si>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</si>
  <si>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</si>
  <si>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</si>
  <si>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</si>
  <si>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</si>
  <si>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</si>
  <si>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</si>
  <si>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</si>
  <si>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</si>
  <si>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</si>
  <si>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</si>
  <si>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</si>
  <si>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</si>
  <si>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</si>
  <si>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</si>
  <si>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</si>
  <si>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01.04.2022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</si>
  <si>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01.04.2022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</si>
  <si>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01.04.2021 </t>
    </r>
    <r>
      <rPr>
        <b/>
        <sz val="9"/>
        <color rgb="FF000000"/>
        <rFont val="Calibri"/>
        <family val="2"/>
        <charset val="204"/>
      </rPr>
      <t>тыс. руб.</t>
    </r>
  </si>
  <si>
    <t>1 05 03010 01 0000 110</t>
  </si>
  <si>
    <t>Единый сельскохозяйственный налог</t>
  </si>
  <si>
    <t xml:space="preserve">Cведения об исполнении бюджета городского округа Реутов по доходам в разрезе видов доходов за I квартал 2022 года в сравнении с запланированными значениями на соответствующий период и в сравнении с соответствующим периодом прошлого года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</si>
</sst>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0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2" xfId="0" applyNumberFormat="1" applyFont="1" applyFill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4" fontId="5" fillId="2" borderId="21" xfId="0" applyNumberFormat="1" applyFont="1" applyFill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 wrapText="1"/>
    </xf>
    <xf numFmtId="4" fontId="5" fillId="2" borderId="21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right"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164" fontId="6" fillId="3" borderId="23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4" fontId="5" fillId="0" borderId="19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1" xfId="0" applyNumberFormat="1" applyFont="1" applyFill="1" applyBorder="1" applyAlignment="1">
      <alignment horizontal="right"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zoomScaleNormal="100" workbookViewId="0">
      <selection activeCell="K7" sqref="K7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01" t="s">
        <v>69</v>
      </c>
      <c r="B1" s="101"/>
      <c r="C1" s="101"/>
      <c r="D1" s="101"/>
      <c r="E1" s="101"/>
      <c r="F1" s="101"/>
      <c r="G1" s="101"/>
    </row>
    <row r="2" spans="1:14" ht="15.75" thickBot="1"/>
    <row r="3" spans="1:14" ht="86.25" customHeight="1" thickBot="1">
      <c r="A3" s="6" t="s">
        <v>0</v>
      </c>
      <c r="B3" s="6" t="s">
        <v>1</v>
      </c>
      <c r="C3" s="23" t="s">
        <v>63</v>
      </c>
      <c r="D3" s="38" t="s">
        <v>64</v>
      </c>
      <c r="E3" s="52" t="s">
        <v>65</v>
      </c>
      <c r="F3" s="76" t="s">
        <v>66</v>
      </c>
      <c r="G3" s="37" t="s">
        <v>2</v>
      </c>
      <c r="I3" s="4"/>
    </row>
    <row r="4" spans="1:14" ht="24.95" customHeight="1" thickBot="1">
      <c r="A4" s="9"/>
      <c r="B4" s="10" t="s">
        <v>3</v>
      </c>
      <c r="C4" s="24">
        <f>SUM(C5,C29)</f>
        <v>4497308.73728</v>
      </c>
      <c r="D4" s="39">
        <f>SUM(D5,D29)</f>
        <v>885041.01560000004</v>
      </c>
      <c r="E4" s="53">
        <f t="shared" ref="E4" si="0">D4/C4/100%</f>
        <v>0.19679347523187352</v>
      </c>
      <c r="F4" s="39">
        <f>SUM(F5,F29)</f>
        <v>711002.11439</v>
      </c>
      <c r="G4" s="64">
        <f>D4/F4</f>
        <v>1.2447797238399434</v>
      </c>
      <c r="H4" s="5"/>
      <c r="I4" s="4"/>
      <c r="K4" s="4"/>
    </row>
    <row r="5" spans="1:14" ht="24.95" customHeight="1" thickBot="1">
      <c r="A5" s="89" t="s">
        <v>4</v>
      </c>
      <c r="B5" s="90" t="s">
        <v>5</v>
      </c>
      <c r="C5" s="91">
        <f>SUM(C6,C21)</f>
        <v>2182973</v>
      </c>
      <c r="D5" s="92">
        <f>SUM(D6,D21)</f>
        <v>416338.78464000003</v>
      </c>
      <c r="E5" s="93">
        <f t="shared" ref="E5" si="1">D5/C5/100%</f>
        <v>0.1907209959261979</v>
      </c>
      <c r="F5" s="92">
        <f>SUM(F6,F21)</f>
        <v>345661.76734000002</v>
      </c>
      <c r="G5" s="94">
        <f t="shared" ref="G5:G36" si="2">D5/F5</f>
        <v>1.2044687147319959</v>
      </c>
      <c r="H5" s="4"/>
      <c r="I5" s="5"/>
    </row>
    <row r="6" spans="1:14" ht="24.95" customHeight="1" thickBot="1">
      <c r="A6" s="77"/>
      <c r="B6" s="88" t="s">
        <v>6</v>
      </c>
      <c r="C6" s="78">
        <f>SUM(C7,C9,C11,C16,C19:C20)</f>
        <v>1518367</v>
      </c>
      <c r="D6" s="79">
        <f>SUM(D7,D9,D11,D16,D19:D20)</f>
        <v>290257.8909</v>
      </c>
      <c r="E6" s="80">
        <f t="shared" ref="E6:E10" si="3">D6/C6/100%</f>
        <v>0.19116451483732194</v>
      </c>
      <c r="F6" s="79">
        <f>SUM(F7,F9,F11,F16,F19:F20)</f>
        <v>266064.47219</v>
      </c>
      <c r="G6" s="81">
        <f t="shared" si="2"/>
        <v>1.090930662447571</v>
      </c>
    </row>
    <row r="7" spans="1:14" ht="24.95" customHeight="1" thickBot="1">
      <c r="A7" s="22" t="s">
        <v>7</v>
      </c>
      <c r="B7" s="10" t="s">
        <v>8</v>
      </c>
      <c r="C7" s="24">
        <f>SUM(C8)</f>
        <v>519190</v>
      </c>
      <c r="D7" s="39">
        <f>SUM(D8)</f>
        <v>114367.14075999999</v>
      </c>
      <c r="E7" s="53">
        <f t="shared" si="3"/>
        <v>0.22027993751805697</v>
      </c>
      <c r="F7" s="39">
        <f>SUM(F8)</f>
        <v>92480.797099999996</v>
      </c>
      <c r="G7" s="64">
        <f t="shared" si="2"/>
        <v>1.2366582506456358</v>
      </c>
    </row>
    <row r="8" spans="1:14" ht="24.95" customHeight="1" thickBot="1">
      <c r="A8" s="17" t="s">
        <v>9</v>
      </c>
      <c r="B8" s="18" t="s">
        <v>10</v>
      </c>
      <c r="C8" s="26">
        <v>519190</v>
      </c>
      <c r="D8" s="40">
        <v>114367.14075999999</v>
      </c>
      <c r="E8" s="57">
        <f t="shared" si="3"/>
        <v>0.22027993751805697</v>
      </c>
      <c r="F8" s="40">
        <v>92480.797099999996</v>
      </c>
      <c r="G8" s="68">
        <f t="shared" si="2"/>
        <v>1.2366582506456358</v>
      </c>
    </row>
    <row r="9" spans="1:14" ht="24.95" customHeight="1" thickBot="1">
      <c r="A9" s="22" t="s">
        <v>11</v>
      </c>
      <c r="B9" s="10" t="s">
        <v>12</v>
      </c>
      <c r="C9" s="24">
        <f>SUM(C10)</f>
        <v>3261</v>
      </c>
      <c r="D9" s="39">
        <f>SUM(D10)</f>
        <v>921.87751000000003</v>
      </c>
      <c r="E9" s="53">
        <f t="shared" si="3"/>
        <v>0.28269779515486049</v>
      </c>
      <c r="F9" s="39">
        <f>SUM(F10)</f>
        <v>844.63055999999995</v>
      </c>
      <c r="G9" s="64">
        <f t="shared" si="2"/>
        <v>1.0914564943044449</v>
      </c>
      <c r="N9" s="5"/>
    </row>
    <row r="10" spans="1:14" ht="24.95" customHeight="1">
      <c r="A10" s="14" t="s">
        <v>13</v>
      </c>
      <c r="B10" s="15" t="s">
        <v>14</v>
      </c>
      <c r="C10" s="27">
        <v>3261</v>
      </c>
      <c r="D10" s="41">
        <v>921.87751000000003</v>
      </c>
      <c r="E10" s="58">
        <f t="shared" si="3"/>
        <v>0.28269779515486049</v>
      </c>
      <c r="F10" s="41">
        <v>844.63055999999995</v>
      </c>
      <c r="G10" s="69">
        <f t="shared" si="2"/>
        <v>1.0914564943044449</v>
      </c>
      <c r="I10" s="4"/>
      <c r="N10" s="4"/>
    </row>
    <row r="11" spans="1:14" ht="24.95" customHeight="1">
      <c r="A11" s="11" t="s">
        <v>15</v>
      </c>
      <c r="B11" s="12" t="s">
        <v>16</v>
      </c>
      <c r="C11" s="28">
        <f>SUM(C12:C15)</f>
        <v>668463.6</v>
      </c>
      <c r="D11" s="42">
        <f>SUM(D12:D15)</f>
        <v>117202.50221000001</v>
      </c>
      <c r="E11" s="59">
        <f t="shared" ref="E11:E18" si="4">D11/C11/100%</f>
        <v>0.17533116569099649</v>
      </c>
      <c r="F11" s="42">
        <f>SUM(F12:F15)</f>
        <v>113951.95555000001</v>
      </c>
      <c r="G11" s="70">
        <f t="shared" si="2"/>
        <v>1.0285255890898135</v>
      </c>
      <c r="N11" s="4"/>
    </row>
    <row r="12" spans="1:14" ht="24.95" customHeight="1">
      <c r="A12" s="2" t="s">
        <v>17</v>
      </c>
      <c r="B12" s="3" t="s">
        <v>18</v>
      </c>
      <c r="C12" s="29">
        <v>600463.6</v>
      </c>
      <c r="D12" s="43">
        <v>96557.105670000004</v>
      </c>
      <c r="E12" s="60">
        <f t="shared" si="4"/>
        <v>0.1608042613573912</v>
      </c>
      <c r="F12" s="43">
        <v>85797.208970000007</v>
      </c>
      <c r="G12" s="71">
        <f t="shared" si="2"/>
        <v>1.1254108009942645</v>
      </c>
    </row>
    <row r="13" spans="1:14" ht="24.95" customHeight="1">
      <c r="A13" s="2" t="s">
        <v>51</v>
      </c>
      <c r="B13" s="3" t="s">
        <v>48</v>
      </c>
      <c r="C13" s="29">
        <v>0</v>
      </c>
      <c r="D13" s="43">
        <v>180.10706999999999</v>
      </c>
      <c r="E13" s="60"/>
      <c r="F13" s="43">
        <v>10213.355519999999</v>
      </c>
      <c r="G13" s="71">
        <f t="shared" si="2"/>
        <v>1.7634465935050501E-2</v>
      </c>
    </row>
    <row r="14" spans="1:14" ht="24.95" customHeight="1">
      <c r="A14" s="7" t="s">
        <v>67</v>
      </c>
      <c r="B14" s="13" t="s">
        <v>68</v>
      </c>
      <c r="C14" s="25">
        <v>0</v>
      </c>
      <c r="D14" s="51">
        <v>21.748000000000001</v>
      </c>
      <c r="E14" s="55"/>
      <c r="F14" s="51"/>
      <c r="G14" s="66"/>
    </row>
    <row r="15" spans="1:14" ht="24.95" customHeight="1" thickBot="1">
      <c r="A15" s="7" t="s">
        <v>49</v>
      </c>
      <c r="B15" s="13" t="s">
        <v>50</v>
      </c>
      <c r="C15" s="25">
        <v>68000</v>
      </c>
      <c r="D15" s="51">
        <v>20443.54147</v>
      </c>
      <c r="E15" s="55">
        <f t="shared" si="4"/>
        <v>0.30064031573529409</v>
      </c>
      <c r="F15" s="51">
        <v>17941.391060000002</v>
      </c>
      <c r="G15" s="66">
        <f t="shared" si="2"/>
        <v>1.1394624531415791</v>
      </c>
    </row>
    <row r="16" spans="1:14" ht="24.95" customHeight="1" thickBot="1">
      <c r="A16" s="22" t="s">
        <v>19</v>
      </c>
      <c r="B16" s="10" t="s">
        <v>20</v>
      </c>
      <c r="C16" s="24">
        <f>SUM(C17:C18)</f>
        <v>313033</v>
      </c>
      <c r="D16" s="39">
        <f>SUM(D17:D18)</f>
        <v>54309.888849999996</v>
      </c>
      <c r="E16" s="53">
        <f t="shared" si="4"/>
        <v>0.17349573000290702</v>
      </c>
      <c r="F16" s="39">
        <f>SUM(F17:F18)</f>
        <v>55590.576870000004</v>
      </c>
      <c r="G16" s="64">
        <f t="shared" si="2"/>
        <v>0.97696213833155698</v>
      </c>
    </row>
    <row r="17" spans="1:9" ht="24.95" customHeight="1">
      <c r="A17" s="14" t="s">
        <v>45</v>
      </c>
      <c r="B17" s="15" t="s">
        <v>44</v>
      </c>
      <c r="C17" s="27">
        <v>143067</v>
      </c>
      <c r="D17" s="50">
        <v>11143.528619999999</v>
      </c>
      <c r="E17" s="58">
        <f t="shared" si="4"/>
        <v>7.7890279519386013E-2</v>
      </c>
      <c r="F17" s="50">
        <v>13591.236059999999</v>
      </c>
      <c r="G17" s="69">
        <f t="shared" si="2"/>
        <v>0.81990545751730548</v>
      </c>
    </row>
    <row r="18" spans="1:9" ht="24.95" customHeight="1">
      <c r="A18" s="2" t="s">
        <v>47</v>
      </c>
      <c r="B18" s="3" t="s">
        <v>46</v>
      </c>
      <c r="C18" s="29">
        <v>169966</v>
      </c>
      <c r="D18" s="44">
        <v>43166.360229999998</v>
      </c>
      <c r="E18" s="60">
        <f t="shared" si="4"/>
        <v>0.25397056017085767</v>
      </c>
      <c r="F18" s="44">
        <v>41999.340810000002</v>
      </c>
      <c r="G18" s="71">
        <f t="shared" si="2"/>
        <v>1.0277866127775541</v>
      </c>
    </row>
    <row r="19" spans="1:9" ht="24.95" customHeight="1">
      <c r="A19" s="11" t="s">
        <v>21</v>
      </c>
      <c r="B19" s="12" t="s">
        <v>22</v>
      </c>
      <c r="C19" s="28">
        <v>14419.4</v>
      </c>
      <c r="D19" s="45">
        <v>3456.4815699999999</v>
      </c>
      <c r="E19" s="59">
        <f t="shared" ref="E19" si="5">D19/C19/100%</f>
        <v>0.23971049904989111</v>
      </c>
      <c r="F19" s="45">
        <v>3196.5121100000001</v>
      </c>
      <c r="G19" s="70">
        <f t="shared" si="2"/>
        <v>1.0813291021756835</v>
      </c>
    </row>
    <row r="20" spans="1:9" ht="24.95" customHeight="1" thickBot="1">
      <c r="A20" s="6" t="s">
        <v>23</v>
      </c>
      <c r="B20" s="21" t="s">
        <v>24</v>
      </c>
      <c r="C20" s="30">
        <v>0</v>
      </c>
      <c r="D20" s="82">
        <v>0</v>
      </c>
      <c r="E20" s="62">
        <v>0</v>
      </c>
      <c r="F20" s="82">
        <v>0</v>
      </c>
      <c r="G20" s="73">
        <v>0</v>
      </c>
    </row>
    <row r="21" spans="1:9" ht="24.95" customHeight="1" thickBot="1">
      <c r="A21" s="83"/>
      <c r="B21" s="88" t="s">
        <v>25</v>
      </c>
      <c r="C21" s="84">
        <f>SUM(C22:C27)</f>
        <v>664606</v>
      </c>
      <c r="D21" s="85">
        <f>SUM(D22:D27)</f>
        <v>126080.89374000001</v>
      </c>
      <c r="E21" s="86">
        <f t="shared" ref="E21:E25" si="6">D21/C21/100%</f>
        <v>0.18970772719475903</v>
      </c>
      <c r="F21" s="85">
        <f>SUM(F22:F27)</f>
        <v>79597.295149999991</v>
      </c>
      <c r="G21" s="87">
        <f t="shared" si="2"/>
        <v>1.5839846505135926</v>
      </c>
    </row>
    <row r="22" spans="1:9" ht="24.95" customHeight="1" thickBot="1">
      <c r="A22" s="22" t="s">
        <v>26</v>
      </c>
      <c r="B22" s="10" t="s">
        <v>27</v>
      </c>
      <c r="C22" s="24">
        <v>295260</v>
      </c>
      <c r="D22" s="46">
        <v>57589.163130000001</v>
      </c>
      <c r="E22" s="53">
        <f t="shared" si="6"/>
        <v>0.19504559754115017</v>
      </c>
      <c r="F22" s="46">
        <v>70231.904599999994</v>
      </c>
      <c r="G22" s="64">
        <f t="shared" si="2"/>
        <v>0.81998578079285078</v>
      </c>
    </row>
    <row r="23" spans="1:9" ht="24.95" customHeight="1" thickBot="1">
      <c r="A23" s="22" t="s">
        <v>28</v>
      </c>
      <c r="B23" s="10" t="s">
        <v>29</v>
      </c>
      <c r="C23" s="24">
        <v>315</v>
      </c>
      <c r="D23" s="46">
        <v>45.184350000000002</v>
      </c>
      <c r="E23" s="53">
        <f t="shared" si="6"/>
        <v>0.14344238095238096</v>
      </c>
      <c r="F23" s="46">
        <v>198.30133000000001</v>
      </c>
      <c r="G23" s="64">
        <f t="shared" si="2"/>
        <v>0.22785701941585565</v>
      </c>
    </row>
    <row r="24" spans="1:9" ht="24.95" customHeight="1" thickBot="1">
      <c r="A24" s="19" t="s">
        <v>30</v>
      </c>
      <c r="B24" s="20" t="s">
        <v>31</v>
      </c>
      <c r="C24" s="31">
        <v>1731</v>
      </c>
      <c r="D24" s="47">
        <v>7625.5670799999998</v>
      </c>
      <c r="E24" s="63">
        <f t="shared" si="6"/>
        <v>4.4052958290005773</v>
      </c>
      <c r="F24" s="47">
        <v>2646.1396399999999</v>
      </c>
      <c r="G24" s="74">
        <f t="shared" si="2"/>
        <v>2.8817704722491517</v>
      </c>
    </row>
    <row r="25" spans="1:9" ht="24.95" customHeight="1" thickBot="1">
      <c r="A25" s="22" t="s">
        <v>32</v>
      </c>
      <c r="B25" s="10" t="s">
        <v>33</v>
      </c>
      <c r="C25" s="24">
        <v>365000</v>
      </c>
      <c r="D25" s="46">
        <v>56228.885670000003</v>
      </c>
      <c r="E25" s="53">
        <f t="shared" si="6"/>
        <v>0.15405174156164383</v>
      </c>
      <c r="F25" s="46">
        <v>5789.9705199999999</v>
      </c>
      <c r="G25" s="64">
        <f t="shared" si="2"/>
        <v>9.7114286637162373</v>
      </c>
    </row>
    <row r="26" spans="1:9" ht="24.95" customHeight="1" thickBot="1">
      <c r="A26" s="19" t="s">
        <v>34</v>
      </c>
      <c r="B26" s="20" t="s">
        <v>35</v>
      </c>
      <c r="C26" s="31">
        <v>2300</v>
      </c>
      <c r="D26" s="47">
        <v>4592.0935099999997</v>
      </c>
      <c r="E26" s="63">
        <f t="shared" ref="E26" si="7">D26/C26/100%</f>
        <v>1.9965623956521739</v>
      </c>
      <c r="F26" s="47">
        <v>730.97906</v>
      </c>
      <c r="G26" s="74">
        <f t="shared" si="2"/>
        <v>6.282113621695264</v>
      </c>
    </row>
    <row r="27" spans="1:9" ht="24.95" customHeight="1" thickBot="1">
      <c r="A27" s="22" t="s">
        <v>52</v>
      </c>
      <c r="B27" s="10" t="s">
        <v>53</v>
      </c>
      <c r="C27" s="32">
        <f>SUM(C28)</f>
        <v>0</v>
      </c>
      <c r="D27" s="46">
        <f>SUM(D28)</f>
        <v>0</v>
      </c>
      <c r="E27" s="53"/>
      <c r="F27" s="46">
        <f>SUM(F28)</f>
        <v>0</v>
      </c>
      <c r="G27" s="64"/>
    </row>
    <row r="28" spans="1:9" ht="24.95" customHeight="1" thickBot="1">
      <c r="A28" s="17" t="s">
        <v>60</v>
      </c>
      <c r="B28" s="18" t="s">
        <v>54</v>
      </c>
      <c r="C28" s="26">
        <v>0</v>
      </c>
      <c r="D28" s="48">
        <v>0</v>
      </c>
      <c r="E28" s="57"/>
      <c r="F28" s="40">
        <v>0</v>
      </c>
      <c r="G28" s="75"/>
    </row>
    <row r="29" spans="1:9" ht="24.95" customHeight="1" thickBot="1">
      <c r="A29" s="95" t="s">
        <v>36</v>
      </c>
      <c r="B29" s="96" t="s">
        <v>37</v>
      </c>
      <c r="C29" s="97">
        <f>SUM(C32:C36)</f>
        <v>2314335.73728</v>
      </c>
      <c r="D29" s="98">
        <f>SUM(D32:D36)</f>
        <v>468702.23096000002</v>
      </c>
      <c r="E29" s="99">
        <f t="shared" ref="E29:E36" si="8">D29/C29/100%</f>
        <v>0.20252127788116769</v>
      </c>
      <c r="F29" s="98">
        <f>SUM(F33:F36)</f>
        <v>365340.34704999998</v>
      </c>
      <c r="G29" s="100">
        <f t="shared" si="2"/>
        <v>1.2829194331932192</v>
      </c>
      <c r="H29" s="4"/>
      <c r="I29" s="4"/>
    </row>
    <row r="30" spans="1:9" ht="24.95" customHeight="1" thickBot="1">
      <c r="A30" s="22" t="s">
        <v>38</v>
      </c>
      <c r="B30" s="10" t="s">
        <v>39</v>
      </c>
      <c r="C30" s="32">
        <f>SUM(C32:C35)</f>
        <v>2318332.0652600001</v>
      </c>
      <c r="D30" s="46">
        <f>SUM(D32:D35)</f>
        <v>472804.80239000003</v>
      </c>
      <c r="E30" s="53">
        <f t="shared" si="8"/>
        <v>0.20394179482522715</v>
      </c>
      <c r="F30" s="46">
        <f>SUM(F33:F35)</f>
        <v>367108.16284</v>
      </c>
      <c r="G30" s="64">
        <f t="shared" si="2"/>
        <v>1.2879168873073159</v>
      </c>
    </row>
    <row r="31" spans="1:9" ht="24.95" customHeight="1" thickBot="1">
      <c r="A31" s="22" t="s">
        <v>38</v>
      </c>
      <c r="B31" s="10" t="s">
        <v>57</v>
      </c>
      <c r="C31" s="32">
        <f>SUM(C32)</f>
        <v>0</v>
      </c>
      <c r="D31" s="46">
        <f>SUM(D32)</f>
        <v>0</v>
      </c>
      <c r="E31" s="53"/>
      <c r="F31" s="46">
        <v>0</v>
      </c>
      <c r="G31" s="64"/>
    </row>
    <row r="32" spans="1:9" ht="24.95" customHeight="1">
      <c r="A32" s="14" t="s">
        <v>58</v>
      </c>
      <c r="B32" s="15" t="s">
        <v>59</v>
      </c>
      <c r="C32" s="34">
        <v>0</v>
      </c>
      <c r="D32" s="50">
        <v>0</v>
      </c>
      <c r="E32" s="54"/>
      <c r="F32" s="50">
        <v>0</v>
      </c>
      <c r="G32" s="65"/>
    </row>
    <row r="33" spans="1:11" ht="24.95" customHeight="1">
      <c r="A33" s="2" t="s">
        <v>55</v>
      </c>
      <c r="B33" s="3" t="s">
        <v>40</v>
      </c>
      <c r="C33" s="35">
        <v>729919.06525999994</v>
      </c>
      <c r="D33" s="43">
        <v>60751.466260000001</v>
      </c>
      <c r="E33" s="61">
        <f t="shared" si="8"/>
        <v>8.3230414372530606E-2</v>
      </c>
      <c r="F33" s="43">
        <v>15324.36089</v>
      </c>
      <c r="G33" s="72"/>
    </row>
    <row r="34" spans="1:11" ht="24.95" customHeight="1">
      <c r="A34" s="2" t="s">
        <v>56</v>
      </c>
      <c r="B34" s="3" t="s">
        <v>41</v>
      </c>
      <c r="C34" s="35">
        <v>1588413</v>
      </c>
      <c r="D34" s="43">
        <v>410481.33613000001</v>
      </c>
      <c r="E34" s="61">
        <f t="shared" si="8"/>
        <v>0.25842229705372594</v>
      </c>
      <c r="F34" s="43">
        <v>351783.80194999999</v>
      </c>
      <c r="G34" s="72">
        <f t="shared" si="2"/>
        <v>1.1668568417722169</v>
      </c>
      <c r="I34" s="4"/>
      <c r="J34" s="5"/>
      <c r="K34" s="5"/>
    </row>
    <row r="35" spans="1:11" ht="24.95" customHeight="1" thickBot="1">
      <c r="A35" s="6" t="s">
        <v>61</v>
      </c>
      <c r="B35" s="21" t="s">
        <v>62</v>
      </c>
      <c r="C35" s="36">
        <v>0</v>
      </c>
      <c r="D35" s="51">
        <v>1572</v>
      </c>
      <c r="E35" s="62"/>
      <c r="F35" s="51">
        <v>0</v>
      </c>
      <c r="G35" s="73"/>
      <c r="I35" s="4"/>
      <c r="J35" s="5"/>
      <c r="K35" s="5"/>
    </row>
    <row r="36" spans="1:11" ht="36.75" thickBot="1">
      <c r="A36" s="16" t="s">
        <v>42</v>
      </c>
      <c r="B36" s="8" t="s">
        <v>43</v>
      </c>
      <c r="C36" s="33">
        <v>-3996.32798</v>
      </c>
      <c r="D36" s="49">
        <v>-4102.57143</v>
      </c>
      <c r="E36" s="56">
        <f t="shared" si="8"/>
        <v>1.0265852679088667</v>
      </c>
      <c r="F36" s="49">
        <v>-1767.8157900000001</v>
      </c>
      <c r="G36" s="67">
        <f t="shared" si="2"/>
        <v>2.3207007501613046</v>
      </c>
      <c r="I36" s="5"/>
      <c r="J36" s="5"/>
      <c r="K36" s="4"/>
    </row>
    <row r="38" spans="1:11">
      <c r="A38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2022-04-18T12:03:20Z</dcterms:modified>
</cp:coreProperties>
</file>