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23" i="3"/>
  <c r="G35"/>
  <c r="E35"/>
  <c r="D30"/>
  <c r="D29"/>
  <c r="C29"/>
  <c r="F29"/>
  <c r="F28"/>
  <c r="C28"/>
  <c r="C16"/>
  <c r="C11"/>
  <c r="C30"/>
  <c r="F9"/>
  <c r="D28" l="1"/>
  <c r="C21"/>
  <c r="C7"/>
  <c r="D11"/>
  <c r="D21"/>
  <c r="E32" l="1"/>
  <c r="F21"/>
  <c r="E29" l="1"/>
  <c r="G29"/>
  <c r="G33"/>
  <c r="G26"/>
  <c r="G25"/>
  <c r="G24"/>
  <c r="G22"/>
  <c r="G19"/>
  <c r="G18"/>
  <c r="G17"/>
  <c r="G15"/>
  <c r="G13"/>
  <c r="G12"/>
  <c r="G10"/>
  <c r="G8"/>
  <c r="F16"/>
  <c r="D9"/>
  <c r="E8"/>
  <c r="E10"/>
  <c r="E33"/>
  <c r="E28" l="1"/>
  <c r="G28"/>
  <c r="F7"/>
  <c r="F11"/>
  <c r="G9"/>
  <c r="E26"/>
  <c r="E25"/>
  <c r="E24"/>
  <c r="E23"/>
  <c r="E22"/>
  <c r="E19"/>
  <c r="E18"/>
  <c r="E17"/>
  <c r="E15"/>
  <c r="E12"/>
  <c r="D7"/>
  <c r="D16"/>
  <c r="C9"/>
  <c r="C6" s="1"/>
  <c r="C5" s="1"/>
  <c r="G16" l="1"/>
  <c r="D6"/>
  <c r="D5" s="1"/>
  <c r="D4" s="1"/>
  <c r="E9"/>
  <c r="F6"/>
  <c r="F5" s="1"/>
  <c r="F4" s="1"/>
  <c r="G7"/>
  <c r="G21"/>
  <c r="G11"/>
  <c r="E21"/>
  <c r="E7"/>
  <c r="E11"/>
  <c r="E16"/>
  <c r="C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<sst xmlns="http://schemas.openxmlformats.org/spreadsheetml/2006/main" count="69" uniqueCount="68">
  <si>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</si>
  <si>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</si>
  <si>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</si>
  <si>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</si>
  <si>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</si>
  <si>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</si>
  <si>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</si>
  <si>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</si>
  <si>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</si>
  <si>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</si>
  <si>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</si>
  <si>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</si>
  <si>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</si>
  <si>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</si>
  <si>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</si>
  <si>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</si>
  <si>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</si>
  <si>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</si>
  <si>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</si>
  <si>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</si>
  <si>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</si>
  <si>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</si>
  <si>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</si>
  <si>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</si>
  <si>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</si>
  <si>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</si>
  <si>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</si>
  <si>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</si>
  <si>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</si>
  <si>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</si>
  <si>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</si>
  <si>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</si>
  <si>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</si>
  <si>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</si>
  <si>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</si>
  <si>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</si>
  <si>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</si>
  <si>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</si>
  <si>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</si>
  <si>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</si>
  <si>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</si>
  <si>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</si>
  <si>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</si>
  <si>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</si>
  <si>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</si>
  <si>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</si>
  <si>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</si>
  <si>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</si>
  <si>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</si>
  <si>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</si>
  <si>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</si>
  <si>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</si>
  <si>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</si>
  <si>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</si>
  <si>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2 02 20000 00 0000 150</t>
  </si>
  <si>
    <t>2 02 30000 00 0000 150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</si>
  <si>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</si>
  <si>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</si>
  <si>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</si>
  <si>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</si>
  <si>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</si>
  <si>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</si>
  <si>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1 05 03010 01 0000 110</t>
  </si>
  <si>
    <t>Единый сельскохозяйственный налог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</si>
  <si>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01.05.2022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</si>
  <si>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01.05.2022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</si>
  <si>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01.05.2021 </t>
    </r>
    <r>
      <rPr>
        <b/>
        <sz val="9"/>
        <color rgb="FF000000"/>
        <rFont val="Calibri"/>
        <family val="2"/>
        <charset val="204"/>
      </rPr>
      <t>тыс. руб.</t>
    </r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</si>
  <si>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01.05.2022)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</si>
</sst>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0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16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4" fontId="6" fillId="2" borderId="12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2" borderId="11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8" fillId="0" borderId="20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4" fontId="8" fillId="0" borderId="21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 wrapText="1"/>
    </xf>
    <xf numFmtId="4" fontId="6" fillId="2" borderId="21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20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 wrapText="1"/>
    </xf>
    <xf numFmtId="164" fontId="11" fillId="2" borderId="23" xfId="0" applyNumberFormat="1" applyFont="1" applyFill="1" applyBorder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0" fillId="2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right" vertical="center" wrapText="1"/>
    </xf>
    <xf numFmtId="4" fontId="8" fillId="3" borderId="2" xfId="0" applyNumberFormat="1" applyFont="1" applyFill="1" applyBorder="1" applyAlignment="1">
      <alignment horizontal="right" vertical="center" wrapText="1"/>
    </xf>
    <xf numFmtId="164" fontId="7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right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164" fontId="11" fillId="3" borderId="23" xfId="0" applyNumberFormat="1" applyFont="1" applyFill="1" applyBorder="1" applyAlignment="1">
      <alignment horizontal="center" vertical="center"/>
    </xf>
    <xf numFmtId="164" fontId="10" fillId="3" borderId="2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4" fontId="6" fillId="4" borderId="11" xfId="0" applyNumberFormat="1" applyFont="1" applyFill="1" applyBorder="1" applyAlignment="1">
      <alignment horizontal="right" vertical="center" wrapText="1"/>
    </xf>
    <xf numFmtId="4" fontId="6" fillId="4" borderId="20" xfId="0" applyNumberFormat="1" applyFont="1" applyFill="1" applyBorder="1" applyAlignment="1">
      <alignment horizontal="right" vertical="center" wrapText="1"/>
    </xf>
    <xf numFmtId="164" fontId="11" fillId="4" borderId="0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4" fontId="6" fillId="4" borderId="9" xfId="0" applyNumberFormat="1" applyFont="1" applyFill="1" applyBorder="1" applyAlignment="1">
      <alignment horizontal="right" vertical="center"/>
    </xf>
    <xf numFmtId="4" fontId="6" fillId="4" borderId="2" xfId="0" applyNumberFormat="1" applyFont="1" applyFill="1" applyBorder="1" applyAlignment="1">
      <alignment horizontal="right" vertical="center"/>
    </xf>
    <xf numFmtId="164" fontId="11" fillId="4" borderId="23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activeCell="L7" sqref="L7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99" t="s">
        <v>67</v>
      </c>
      <c r="B1" s="99"/>
      <c r="C1" s="99"/>
      <c r="D1" s="99"/>
      <c r="E1" s="99"/>
      <c r="F1" s="99"/>
      <c r="G1" s="99"/>
    </row>
    <row r="2" spans="1:14" ht="15.75" thickBot="1"/>
    <row r="3" spans="1:14" ht="86.25" customHeight="1" thickBot="1">
      <c r="A3" s="6" t="s">
        <v>0</v>
      </c>
      <c r="B3" s="6" t="s">
        <v>1</v>
      </c>
      <c r="C3" s="23" t="s">
        <v>61</v>
      </c>
      <c r="D3" s="38" t="s">
        <v>64</v>
      </c>
      <c r="E3" s="51" t="s">
        <v>65</v>
      </c>
      <c r="F3" s="74" t="s">
        <v>66</v>
      </c>
      <c r="G3" s="37" t="s">
        <v>2</v>
      </c>
      <c r="I3" s="4"/>
    </row>
    <row r="4" spans="1:14" ht="24.95" customHeight="1" thickBot="1">
      <c r="A4" s="9"/>
      <c r="B4" s="10" t="s">
        <v>3</v>
      </c>
      <c r="C4" s="24">
        <f>SUM(C5,C28)</f>
        <v>4497308.73728</v>
      </c>
      <c r="D4" s="39">
        <f>SUM(D5,D28)</f>
        <v>1335693.1408500001</v>
      </c>
      <c r="E4" s="52">
        <f t="shared" ref="E4" si="0">D4/C4/100%</f>
        <v>0.29699832030162898</v>
      </c>
      <c r="F4" s="39">
        <f>SUM(F5,F28)</f>
        <v>1060869.5413299999</v>
      </c>
      <c r="G4" s="63">
        <f>D4/F4</f>
        <v>1.2590550381675176</v>
      </c>
      <c r="H4" s="5"/>
      <c r="I4" s="4"/>
      <c r="K4" s="4"/>
    </row>
    <row r="5" spans="1:14" ht="24.95" customHeight="1" thickBot="1">
      <c r="A5" s="87" t="s">
        <v>4</v>
      </c>
      <c r="B5" s="88" t="s">
        <v>5</v>
      </c>
      <c r="C5" s="89">
        <f>SUM(C6,C21)</f>
        <v>2182973</v>
      </c>
      <c r="D5" s="90">
        <f>SUM(D6,D21)</f>
        <v>667233.64582999994</v>
      </c>
      <c r="E5" s="91">
        <f t="shared" ref="E5" si="1">D5/C5/100%</f>
        <v>0.30565364108030652</v>
      </c>
      <c r="F5" s="90">
        <f>SUM(F6,F21)</f>
        <v>582812.41347000003</v>
      </c>
      <c r="G5" s="92">
        <f t="shared" ref="G5:G35" si="2">D5/F5</f>
        <v>1.1448514657698612</v>
      </c>
      <c r="H5" s="4"/>
      <c r="I5" s="5"/>
    </row>
    <row r="6" spans="1:14" ht="24.95" customHeight="1" thickBot="1">
      <c r="A6" s="75"/>
      <c r="B6" s="86" t="s">
        <v>6</v>
      </c>
      <c r="C6" s="76">
        <f>SUM(C7,C9,C11,C16,C19:C20)</f>
        <v>1518367</v>
      </c>
      <c r="D6" s="77">
        <f>SUM(D7,D9,D11,D16,D19:D20)</f>
        <v>496419.76337999996</v>
      </c>
      <c r="E6" s="78">
        <f t="shared" ref="E6:E10" si="3">D6/C6/100%</f>
        <v>0.32694319843621467</v>
      </c>
      <c r="F6" s="77">
        <f>SUM(F7,F9,F11,F16,F19:F20)</f>
        <v>478327.13270999998</v>
      </c>
      <c r="G6" s="79">
        <f t="shared" si="2"/>
        <v>1.0378248053115757</v>
      </c>
    </row>
    <row r="7" spans="1:14" ht="24.95" customHeight="1" thickBot="1">
      <c r="A7" s="22" t="s">
        <v>7</v>
      </c>
      <c r="B7" s="10" t="s">
        <v>8</v>
      </c>
      <c r="C7" s="24">
        <f>SUM(C8)</f>
        <v>519190</v>
      </c>
      <c r="D7" s="39">
        <f>SUM(D8)</f>
        <v>155618.85969000001</v>
      </c>
      <c r="E7" s="52">
        <f t="shared" si="3"/>
        <v>0.29973393110422009</v>
      </c>
      <c r="F7" s="39">
        <f>SUM(F8)</f>
        <v>134667.20568000001</v>
      </c>
      <c r="G7" s="63">
        <f t="shared" si="2"/>
        <v>1.155580966458797</v>
      </c>
    </row>
    <row r="8" spans="1:14" ht="24.95" customHeight="1" thickBot="1">
      <c r="A8" s="17" t="s">
        <v>9</v>
      </c>
      <c r="B8" s="18" t="s">
        <v>10</v>
      </c>
      <c r="C8" s="26">
        <v>519190</v>
      </c>
      <c r="D8" s="40">
        <v>155618.85969000001</v>
      </c>
      <c r="E8" s="56">
        <f t="shared" si="3"/>
        <v>0.29973393110422009</v>
      </c>
      <c r="F8" s="40">
        <v>134667.20568000001</v>
      </c>
      <c r="G8" s="67">
        <f t="shared" si="2"/>
        <v>1.155580966458797</v>
      </c>
    </row>
    <row r="9" spans="1:14" ht="24.95" customHeight="1" thickBot="1">
      <c r="A9" s="22" t="s">
        <v>11</v>
      </c>
      <c r="B9" s="10" t="s">
        <v>12</v>
      </c>
      <c r="C9" s="24">
        <f>SUM(C10)</f>
        <v>3261</v>
      </c>
      <c r="D9" s="39">
        <f>SUM(D10)</f>
        <v>1157.3670500000001</v>
      </c>
      <c r="E9" s="52">
        <f t="shared" si="3"/>
        <v>0.35491169886537871</v>
      </c>
      <c r="F9" s="39">
        <f>SUM(F10)</f>
        <v>1161.6517899999999</v>
      </c>
      <c r="G9" s="63">
        <f t="shared" si="2"/>
        <v>0.99631151087022396</v>
      </c>
      <c r="N9" s="5"/>
    </row>
    <row r="10" spans="1:14" ht="24.95" customHeight="1">
      <c r="A10" s="14" t="s">
        <v>13</v>
      </c>
      <c r="B10" s="15" t="s">
        <v>14</v>
      </c>
      <c r="C10" s="27">
        <v>3261</v>
      </c>
      <c r="D10" s="41">
        <v>1157.3670500000001</v>
      </c>
      <c r="E10" s="57">
        <f t="shared" si="3"/>
        <v>0.35491169886537871</v>
      </c>
      <c r="F10" s="41">
        <v>1161.6517899999999</v>
      </c>
      <c r="G10" s="68">
        <f t="shared" si="2"/>
        <v>0.99631151087022396</v>
      </c>
      <c r="I10" s="4"/>
      <c r="N10" s="4"/>
    </row>
    <row r="11" spans="1:14" ht="24.95" customHeight="1">
      <c r="A11" s="11" t="s">
        <v>15</v>
      </c>
      <c r="B11" s="12" t="s">
        <v>16</v>
      </c>
      <c r="C11" s="28">
        <f>SUM(C12:C15)</f>
        <v>668463.6</v>
      </c>
      <c r="D11" s="42">
        <f>SUM(D12:D15)</f>
        <v>254902.93703</v>
      </c>
      <c r="E11" s="58">
        <f t="shared" ref="E11:E18" si="4">D11/C11/100%</f>
        <v>0.3813265778869635</v>
      </c>
      <c r="F11" s="42">
        <f>SUM(F12:F15)</f>
        <v>247936.80288999999</v>
      </c>
      <c r="G11" s="69">
        <f t="shared" si="2"/>
        <v>1.0280964102900472</v>
      </c>
      <c r="N11" s="4"/>
    </row>
    <row r="12" spans="1:14" ht="24.95" customHeight="1">
      <c r="A12" s="2" t="s">
        <v>17</v>
      </c>
      <c r="B12" s="3" t="s">
        <v>18</v>
      </c>
      <c r="C12" s="29">
        <v>600463.6</v>
      </c>
      <c r="D12" s="43">
        <v>229601.12398</v>
      </c>
      <c r="E12" s="59">
        <f t="shared" si="4"/>
        <v>0.38237309302345723</v>
      </c>
      <c r="F12" s="43">
        <v>213115.51931</v>
      </c>
      <c r="G12" s="70">
        <f t="shared" si="2"/>
        <v>1.0773552518529628</v>
      </c>
    </row>
    <row r="13" spans="1:14" ht="24.95" customHeight="1">
      <c r="A13" s="2" t="s">
        <v>51</v>
      </c>
      <c r="B13" s="3" t="s">
        <v>48</v>
      </c>
      <c r="C13" s="29">
        <v>0</v>
      </c>
      <c r="D13" s="43">
        <v>66.307680000000005</v>
      </c>
      <c r="E13" s="59"/>
      <c r="F13" s="43">
        <v>11261.571809999999</v>
      </c>
      <c r="G13" s="70">
        <f t="shared" si="2"/>
        <v>5.887959613339269E-3</v>
      </c>
    </row>
    <row r="14" spans="1:14" ht="24.95" customHeight="1">
      <c r="A14" s="7" t="s">
        <v>62</v>
      </c>
      <c r="B14" s="13" t="s">
        <v>63</v>
      </c>
      <c r="C14" s="25">
        <v>0</v>
      </c>
      <c r="D14" s="50">
        <v>21.71</v>
      </c>
      <c r="E14" s="54"/>
      <c r="F14" s="50">
        <v>23.981999999999999</v>
      </c>
      <c r="G14" s="65"/>
    </row>
    <row r="15" spans="1:14" ht="24.95" customHeight="1" thickBot="1">
      <c r="A15" s="7" t="s">
        <v>49</v>
      </c>
      <c r="B15" s="13" t="s">
        <v>50</v>
      </c>
      <c r="C15" s="25">
        <v>68000</v>
      </c>
      <c r="D15" s="50">
        <v>25213.79537</v>
      </c>
      <c r="E15" s="54">
        <f t="shared" si="4"/>
        <v>0.37079110838235296</v>
      </c>
      <c r="F15" s="50">
        <v>23535.729770000002</v>
      </c>
      <c r="G15" s="65">
        <f t="shared" si="2"/>
        <v>1.0712986432287712</v>
      </c>
    </row>
    <row r="16" spans="1:14" ht="24.95" customHeight="1" thickBot="1">
      <c r="A16" s="22" t="s">
        <v>19</v>
      </c>
      <c r="B16" s="10" t="s">
        <v>20</v>
      </c>
      <c r="C16" s="24">
        <f>SUM(C17:C18)</f>
        <v>313033</v>
      </c>
      <c r="D16" s="39">
        <f>SUM(D17:D18)</f>
        <v>80203.466769999999</v>
      </c>
      <c r="E16" s="52">
        <f t="shared" si="4"/>
        <v>0.2562140949037322</v>
      </c>
      <c r="F16" s="39">
        <f>SUM(F17:F18)</f>
        <v>90044.425449999995</v>
      </c>
      <c r="G16" s="63">
        <f t="shared" si="2"/>
        <v>0.89070996199021224</v>
      </c>
    </row>
    <row r="17" spans="1:9" ht="24.95" customHeight="1">
      <c r="A17" s="14" t="s">
        <v>45</v>
      </c>
      <c r="B17" s="15" t="s">
        <v>44</v>
      </c>
      <c r="C17" s="27">
        <v>143067</v>
      </c>
      <c r="D17" s="49">
        <v>13314.68485</v>
      </c>
      <c r="E17" s="57">
        <f t="shared" si="4"/>
        <v>9.3066079878658253E-2</v>
      </c>
      <c r="F17" s="49">
        <v>16416.27824</v>
      </c>
      <c r="G17" s="68">
        <f t="shared" si="2"/>
        <v>0.81106598312627043</v>
      </c>
    </row>
    <row r="18" spans="1:9" ht="24.95" customHeight="1">
      <c r="A18" s="2" t="s">
        <v>47</v>
      </c>
      <c r="B18" s="3" t="s">
        <v>46</v>
      </c>
      <c r="C18" s="29">
        <v>169966</v>
      </c>
      <c r="D18" s="44">
        <v>66888.781919999994</v>
      </c>
      <c r="E18" s="59">
        <f t="shared" si="4"/>
        <v>0.39354213148512052</v>
      </c>
      <c r="F18" s="44">
        <v>73628.147209999996</v>
      </c>
      <c r="G18" s="70">
        <f t="shared" si="2"/>
        <v>0.90846754202875446</v>
      </c>
    </row>
    <row r="19" spans="1:9" ht="24.95" customHeight="1">
      <c r="A19" s="11" t="s">
        <v>21</v>
      </c>
      <c r="B19" s="12" t="s">
        <v>22</v>
      </c>
      <c r="C19" s="28">
        <v>14419.4</v>
      </c>
      <c r="D19" s="45">
        <v>4537.1328400000002</v>
      </c>
      <c r="E19" s="58">
        <f t="shared" ref="E19" si="5">D19/C19/100%</f>
        <v>0.31465475956003719</v>
      </c>
      <c r="F19" s="45">
        <v>4517.0469000000003</v>
      </c>
      <c r="G19" s="69">
        <f t="shared" si="2"/>
        <v>1.0044466972437236</v>
      </c>
    </row>
    <row r="20" spans="1:9" ht="24.95" customHeight="1" thickBot="1">
      <c r="A20" s="6" t="s">
        <v>23</v>
      </c>
      <c r="B20" s="21" t="s">
        <v>24</v>
      </c>
      <c r="C20" s="30">
        <v>0</v>
      </c>
      <c r="D20" s="80">
        <v>0</v>
      </c>
      <c r="E20" s="61">
        <v>0</v>
      </c>
      <c r="F20" s="80">
        <v>0</v>
      </c>
      <c r="G20" s="72">
        <v>0</v>
      </c>
    </row>
    <row r="21" spans="1:9" ht="24.95" customHeight="1" thickBot="1">
      <c r="A21" s="81"/>
      <c r="B21" s="86" t="s">
        <v>25</v>
      </c>
      <c r="C21" s="82">
        <f>SUM(C22:C27)</f>
        <v>664606</v>
      </c>
      <c r="D21" s="83">
        <f>SUM(D22:D27)</f>
        <v>170813.88245</v>
      </c>
      <c r="E21" s="84">
        <f t="shared" ref="E21:E25" si="6">D21/C21/100%</f>
        <v>0.2570152578369741</v>
      </c>
      <c r="F21" s="83">
        <f>SUM(F22:F27)</f>
        <v>104485.28075999999</v>
      </c>
      <c r="G21" s="85">
        <f t="shared" si="2"/>
        <v>1.634812877063087</v>
      </c>
    </row>
    <row r="22" spans="1:9" ht="24.95" customHeight="1" thickBot="1">
      <c r="A22" s="22" t="s">
        <v>26</v>
      </c>
      <c r="B22" s="10" t="s">
        <v>27</v>
      </c>
      <c r="C22" s="24">
        <v>295260</v>
      </c>
      <c r="D22" s="46">
        <v>91669.673320000002</v>
      </c>
      <c r="E22" s="52">
        <f t="shared" si="6"/>
        <v>0.31047101984691461</v>
      </c>
      <c r="F22" s="46">
        <v>84297.175940000001</v>
      </c>
      <c r="G22" s="63">
        <f t="shared" si="2"/>
        <v>1.0874584148020274</v>
      </c>
    </row>
    <row r="23" spans="1:9" ht="24.95" customHeight="1" thickBot="1">
      <c r="A23" s="22" t="s">
        <v>28</v>
      </c>
      <c r="B23" s="10" t="s">
        <v>29</v>
      </c>
      <c r="C23" s="24">
        <v>315</v>
      </c>
      <c r="D23" s="46">
        <v>51.640529999999998</v>
      </c>
      <c r="E23" s="52">
        <f t="shared" si="6"/>
        <v>0.16393819047619046</v>
      </c>
      <c r="F23" s="46">
        <v>207.01636999999999</v>
      </c>
      <c r="G23" s="63">
        <f t="shared" si="2"/>
        <v>0.24945143227079095</v>
      </c>
    </row>
    <row r="24" spans="1:9" ht="24.95" customHeight="1" thickBot="1">
      <c r="A24" s="19" t="s">
        <v>30</v>
      </c>
      <c r="B24" s="20" t="s">
        <v>31</v>
      </c>
      <c r="C24" s="31">
        <v>1731</v>
      </c>
      <c r="D24" s="47">
        <v>8332.8333000000002</v>
      </c>
      <c r="E24" s="62">
        <f t="shared" si="6"/>
        <v>4.8138840554592726</v>
      </c>
      <c r="F24" s="47">
        <v>2942.4889400000002</v>
      </c>
      <c r="G24" s="73">
        <f t="shared" si="2"/>
        <v>2.8318996162480055</v>
      </c>
    </row>
    <row r="25" spans="1:9" ht="24.95" customHeight="1" thickBot="1">
      <c r="A25" s="22" t="s">
        <v>32</v>
      </c>
      <c r="B25" s="10" t="s">
        <v>33</v>
      </c>
      <c r="C25" s="24">
        <v>365000</v>
      </c>
      <c r="D25" s="46">
        <v>61917.194920000002</v>
      </c>
      <c r="E25" s="52">
        <f t="shared" si="6"/>
        <v>0.16963615046575342</v>
      </c>
      <c r="F25" s="46">
        <v>15864.557849999999</v>
      </c>
      <c r="G25" s="63">
        <f t="shared" si="2"/>
        <v>3.9028629417491145</v>
      </c>
    </row>
    <row r="26" spans="1:9" ht="24.95" customHeight="1" thickBot="1">
      <c r="A26" s="19" t="s">
        <v>34</v>
      </c>
      <c r="B26" s="20" t="s">
        <v>35</v>
      </c>
      <c r="C26" s="31">
        <v>2300</v>
      </c>
      <c r="D26" s="47">
        <v>8842.5403800000004</v>
      </c>
      <c r="E26" s="62">
        <f t="shared" ref="E26" si="7">D26/C26/100%</f>
        <v>3.8445827739130438</v>
      </c>
      <c r="F26" s="47">
        <v>1173.5985599999999</v>
      </c>
      <c r="G26" s="73">
        <f t="shared" si="2"/>
        <v>7.5345528542570817</v>
      </c>
    </row>
    <row r="27" spans="1:9" ht="24.95" customHeight="1" thickBot="1">
      <c r="A27" s="22" t="s">
        <v>52</v>
      </c>
      <c r="B27" s="10" t="s">
        <v>53</v>
      </c>
      <c r="C27" s="32"/>
      <c r="D27" s="46"/>
      <c r="E27" s="52"/>
      <c r="F27" s="46">
        <v>0.44309999999999999</v>
      </c>
      <c r="G27" s="63"/>
    </row>
    <row r="28" spans="1:9" ht="24.95" customHeight="1" thickBot="1">
      <c r="A28" s="93" t="s">
        <v>36</v>
      </c>
      <c r="B28" s="94" t="s">
        <v>37</v>
      </c>
      <c r="C28" s="95">
        <f>SUM(C31:C35)</f>
        <v>2314335.73728</v>
      </c>
      <c r="D28" s="96">
        <f>SUM(D31:D35)</f>
        <v>668459.49502000003</v>
      </c>
      <c r="E28" s="97">
        <f t="shared" ref="E28:E35" si="8">D28/C28/100%</f>
        <v>0.28883427942292816</v>
      </c>
      <c r="F28" s="96">
        <f>SUM(F32:F35)</f>
        <v>478057.12785999995</v>
      </c>
      <c r="G28" s="98">
        <f t="shared" si="2"/>
        <v>1.3982837114307389</v>
      </c>
      <c r="H28" s="4"/>
      <c r="I28" s="4"/>
    </row>
    <row r="29" spans="1:9" ht="24.95" customHeight="1" thickBot="1">
      <c r="A29" s="22" t="s">
        <v>38</v>
      </c>
      <c r="B29" s="10" t="s">
        <v>39</v>
      </c>
      <c r="C29" s="32">
        <f>SUM(C31:C34)</f>
        <v>2318332.0652600001</v>
      </c>
      <c r="D29" s="46">
        <f>SUM(D31:D34)</f>
        <v>672562.06645000004</v>
      </c>
      <c r="E29" s="52">
        <f t="shared" si="8"/>
        <v>0.29010601049275159</v>
      </c>
      <c r="F29" s="46">
        <f>SUM(F32:F34)</f>
        <v>479824.94364999997</v>
      </c>
      <c r="G29" s="63">
        <f t="shared" si="2"/>
        <v>1.4016821662789354</v>
      </c>
    </row>
    <row r="30" spans="1:9" ht="24.95" customHeight="1" thickBot="1">
      <c r="A30" s="22" t="s">
        <v>38</v>
      </c>
      <c r="B30" s="10" t="s">
        <v>56</v>
      </c>
      <c r="C30" s="32">
        <f>SUM(C31)</f>
        <v>0</v>
      </c>
      <c r="D30" s="46">
        <f>SUM(D31)</f>
        <v>0</v>
      </c>
      <c r="E30" s="52"/>
      <c r="F30" s="46">
        <v>0</v>
      </c>
      <c r="G30" s="63"/>
    </row>
    <row r="31" spans="1:9" ht="24.95" customHeight="1">
      <c r="A31" s="14" t="s">
        <v>57</v>
      </c>
      <c r="B31" s="15" t="s">
        <v>58</v>
      </c>
      <c r="C31" s="34">
        <v>0</v>
      </c>
      <c r="D31" s="49">
        <v>0</v>
      </c>
      <c r="E31" s="53"/>
      <c r="F31" s="49">
        <v>0</v>
      </c>
      <c r="G31" s="64"/>
    </row>
    <row r="32" spans="1:9" ht="24.95" customHeight="1">
      <c r="A32" s="2" t="s">
        <v>54</v>
      </c>
      <c r="B32" s="3" t="s">
        <v>40</v>
      </c>
      <c r="C32" s="35">
        <v>729919.06525999994</v>
      </c>
      <c r="D32" s="43">
        <v>99996.978889999999</v>
      </c>
      <c r="E32" s="60">
        <f t="shared" si="8"/>
        <v>0.13699735169183544</v>
      </c>
      <c r="F32" s="43">
        <v>26037.070179999999</v>
      </c>
      <c r="G32" s="71"/>
    </row>
    <row r="33" spans="1:11" ht="24.95" customHeight="1">
      <c r="A33" s="2" t="s">
        <v>55</v>
      </c>
      <c r="B33" s="3" t="s">
        <v>41</v>
      </c>
      <c r="C33" s="35">
        <v>1588413</v>
      </c>
      <c r="D33" s="43">
        <v>570993.08756000001</v>
      </c>
      <c r="E33" s="60">
        <f t="shared" si="8"/>
        <v>0.35947394510117964</v>
      </c>
      <c r="F33" s="43">
        <v>453787.87346999999</v>
      </c>
      <c r="G33" s="71">
        <f t="shared" si="2"/>
        <v>1.2582819439262705</v>
      </c>
      <c r="I33" s="4"/>
      <c r="J33" s="5"/>
      <c r="K33" s="5"/>
    </row>
    <row r="34" spans="1:11" ht="24.95" customHeight="1" thickBot="1">
      <c r="A34" s="6" t="s">
        <v>59</v>
      </c>
      <c r="B34" s="21" t="s">
        <v>60</v>
      </c>
      <c r="C34" s="36">
        <v>0</v>
      </c>
      <c r="D34" s="50">
        <v>1572</v>
      </c>
      <c r="E34" s="61"/>
      <c r="F34" s="50">
        <v>0</v>
      </c>
      <c r="G34" s="72"/>
      <c r="I34" s="4"/>
      <c r="J34" s="5"/>
      <c r="K34" s="5"/>
    </row>
    <row r="35" spans="1:11" ht="36.75" thickBot="1">
      <c r="A35" s="16" t="s">
        <v>42</v>
      </c>
      <c r="B35" s="8" t="s">
        <v>43</v>
      </c>
      <c r="C35" s="33">
        <v>-3996.32798</v>
      </c>
      <c r="D35" s="48">
        <v>-4102.57143</v>
      </c>
      <c r="E35" s="55">
        <f t="shared" si="8"/>
        <v>1.0265852679088667</v>
      </c>
      <c r="F35" s="48">
        <v>-1767.8157900000001</v>
      </c>
      <c r="G35" s="66">
        <f t="shared" si="2"/>
        <v>2.3207007501613046</v>
      </c>
      <c r="I35" s="5"/>
      <c r="J35" s="5"/>
      <c r="K35" s="4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2022-04-18T08:05:39Z</cp:lastPrinted>
  <dcterms:created xsi:type="dcterms:W3CDTF">2017-12-11T14:03:53Z</dcterms:created>
  <dcterms:modified xsi:type="dcterms:W3CDTF">2022-05-16T09:29:57Z</dcterms:modified>
</cp:coreProperties>
</file>