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G22" i="3"/>
  <c r="G32"/>
  <c r="E32"/>
  <c r="D28"/>
  <c r="C28"/>
  <c r="F28"/>
  <c r="F27"/>
  <c r="C27"/>
  <c r="C16"/>
  <c r="C11"/>
  <c r="F9"/>
  <c r="D27" l="1"/>
  <c r="C20"/>
  <c r="C7"/>
  <c r="D11"/>
  <c r="D20"/>
  <c r="E29" l="1"/>
  <c r="F20"/>
  <c r="E28" l="1"/>
  <c r="G28"/>
  <c r="G30"/>
  <c r="G25"/>
  <c r="G24"/>
  <c r="G23"/>
  <c r="G21"/>
  <c r="G19"/>
  <c r="G18"/>
  <c r="G17"/>
  <c r="G15"/>
  <c r="G13"/>
  <c r="G12"/>
  <c r="G10"/>
  <c r="G8"/>
  <c r="F16"/>
  <c r="D9"/>
  <c r="E8"/>
  <c r="E10"/>
  <c r="E30"/>
  <c r="E27" l="1"/>
  <c r="G27"/>
  <c r="F7"/>
  <c r="F11"/>
  <c r="G9"/>
  <c r="E25"/>
  <c r="E24"/>
  <c r="E23"/>
  <c r="E22"/>
  <c r="E21"/>
  <c r="E19"/>
  <c r="E18"/>
  <c r="E17"/>
  <c r="E15"/>
  <c r="E12"/>
  <c r="D7"/>
  <c r="D16"/>
  <c r="C9"/>
  <c r="C6" s="1"/>
  <c r="C5" s="1"/>
  <c r="G16" l="1"/>
  <c r="D6"/>
  <c r="D5" s="1"/>
  <c r="D4" s="1"/>
  <c r="E9"/>
  <c r="F6"/>
  <c r="F5" s="1"/>
  <c r="F4" s="1"/>
  <c r="G7"/>
  <c r="G20"/>
  <c r="G11"/>
  <c r="E20"/>
  <c r="E7"/>
  <c r="E11"/>
  <c r="E16"/>
  <c r="C4" l="1"/>
  <c r="G6"/>
  <c r="E6"/>
  <c r="G4" l="1"/>
  <c r="G5"/>
  <c r="E5"/>
  <c r="E4" l="1"/>
</calcChain>
</file>

<file path=xl/sharedStrings.xml><?xml version="1.0" encoding="utf-8"?>
<sst xmlns="http://schemas.openxmlformats.org/spreadsheetml/2006/main" count="63" uniqueCount="63">
  <si>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</si>
  <si>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</si>
  <si>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</si>
  <si>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</si>
  <si>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</si>
  <si>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</si>
  <si>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</si>
  <si>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</si>
  <si>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</si>
  <si>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</si>
  <si>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</si>
  <si>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</si>
  <si>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</si>
  <si>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</si>
  <si>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</si>
  <si>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</si>
  <si>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</si>
  <si>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</si>
  <si>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</si>
  <si>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</si>
  <si>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</si>
  <si>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</si>
  <si>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</si>
  <si>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</si>
  <si>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</si>
  <si>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</si>
  <si>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</si>
  <si>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</si>
  <si>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</si>
  <si>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</si>
  <si>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</si>
  <si>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</si>
  <si>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</si>
  <si>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</si>
  <si>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</si>
  <si>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</si>
  <si>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</si>
  <si>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</si>
  <si>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</si>
  <si>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</si>
  <si>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</si>
  <si>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</si>
  <si>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</si>
  <si>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</si>
  <si>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</si>
  <si>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</si>
  <si>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</si>
  <si>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</si>
  <si>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</si>
  <si>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</si>
  <si>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1 17 00000 00 0000 000</t>
  </si>
  <si>
    <t xml:space="preserve">ПРОЧИЕ НЕНАЛОГОВЫЕ ДОХОДЫ </t>
  </si>
  <si>
    <t>2 02 20000 00 0000 150</t>
  </si>
  <si>
    <t>2 02 30000 00 0000 150</t>
  </si>
  <si>
    <t>2 02 40000 00 0000 150</t>
  </si>
  <si>
    <t>Иные межбюджетные трансферты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</si>
  <si>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2022 год</t>
    </r>
    <r>
      <rPr>
        <b/>
        <sz val="9"/>
        <color rgb="FF000000"/>
        <rFont val="Calibri"/>
        <family val="2"/>
        <charset val="204"/>
      </rPr>
      <t>, 
тыс. руб.</t>
    </r>
  </si>
  <si>
    <t>1 05 03010 01 0000 110</t>
  </si>
  <si>
    <t>Единый сельскохозяйственный налог</t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</si>
  <si>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01.06.2022</t>
    </r>
    <r>
      <rPr>
        <sz val="9"/>
        <color rgb="FF000000"/>
        <rFont val="Calibri"/>
        <family val="2"/>
        <charset val="204"/>
      </rPr>
      <t xml:space="preserve">
тыс. руб.</t>
    </r>
  </si>
  <si>
    <r>
      <t xml:space="preserve"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01.06.2022)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</si>
  <si>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01.06.2022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</si>
  <si>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01.06.2021 </t>
    </r>
    <r>
      <rPr>
        <b/>
        <sz val="9"/>
        <color rgb="FF000000"/>
        <rFont val="Calibri"/>
        <family val="2"/>
        <charset val="204"/>
      </rPr>
      <t>тыс. руб.</t>
    </r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</si>
</sst>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17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99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5" fontId="16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4" fontId="8" fillId="0" borderId="8" xfId="0" applyNumberFormat="1" applyFont="1" applyBorder="1" applyAlignment="1">
      <alignment horizontal="right" vertical="center" wrapText="1"/>
    </xf>
    <xf numFmtId="4" fontId="8" fillId="0" borderId="11" xfId="0" applyNumberFormat="1" applyFont="1" applyBorder="1" applyAlignment="1">
      <alignment horizontal="right" vertical="center" wrapText="1"/>
    </xf>
    <xf numFmtId="4" fontId="8" fillId="0" borderId="10" xfId="0" applyNumberFormat="1" applyFont="1" applyBorder="1" applyAlignment="1">
      <alignment horizontal="right" vertical="center" wrapText="1"/>
    </xf>
    <xf numFmtId="4" fontId="6" fillId="2" borderId="12" xfId="0" applyNumberFormat="1" applyFont="1" applyFill="1" applyBorder="1" applyAlignment="1">
      <alignment horizontal="right" vertical="center" wrapText="1"/>
    </xf>
    <xf numFmtId="4" fontId="8" fillId="0" borderId="12" xfId="0" applyNumberFormat="1" applyFont="1" applyBorder="1" applyAlignment="1">
      <alignment horizontal="right" vertical="center" wrapText="1"/>
    </xf>
    <xf numFmtId="4" fontId="6" fillId="2" borderId="11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 vertical="center"/>
    </xf>
    <xf numFmtId="4" fontId="6" fillId="0" borderId="9" xfId="0" applyNumberFormat="1" applyFont="1" applyBorder="1" applyAlignment="1">
      <alignment horizontal="right" vertical="center"/>
    </xf>
    <xf numFmtId="4" fontId="8" fillId="0" borderId="12" xfId="0" applyNumberFormat="1" applyFont="1" applyBorder="1" applyAlignment="1">
      <alignment horizontal="right" vertical="center"/>
    </xf>
    <xf numFmtId="4" fontId="8" fillId="0" borderId="8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4" fontId="8" fillId="0" borderId="20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 wrapText="1"/>
    </xf>
    <xf numFmtId="4" fontId="6" fillId="2" borderId="21" xfId="0" applyNumberFormat="1" applyFont="1" applyFill="1" applyBorder="1" applyAlignment="1">
      <alignment horizontal="right" vertical="center" wrapText="1"/>
    </xf>
    <xf numFmtId="4" fontId="8" fillId="0" borderId="21" xfId="0" applyNumberFormat="1" applyFont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right" vertical="center"/>
    </xf>
    <xf numFmtId="4" fontId="6" fillId="2" borderId="20" xfId="0" applyNumberFormat="1" applyFont="1" applyFill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/>
    </xf>
    <xf numFmtId="4" fontId="8" fillId="0" borderId="19" xfId="0" applyNumberFormat="1" applyFont="1" applyBorder="1" applyAlignment="1">
      <alignment horizontal="right" vertical="center"/>
    </xf>
    <xf numFmtId="0" fontId="5" fillId="0" borderId="22" xfId="0" applyFont="1" applyBorder="1" applyAlignment="1">
      <alignment horizontal="center" vertical="center" wrapText="1"/>
    </xf>
    <xf numFmtId="164" fontId="11" fillId="2" borderId="23" xfId="0" applyNumberFormat="1" applyFont="1" applyFill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4" fontId="11" fillId="0" borderId="23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64" fontId="11" fillId="2" borderId="25" xfId="0" applyNumberFormat="1" applyFont="1" applyFill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164" fontId="11" fillId="0" borderId="25" xfId="0" applyNumberFormat="1" applyFont="1" applyBorder="1" applyAlignment="1">
      <alignment horizontal="center" vertical="center"/>
    </xf>
    <xf numFmtId="164" fontId="11" fillId="0" borderId="22" xfId="0" applyNumberFormat="1" applyFont="1" applyBorder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/>
    </xf>
    <xf numFmtId="164" fontId="10" fillId="2" borderId="26" xfId="0" applyNumberFormat="1" applyFont="1" applyFill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10" fillId="0" borderId="26" xfId="0" applyNumberFormat="1" applyFont="1" applyBorder="1" applyAlignment="1">
      <alignment horizontal="center" vertical="center"/>
    </xf>
    <xf numFmtId="164" fontId="9" fillId="0" borderId="15" xfId="0" applyNumberFormat="1" applyFont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164" fontId="10" fillId="2" borderId="16" xfId="0" applyNumberFormat="1" applyFont="1" applyFill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164" fontId="10" fillId="2" borderId="15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3" borderId="9" xfId="0" applyNumberFormat="1" applyFont="1" applyFill="1" applyBorder="1" applyAlignment="1">
      <alignment horizontal="right" vertical="center" wrapText="1"/>
    </xf>
    <xf numFmtId="4" fontId="8" fillId="3" borderId="2" xfId="0" applyNumberFormat="1" applyFont="1" applyFill="1" applyBorder="1" applyAlignment="1">
      <alignment horizontal="right" vertical="center" wrapText="1"/>
    </xf>
    <xf numFmtId="164" fontId="7" fillId="3" borderId="23" xfId="0" applyNumberFormat="1" applyFont="1" applyFill="1" applyBorder="1" applyAlignment="1">
      <alignment horizontal="center" vertical="center"/>
    </xf>
    <xf numFmtId="164" fontId="9" fillId="3" borderId="2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4" fontId="6" fillId="3" borderId="9" xfId="0" applyNumberFormat="1" applyFont="1" applyFill="1" applyBorder="1" applyAlignment="1">
      <alignment horizontal="right" vertical="center" wrapText="1"/>
    </xf>
    <xf numFmtId="4" fontId="6" fillId="3" borderId="2" xfId="0" applyNumberFormat="1" applyFont="1" applyFill="1" applyBorder="1" applyAlignment="1">
      <alignment horizontal="right" vertical="center" wrapText="1"/>
    </xf>
    <xf numFmtId="164" fontId="11" fillId="3" borderId="23" xfId="0" applyNumberFormat="1" applyFont="1" applyFill="1" applyBorder="1" applyAlignment="1">
      <alignment horizontal="center" vertical="center"/>
    </xf>
    <xf numFmtId="164" fontId="10" fillId="3" borderId="2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 wrapText="1"/>
    </xf>
    <xf numFmtId="4" fontId="6" fillId="4" borderId="11" xfId="0" applyNumberFormat="1" applyFont="1" applyFill="1" applyBorder="1" applyAlignment="1">
      <alignment horizontal="right" vertical="center" wrapText="1"/>
    </xf>
    <xf numFmtId="4" fontId="6" fillId="4" borderId="20" xfId="0" applyNumberFormat="1" applyFont="1" applyFill="1" applyBorder="1" applyAlignment="1">
      <alignment horizontal="right" vertical="center" wrapText="1"/>
    </xf>
    <xf numFmtId="164" fontId="11" fillId="4" borderId="0" xfId="0" applyNumberFormat="1" applyFont="1" applyFill="1" applyBorder="1" applyAlignment="1">
      <alignment horizontal="center" vertical="center"/>
    </xf>
    <xf numFmtId="164" fontId="10" fillId="4" borderId="1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 wrapText="1"/>
    </xf>
    <xf numFmtId="4" fontId="6" fillId="4" borderId="9" xfId="0" applyNumberFormat="1" applyFont="1" applyFill="1" applyBorder="1" applyAlignment="1">
      <alignment horizontal="right" vertical="center"/>
    </xf>
    <xf numFmtId="4" fontId="6" fillId="4" borderId="2" xfId="0" applyNumberFormat="1" applyFont="1" applyFill="1" applyBorder="1" applyAlignment="1">
      <alignment horizontal="right" vertical="center"/>
    </xf>
    <xf numFmtId="164" fontId="11" fillId="4" borderId="23" xfId="0" applyNumberFormat="1" applyFont="1" applyFill="1" applyBorder="1" applyAlignment="1">
      <alignment horizontal="center" vertical="center"/>
    </xf>
    <xf numFmtId="164" fontId="10" fillId="4" borderId="2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4" fontId="6" fillId="5" borderId="2" xfId="0" applyNumberFormat="1" applyFont="1" applyFill="1" applyBorder="1" applyAlignment="1">
      <alignment horizontal="right" vertical="center" wrapText="1"/>
    </xf>
    <xf numFmtId="164" fontId="11" fillId="5" borderId="23" xfId="0" applyNumberFormat="1" applyFont="1" applyFill="1" applyBorder="1" applyAlignment="1">
      <alignment horizontal="center" vertical="center"/>
    </xf>
    <xf numFmtId="164" fontId="10" fillId="5" borderId="26" xfId="0" applyNumberFormat="1" applyFont="1" applyFill="1" applyBorder="1" applyAlignment="1">
      <alignment horizontal="center" vertical="center"/>
    </xf>
    <xf numFmtId="4" fontId="8" fillId="0" borderId="19" xfId="0" applyNumberFormat="1" applyFont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zoomScaleNormal="100" workbookViewId="0">
      <selection activeCell="K10" sqref="K10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13" customWidth="1"/>
    <col min="14" max="14" width="14.7109375" customWidth="1"/>
  </cols>
  <sheetData>
    <row r="1" spans="1:14" ht="32.25" customHeight="1">
      <c r="A1" s="91" t="s">
        <v>60</v>
      </c>
      <c r="B1" s="91"/>
      <c r="C1" s="91"/>
      <c r="D1" s="91"/>
      <c r="E1" s="91"/>
      <c r="F1" s="91"/>
      <c r="G1" s="91"/>
    </row>
    <row r="2" spans="1:14" ht="15.75" thickBot="1"/>
    <row r="3" spans="1:14" ht="86.25" customHeight="1" thickBot="1">
      <c r="A3" s="6" t="s">
        <v>0</v>
      </c>
      <c r="B3" s="6" t="s">
        <v>1</v>
      </c>
      <c r="C3" s="22" t="s">
        <v>56</v>
      </c>
      <c r="D3" s="35" t="s">
        <v>59</v>
      </c>
      <c r="E3" s="46" t="s">
        <v>61</v>
      </c>
      <c r="F3" s="67" t="s">
        <v>62</v>
      </c>
      <c r="G3" s="34" t="s">
        <v>2</v>
      </c>
      <c r="I3" s="4"/>
    </row>
    <row r="4" spans="1:14" ht="24.95" customHeight="1" thickBot="1">
      <c r="A4" s="92"/>
      <c r="B4" s="93" t="s">
        <v>3</v>
      </c>
      <c r="C4" s="94">
        <f>SUM(C5,C27)</f>
        <v>4497308.73728</v>
      </c>
      <c r="D4" s="95">
        <f>SUM(D5,D27)</f>
        <v>1910576.8709100001</v>
      </c>
      <c r="E4" s="96">
        <f t="shared" ref="E4" si="0">D4/C4/100%</f>
        <v>0.42482670915440168</v>
      </c>
      <c r="F4" s="95">
        <f>SUM(F5,F27)</f>
        <v>1544591.52917</v>
      </c>
      <c r="G4" s="97">
        <f>D4/F4</f>
        <v>1.2369463607874798</v>
      </c>
      <c r="H4" s="5"/>
      <c r="I4" s="4"/>
      <c r="K4" s="4"/>
    </row>
    <row r="5" spans="1:14" ht="24.95" customHeight="1" thickBot="1">
      <c r="A5" s="79" t="s">
        <v>4</v>
      </c>
      <c r="B5" s="80" t="s">
        <v>5</v>
      </c>
      <c r="C5" s="81">
        <f>SUM(C6,C20)</f>
        <v>2182973</v>
      </c>
      <c r="D5" s="82">
        <f>SUM(D6,D20)</f>
        <v>832742.40201000008</v>
      </c>
      <c r="E5" s="83">
        <f t="shared" ref="E5" si="1">D5/C5/100%</f>
        <v>0.38147169113406354</v>
      </c>
      <c r="F5" s="82">
        <f>SUM(F6,F20)</f>
        <v>671324.83578999992</v>
      </c>
      <c r="G5" s="84">
        <f t="shared" ref="G5:G32" si="2">D5/F5</f>
        <v>1.2404462901034305</v>
      </c>
      <c r="H5" s="4"/>
      <c r="I5" s="5"/>
    </row>
    <row r="6" spans="1:14" ht="24.95" customHeight="1" thickBot="1">
      <c r="A6" s="68"/>
      <c r="B6" s="78" t="s">
        <v>6</v>
      </c>
      <c r="C6" s="69">
        <f>SUM(C7,C9,C11,C16,C19:C19)</f>
        <v>1518367</v>
      </c>
      <c r="D6" s="70">
        <f>SUM(D7,D9,D11,D16,D19:D19)</f>
        <v>590319.27478000009</v>
      </c>
      <c r="E6" s="71">
        <f t="shared" ref="E6:E10" si="3">D6/C6/100%</f>
        <v>0.38878563270935163</v>
      </c>
      <c r="F6" s="70">
        <f>SUM(F7,F9,F11,F16,F19:F19)</f>
        <v>541430.23920999991</v>
      </c>
      <c r="G6" s="72">
        <f t="shared" si="2"/>
        <v>1.090296093622946</v>
      </c>
    </row>
    <row r="7" spans="1:14" ht="24.95" customHeight="1" thickBot="1">
      <c r="A7" s="21" t="s">
        <v>7</v>
      </c>
      <c r="B7" s="9" t="s">
        <v>8</v>
      </c>
      <c r="C7" s="23">
        <f>SUM(C8)</f>
        <v>519190</v>
      </c>
      <c r="D7" s="36">
        <f>SUM(D8)</f>
        <v>192557.76941000001</v>
      </c>
      <c r="E7" s="47">
        <f t="shared" si="3"/>
        <v>0.37088112138138257</v>
      </c>
      <c r="F7" s="36">
        <f>SUM(F8)</f>
        <v>166017.09320999999</v>
      </c>
      <c r="G7" s="57">
        <f t="shared" si="2"/>
        <v>1.1598671298649226</v>
      </c>
    </row>
    <row r="8" spans="1:14" ht="24.95" customHeight="1" thickBot="1">
      <c r="A8" s="16" t="s">
        <v>9</v>
      </c>
      <c r="B8" s="17" t="s">
        <v>10</v>
      </c>
      <c r="C8" s="25">
        <v>519190</v>
      </c>
      <c r="D8" s="37">
        <v>192557.76941000001</v>
      </c>
      <c r="E8" s="50">
        <f t="shared" si="3"/>
        <v>0.37088112138138257</v>
      </c>
      <c r="F8" s="37">
        <v>166017.09320999999</v>
      </c>
      <c r="G8" s="60">
        <f t="shared" si="2"/>
        <v>1.1598671298649226</v>
      </c>
    </row>
    <row r="9" spans="1:14" ht="24.95" customHeight="1" thickBot="1">
      <c r="A9" s="21" t="s">
        <v>11</v>
      </c>
      <c r="B9" s="9" t="s">
        <v>12</v>
      </c>
      <c r="C9" s="23">
        <f>SUM(C10)</f>
        <v>3261</v>
      </c>
      <c r="D9" s="36">
        <f>SUM(D10)</f>
        <v>1597.1626799999999</v>
      </c>
      <c r="E9" s="47">
        <f t="shared" si="3"/>
        <v>0.48977696412143512</v>
      </c>
      <c r="F9" s="36">
        <f>SUM(F10)</f>
        <v>1470.5466899999999</v>
      </c>
      <c r="G9" s="57">
        <f t="shared" si="2"/>
        <v>1.0861013056307651</v>
      </c>
      <c r="N9" s="5"/>
    </row>
    <row r="10" spans="1:14" ht="24.95" customHeight="1">
      <c r="A10" s="13" t="s">
        <v>13</v>
      </c>
      <c r="B10" s="14" t="s">
        <v>14</v>
      </c>
      <c r="C10" s="26">
        <v>3261</v>
      </c>
      <c r="D10" s="38">
        <v>1597.1626799999999</v>
      </c>
      <c r="E10" s="51">
        <f t="shared" si="3"/>
        <v>0.48977696412143512</v>
      </c>
      <c r="F10" s="38">
        <v>1470.5466899999999</v>
      </c>
      <c r="G10" s="61">
        <f t="shared" si="2"/>
        <v>1.0861013056307651</v>
      </c>
      <c r="I10" s="4"/>
      <c r="N10" s="4"/>
    </row>
    <row r="11" spans="1:14" ht="24.95" customHeight="1">
      <c r="A11" s="10" t="s">
        <v>15</v>
      </c>
      <c r="B11" s="11" t="s">
        <v>16</v>
      </c>
      <c r="C11" s="27">
        <f>SUM(C12:C15)</f>
        <v>668463.6</v>
      </c>
      <c r="D11" s="39">
        <f>SUM(D12:D15)</f>
        <v>295564.84429000004</v>
      </c>
      <c r="E11" s="52">
        <f t="shared" ref="E11:E18" si="4">D11/C11/100%</f>
        <v>0.44215548055271825</v>
      </c>
      <c r="F11" s="39">
        <f>SUM(F12:F15)</f>
        <v>271626.36275999999</v>
      </c>
      <c r="G11" s="62">
        <f t="shared" si="2"/>
        <v>1.0881301847389213</v>
      </c>
      <c r="N11" s="4"/>
    </row>
    <row r="12" spans="1:14" ht="24.95" customHeight="1">
      <c r="A12" s="2" t="s">
        <v>17</v>
      </c>
      <c r="B12" s="3" t="s">
        <v>18</v>
      </c>
      <c r="C12" s="28">
        <v>600463.6</v>
      </c>
      <c r="D12" s="40">
        <v>268526.81744000001</v>
      </c>
      <c r="E12" s="53">
        <f t="shared" si="4"/>
        <v>0.44719915984915659</v>
      </c>
      <c r="F12" s="40">
        <v>233627.44826999999</v>
      </c>
      <c r="G12" s="63">
        <f t="shared" si="2"/>
        <v>1.1493804320871892</v>
      </c>
    </row>
    <row r="13" spans="1:14" ht="24.95" customHeight="1">
      <c r="A13" s="2" t="s">
        <v>49</v>
      </c>
      <c r="B13" s="3" t="s">
        <v>46</v>
      </c>
      <c r="C13" s="28">
        <v>0</v>
      </c>
      <c r="D13" s="40">
        <v>-82.243030000000005</v>
      </c>
      <c r="E13" s="53"/>
      <c r="F13" s="40">
        <v>11410.200559999999</v>
      </c>
      <c r="G13" s="63">
        <f t="shared" si="2"/>
        <v>-7.2078513929294168E-3</v>
      </c>
    </row>
    <row r="14" spans="1:14" ht="24.95" customHeight="1">
      <c r="A14" s="7" t="s">
        <v>57</v>
      </c>
      <c r="B14" s="12" t="s">
        <v>58</v>
      </c>
      <c r="C14" s="24">
        <v>0</v>
      </c>
      <c r="D14" s="45">
        <v>21.748000000000001</v>
      </c>
      <c r="E14" s="48"/>
      <c r="F14" s="45">
        <v>23.981999999999999</v>
      </c>
      <c r="G14" s="58"/>
    </row>
    <row r="15" spans="1:14" ht="24.95" customHeight="1" thickBot="1">
      <c r="A15" s="7" t="s">
        <v>47</v>
      </c>
      <c r="B15" s="12" t="s">
        <v>48</v>
      </c>
      <c r="C15" s="24">
        <v>68000</v>
      </c>
      <c r="D15" s="45">
        <v>27098.52188</v>
      </c>
      <c r="E15" s="48">
        <f t="shared" si="4"/>
        <v>0.39850767470588233</v>
      </c>
      <c r="F15" s="45">
        <v>26564.731930000002</v>
      </c>
      <c r="G15" s="58">
        <f t="shared" si="2"/>
        <v>1.0200939332422618</v>
      </c>
    </row>
    <row r="16" spans="1:14" ht="24.95" customHeight="1" thickBot="1">
      <c r="A16" s="21" t="s">
        <v>19</v>
      </c>
      <c r="B16" s="9" t="s">
        <v>20</v>
      </c>
      <c r="C16" s="23">
        <f>SUM(C17:C18)</f>
        <v>313033</v>
      </c>
      <c r="D16" s="36">
        <f>SUM(D17:D18)</f>
        <v>95318.697379999998</v>
      </c>
      <c r="E16" s="47">
        <f t="shared" si="4"/>
        <v>0.30450047560480842</v>
      </c>
      <c r="F16" s="36">
        <f>SUM(F17:F18)</f>
        <v>96922.242349999986</v>
      </c>
      <c r="G16" s="57">
        <f t="shared" si="2"/>
        <v>0.98345534594412953</v>
      </c>
    </row>
    <row r="17" spans="1:11" ht="24.95" customHeight="1">
      <c r="A17" s="13" t="s">
        <v>43</v>
      </c>
      <c r="B17" s="14" t="s">
        <v>42</v>
      </c>
      <c r="C17" s="26">
        <v>143067</v>
      </c>
      <c r="D17" s="44">
        <v>15089.825699999999</v>
      </c>
      <c r="E17" s="51">
        <f t="shared" si="4"/>
        <v>0.10547383883075762</v>
      </c>
      <c r="F17" s="44">
        <v>17441.720399999998</v>
      </c>
      <c r="G17" s="61">
        <f t="shared" si="2"/>
        <v>0.86515695435640627</v>
      </c>
    </row>
    <row r="18" spans="1:11" ht="24.95" customHeight="1" thickBot="1">
      <c r="A18" s="7" t="s">
        <v>45</v>
      </c>
      <c r="B18" s="12" t="s">
        <v>44</v>
      </c>
      <c r="C18" s="24">
        <v>169966</v>
      </c>
      <c r="D18" s="98">
        <v>80228.871679999997</v>
      </c>
      <c r="E18" s="48">
        <f t="shared" si="4"/>
        <v>0.47202894508313425</v>
      </c>
      <c r="F18" s="98">
        <v>79480.521949999995</v>
      </c>
      <c r="G18" s="58">
        <f t="shared" si="2"/>
        <v>1.0094155110162812</v>
      </c>
    </row>
    <row r="19" spans="1:11" ht="24.95" customHeight="1" thickBot="1">
      <c r="A19" s="21" t="s">
        <v>21</v>
      </c>
      <c r="B19" s="9" t="s">
        <v>22</v>
      </c>
      <c r="C19" s="23">
        <v>14419.4</v>
      </c>
      <c r="D19" s="41">
        <v>5280.8010199999999</v>
      </c>
      <c r="E19" s="47">
        <f t="shared" ref="E19" si="5">D19/C19/100%</f>
        <v>0.36622890134124858</v>
      </c>
      <c r="F19" s="41">
        <v>5393.9942000000001</v>
      </c>
      <c r="G19" s="57">
        <f t="shared" si="2"/>
        <v>0.97901496075023586</v>
      </c>
    </row>
    <row r="20" spans="1:11" ht="24.95" customHeight="1" thickBot="1">
      <c r="A20" s="73"/>
      <c r="B20" s="78" t="s">
        <v>23</v>
      </c>
      <c r="C20" s="74">
        <f>SUM(C21:C26)</f>
        <v>664606</v>
      </c>
      <c r="D20" s="75">
        <f>SUM(D21:D26)</f>
        <v>242423.12723000001</v>
      </c>
      <c r="E20" s="76">
        <f t="shared" ref="E20:E24" si="6">D20/C20/100%</f>
        <v>0.36476217071467909</v>
      </c>
      <c r="F20" s="75">
        <f>SUM(F21:F26)</f>
        <v>129894.59658</v>
      </c>
      <c r="G20" s="77">
        <f t="shared" si="2"/>
        <v>1.8663064793514756</v>
      </c>
    </row>
    <row r="21" spans="1:11" ht="24.95" customHeight="1" thickBot="1">
      <c r="A21" s="21" t="s">
        <v>24</v>
      </c>
      <c r="B21" s="9" t="s">
        <v>25</v>
      </c>
      <c r="C21" s="23">
        <v>295260</v>
      </c>
      <c r="D21" s="41">
        <v>130161.02031000001</v>
      </c>
      <c r="E21" s="47">
        <f t="shared" si="6"/>
        <v>0.44083526488518598</v>
      </c>
      <c r="F21" s="41">
        <v>94063.747159999999</v>
      </c>
      <c r="G21" s="57">
        <f t="shared" si="2"/>
        <v>1.3837532975227904</v>
      </c>
    </row>
    <row r="22" spans="1:11" ht="24.95" customHeight="1" thickBot="1">
      <c r="A22" s="21" t="s">
        <v>26</v>
      </c>
      <c r="B22" s="9" t="s">
        <v>27</v>
      </c>
      <c r="C22" s="23">
        <v>315</v>
      </c>
      <c r="D22" s="41">
        <v>52.571730000000002</v>
      </c>
      <c r="E22" s="47">
        <f t="shared" si="6"/>
        <v>0.16689438095238096</v>
      </c>
      <c r="F22" s="41">
        <v>207.08908</v>
      </c>
      <c r="G22" s="57">
        <f t="shared" si="2"/>
        <v>0.25386046429874526</v>
      </c>
    </row>
    <row r="23" spans="1:11" ht="24.95" customHeight="1" thickBot="1">
      <c r="A23" s="18" t="s">
        <v>28</v>
      </c>
      <c r="B23" s="19" t="s">
        <v>29</v>
      </c>
      <c r="C23" s="29">
        <v>1731</v>
      </c>
      <c r="D23" s="42">
        <v>8379.5067500000005</v>
      </c>
      <c r="E23" s="56">
        <f t="shared" si="6"/>
        <v>4.8408473425765459</v>
      </c>
      <c r="F23" s="42">
        <v>2945.7889399999999</v>
      </c>
      <c r="G23" s="66">
        <f t="shared" si="2"/>
        <v>2.8445713256021663</v>
      </c>
    </row>
    <row r="24" spans="1:11" ht="24.95" customHeight="1" thickBot="1">
      <c r="A24" s="21" t="s">
        <v>30</v>
      </c>
      <c r="B24" s="9" t="s">
        <v>31</v>
      </c>
      <c r="C24" s="23">
        <v>365000</v>
      </c>
      <c r="D24" s="41">
        <v>93006.388489999998</v>
      </c>
      <c r="E24" s="47">
        <f t="shared" si="6"/>
        <v>0.25481202326027397</v>
      </c>
      <c r="F24" s="41">
        <v>31023.87271</v>
      </c>
      <c r="G24" s="57">
        <f t="shared" si="2"/>
        <v>2.9978974372216602</v>
      </c>
    </row>
    <row r="25" spans="1:11" ht="24.95" customHeight="1" thickBot="1">
      <c r="A25" s="18" t="s">
        <v>32</v>
      </c>
      <c r="B25" s="19" t="s">
        <v>33</v>
      </c>
      <c r="C25" s="29">
        <v>2300</v>
      </c>
      <c r="D25" s="42">
        <v>10823.639950000001</v>
      </c>
      <c r="E25" s="56">
        <f t="shared" ref="E25" si="7">D25/C25/100%</f>
        <v>4.7059304130434789</v>
      </c>
      <c r="F25" s="42">
        <v>1202.9550300000001</v>
      </c>
      <c r="G25" s="66">
        <f t="shared" si="2"/>
        <v>8.9975432830602156</v>
      </c>
    </row>
    <row r="26" spans="1:11" ht="24.95" customHeight="1" thickBot="1">
      <c r="A26" s="21" t="s">
        <v>50</v>
      </c>
      <c r="B26" s="9" t="s">
        <v>51</v>
      </c>
      <c r="C26" s="30"/>
      <c r="D26" s="41"/>
      <c r="E26" s="47"/>
      <c r="F26" s="41">
        <v>451.14366000000001</v>
      </c>
      <c r="G26" s="57"/>
    </row>
    <row r="27" spans="1:11" ht="24.95" customHeight="1" thickBot="1">
      <c r="A27" s="85" t="s">
        <v>34</v>
      </c>
      <c r="B27" s="86" t="s">
        <v>35</v>
      </c>
      <c r="C27" s="87">
        <f>SUM(C29:C32)</f>
        <v>2314335.73728</v>
      </c>
      <c r="D27" s="88">
        <f>SUM(D29:D32)</f>
        <v>1077834.4689</v>
      </c>
      <c r="E27" s="89">
        <f t="shared" ref="E27:E32" si="8">D27/C27/100%</f>
        <v>0.46572087685374497</v>
      </c>
      <c r="F27" s="88">
        <f>SUM(F29:F32)</f>
        <v>873266.69337999995</v>
      </c>
      <c r="G27" s="90">
        <f t="shared" si="2"/>
        <v>1.2342557858564553</v>
      </c>
      <c r="H27" s="4"/>
      <c r="I27" s="4"/>
    </row>
    <row r="28" spans="1:11" ht="24.95" customHeight="1" thickBot="1">
      <c r="A28" s="21" t="s">
        <v>36</v>
      </c>
      <c r="B28" s="9" t="s">
        <v>37</v>
      </c>
      <c r="C28" s="30">
        <f>SUM(C29:C31)</f>
        <v>2318332.0652600001</v>
      </c>
      <c r="D28" s="41">
        <f>SUM(D29:D31)</f>
        <v>1082152.37775</v>
      </c>
      <c r="E28" s="47">
        <f t="shared" si="8"/>
        <v>0.4667805764178295</v>
      </c>
      <c r="F28" s="41">
        <f>SUM(F29:F31)</f>
        <v>875034.50916999998</v>
      </c>
      <c r="G28" s="57">
        <f t="shared" si="2"/>
        <v>1.2366968004227152</v>
      </c>
    </row>
    <row r="29" spans="1:11" ht="24.95" customHeight="1">
      <c r="A29" s="2" t="s">
        <v>52</v>
      </c>
      <c r="B29" s="3" t="s">
        <v>38</v>
      </c>
      <c r="C29" s="32">
        <v>729919.06525999994</v>
      </c>
      <c r="D29" s="40">
        <v>169429.86106</v>
      </c>
      <c r="E29" s="54">
        <f t="shared" si="8"/>
        <v>0.23212143527124948</v>
      </c>
      <c r="F29" s="40">
        <v>38315.50963</v>
      </c>
      <c r="G29" s="64"/>
    </row>
    <row r="30" spans="1:11" ht="24.95" customHeight="1">
      <c r="A30" s="2" t="s">
        <v>53</v>
      </c>
      <c r="B30" s="3" t="s">
        <v>39</v>
      </c>
      <c r="C30" s="32">
        <v>1588413</v>
      </c>
      <c r="D30" s="40">
        <v>911150.51668999996</v>
      </c>
      <c r="E30" s="54">
        <f t="shared" si="8"/>
        <v>0.57362318030008563</v>
      </c>
      <c r="F30" s="40">
        <v>806259.41526000004</v>
      </c>
      <c r="G30" s="64">
        <f t="shared" si="2"/>
        <v>1.1300959709055614</v>
      </c>
      <c r="I30" s="4"/>
      <c r="J30" s="5"/>
      <c r="K30" s="5"/>
    </row>
    <row r="31" spans="1:11" ht="24.95" customHeight="1" thickBot="1">
      <c r="A31" s="6" t="s">
        <v>54</v>
      </c>
      <c r="B31" s="20" t="s">
        <v>55</v>
      </c>
      <c r="C31" s="33">
        <v>0</v>
      </c>
      <c r="D31" s="45">
        <v>1572</v>
      </c>
      <c r="E31" s="55"/>
      <c r="F31" s="45">
        <v>30459.584279999999</v>
      </c>
      <c r="G31" s="65"/>
      <c r="I31" s="4"/>
      <c r="J31" s="5"/>
      <c r="K31" s="5"/>
    </row>
    <row r="32" spans="1:11" ht="36.75" thickBot="1">
      <c r="A32" s="15" t="s">
        <v>40</v>
      </c>
      <c r="B32" s="8" t="s">
        <v>41</v>
      </c>
      <c r="C32" s="31">
        <v>-3996.32798</v>
      </c>
      <c r="D32" s="43">
        <v>-4317.9088499999998</v>
      </c>
      <c r="E32" s="49">
        <f t="shared" si="8"/>
        <v>1.0804690885256119</v>
      </c>
      <c r="F32" s="43">
        <v>-1767.8157900000001</v>
      </c>
      <c r="G32" s="59">
        <f t="shared" si="2"/>
        <v>2.4425106249333814</v>
      </c>
      <c r="I32" s="5"/>
      <c r="J32" s="5"/>
      <c r="K32" s="4"/>
    </row>
    <row r="34" spans="1:1">
      <c r="A34" s="1"/>
    </row>
  </sheetData>
  <mergeCells count="1">
    <mergeCell ref="A1:G1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2022-04-18T08:05:39Z</cp:lastPrinted>
  <dcterms:created xsi:type="dcterms:W3CDTF">2017-12-11T14:03:53Z</dcterms:created>
  <dcterms:modified xsi:type="dcterms:W3CDTF">2022-06-06T14:42:09Z</dcterms:modified>
</cp:coreProperties>
</file>