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3040" windowHeight="8820"/>
  </bookViews>
  <sheets>
    <sheet name="Приложение" sheetId="3" r:id="rId1"/>
  </sheets>
  <calcPr calcId="125725" iterate="1"/>
</workbook>
</file>

<file path=xl/calcChain.xml><?xml version="1.0" encoding="utf-8"?>
<calcChain xmlns="http://schemas.openxmlformats.org/spreadsheetml/2006/main">
  <c r="G35" i="3"/>
  <c r="G14"/>
  <c r="E28"/>
  <c r="E27"/>
  <c r="E35"/>
  <c r="E14"/>
  <c r="D11" l="1"/>
  <c r="D21"/>
  <c r="C29"/>
  <c r="C4" s="1"/>
  <c r="C21"/>
  <c r="C5" s="1"/>
  <c r="C27"/>
  <c r="C6"/>
  <c r="C16"/>
  <c r="C11"/>
  <c r="C7"/>
  <c r="F27"/>
  <c r="F21" s="1"/>
  <c r="D27"/>
  <c r="F30"/>
  <c r="F29"/>
  <c r="F16"/>
  <c r="F11"/>
  <c r="F9"/>
  <c r="F7"/>
  <c r="G31"/>
  <c r="G28"/>
  <c r="C30"/>
  <c r="F6" l="1"/>
  <c r="F5" s="1"/>
  <c r="F4" s="1"/>
  <c r="G27"/>
  <c r="D30"/>
  <c r="E34"/>
  <c r="D29" l="1"/>
  <c r="G32"/>
  <c r="E32" l="1"/>
  <c r="E30" l="1"/>
  <c r="G30"/>
  <c r="G33"/>
  <c r="G26"/>
  <c r="G25"/>
  <c r="G24"/>
  <c r="G23"/>
  <c r="G22"/>
  <c r="G19"/>
  <c r="G18"/>
  <c r="G17"/>
  <c r="G15"/>
  <c r="G13"/>
  <c r="G12"/>
  <c r="G10"/>
  <c r="G8"/>
  <c r="D9"/>
  <c r="D6" s="1"/>
  <c r="E8"/>
  <c r="E10"/>
  <c r="E33"/>
  <c r="E29" l="1"/>
  <c r="G29"/>
  <c r="G9"/>
  <c r="E26"/>
  <c r="E25"/>
  <c r="E24"/>
  <c r="E23"/>
  <c r="E22"/>
  <c r="E19"/>
  <c r="E18"/>
  <c r="E17"/>
  <c r="E15"/>
  <c r="E13"/>
  <c r="E12"/>
  <c r="D7"/>
  <c r="D16"/>
  <c r="G16" l="1"/>
  <c r="E9"/>
  <c r="G7"/>
  <c r="G21"/>
  <c r="G11"/>
  <c r="E21"/>
  <c r="E7"/>
  <c r="E11"/>
  <c r="E16"/>
  <c r="D5" l="1"/>
  <c r="D4" s="1"/>
  <c r="G6"/>
  <c r="E6"/>
  <c r="G4" l="1"/>
  <c r="G5"/>
  <c r="E5"/>
  <c r="E4" l="1"/>
</calcChain>
</file>

<file path=xl/sharedStrings.xml><?xml version="1.0" encoding="utf-8"?>
<sst xmlns="http://schemas.openxmlformats.org/spreadsheetml/2006/main" count="69" uniqueCount="69">
  <si>
    <t>Код бюджетной классификации (без указания кода главного администратора доходов бюджета)</t>
  </si>
  <si>
    <t>Наименование доходов</t>
  </si>
  <si>
    <t>Темп роста к соответствующему периоду прошлого года, %</t>
  </si>
  <si>
    <t>ДОХОДЫ БЮДЖЕТА - ВСЕГО</t>
  </si>
  <si>
    <t>1 00 00000 00 0000 000</t>
  </si>
  <si>
    <t>НАЛОГОВЫЕ И НЕНАЛОГОВЫЕ ДОХОДЫ</t>
  </si>
  <si>
    <t>НАЛОГОВЫЕ ДОХОДЫ</t>
  </si>
  <si>
    <t>1 01 00000 00 0000 000</t>
  </si>
  <si>
    <t>НАЛОГИ НА ПРИБЫЛЬ, ДОХОДЫ</t>
  </si>
  <si>
    <t>1 01 02000 01 0000 110</t>
  </si>
  <si>
    <t>Налог на доходы физических лиц</t>
  </si>
  <si>
    <t>1 03 00000 00 0000 000</t>
  </si>
  <si>
    <t>НАЛОГИ НА ТОВАРЫ (РАБОТЫ, УСЛУГИ), РЕАЛИЗУЕМЫЕ НА ТЕРРИТОРИИ РОССИЙСКОЙ ФЕДЕРАЦИИ</t>
  </si>
  <si>
    <t>1 03 02000 01 0000 110</t>
  </si>
  <si>
    <t>Акцизы по подакцизным товарам (продукции), производимым на территории Российской Федерации</t>
  </si>
  <si>
    <t>1 05 00000 00 0000 000</t>
  </si>
  <si>
    <t>НАЛОГИ НА СОВОКУПНЫЙ ДОХОД</t>
  </si>
  <si>
    <t>1 05 01000 00 0000 110</t>
  </si>
  <si>
    <t>Налог, взимаемый в связи с применением упрощенной системы налогообложения</t>
  </si>
  <si>
    <t>1 06 00000 00 0000 000</t>
  </si>
  <si>
    <t>НАЛОГИ НА ИМУЩЕСТВО</t>
  </si>
  <si>
    <t>1 08 00000 00 0000 000</t>
  </si>
  <si>
    <t>ГОСУДАРСТВЕННАЯ ПОШЛИНА</t>
  </si>
  <si>
    <t>1 09 00000 00 0000 000</t>
  </si>
  <si>
    <t>ЗАДОЛЖЕННОСТЬ И ПЕРЕРАСЧЕТЫ ПО ОТМЕНЕННЫМ НАЛОГАМ, СБОРАМ И ИНЫМ ОБЯЗАТЕЛЬНЫМ ПЛАТЕЖАМ</t>
  </si>
  <si>
    <t>НЕНАЛОГОВЫЕ ДОХОДЫ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</si>
  <si>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</si>
  <si>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</si>
  <si>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1 12 00000 00 0000 000</t>
  </si>
  <si>
    <t>ПЛАТЕЖИ ПРИ ПОЛЬЗОВАНИИ ПРИРОДНЫМИ РЕСУРСАМИ</t>
  </si>
  <si>
    <t>1 13 00000 00 0000 000</t>
  </si>
  <si>
    <t>ДОХОДЫ ОТ ОКАЗАНИЯ ПЛАТНЫХ УСЛУГ (РАБОТ) И КОМПЕНСАЦИИ ЗАТРАТ ГОСУДАРСТВА</t>
  </si>
  <si>
    <t>1 14 00000 00 0000 000</t>
  </si>
  <si>
    <t>ДОХОДЫ ОТ ПРОДАЖИ МАТЕРИАЛЬНЫХ И НЕМАТЕРИАЛЬНЫХ АКТИВОВ</t>
  </si>
  <si>
    <t>1 16 00000 00 0000 000</t>
  </si>
  <si>
    <t>ШТРАФЫ, САНКЦИИ, ВОЗМЕЩЕНИЕ УЩЕРБА</t>
  </si>
  <si>
    <t>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</si>
  <si>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</si>
  <si>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</si>
  <si>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</si>
  <si>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</si>
  <si>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</si>
  <si>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2 19 00000 00 0000 000</t>
  </si>
  <si>
    <t>ВОЗВРАТ ОСТАТКОВ СУБСИДИЙ, СУБВЕНЦИЙ И ИНЫХ МЕЖБЮДЖЕТНЫХ ТРАНСФЕРТОВ, ИМЕЮЩИХ ЦЕЛЕВОЕ НАЗНАЧЕНИЕ, ПРОШЛЫХ ЛЕТ</t>
  </si>
  <si>
    <t>Налог на имущество физических лиц</t>
  </si>
  <si>
    <t>1 06 01000 00 0000 110</t>
  </si>
  <si>
    <t>Земельный налог</t>
  </si>
  <si>
    <t>1 06 06000 00 0000 110</t>
  </si>
  <si>
    <t>Единый налог на вмененный доход для отдельных видов деятельности</t>
  </si>
  <si>
    <t>1 05 04010 02 0000 110</t>
  </si>
  <si>
    <t>Налог, взимаемый с применением патентной системы налогообложения</t>
  </si>
  <si>
    <t>1 05 02010 02 0000 110</t>
  </si>
  <si>
    <t>1 17 00000 00 0000 000</t>
  </si>
  <si>
    <t xml:space="preserve">ПРОЧИЕ НЕНАЛОГОВЫЕ ДОХОДЫ </t>
  </si>
  <si>
    <t>Прочие неналоговые доходы городских округов</t>
  </si>
  <si>
    <t>2 02 20000 00 0000 150</t>
  </si>
  <si>
    <t>2 02 30000 00 0000 150</t>
  </si>
  <si>
    <t>2 02 15001 00 0000 150</t>
  </si>
  <si>
    <t>Дотации на выравнивание бюджетной обеспеченности</t>
  </si>
  <si>
    <t>Единый сельскохозяйственный налог</t>
  </si>
  <si>
    <t>1 17 00000 00 0000 180</t>
  </si>
  <si>
    <t>2 02 40000 00 0000 150</t>
  </si>
  <si>
    <t>Иные межбюджетные трансферты</t>
  </si>
  <si>
    <r>
      <t xml:space="preserve">План по решению о бюджете на </t>
    </r>
    <r>
      <rPr>
        <b/>
        <i/>
        <sz val="9"/>
        <color theme="0" tint="-0.499984740745262"/>
        <rFont val="Calibri"/>
        <family val="2"/>
        <charset val="204"/>
      </rPr>
      <t>2021 год</t>
    </r>
    <r>
      <rPr>
        <b/>
        <sz val="9"/>
        <color rgb="FF000000"/>
        <rFont val="Calibri"/>
        <family val="2"/>
        <charset val="204"/>
      </rPr>
      <t>, 
тыс. руб.</t>
    </r>
  </si>
  <si>
    <t>1 05 03 010 01 0000 110</t>
  </si>
  <si>
    <r>
      <rPr>
        <b/>
        <sz val="9"/>
        <color rgb="FF000000"/>
        <rFont val="Calibri"/>
        <family val="2"/>
        <charset val="204"/>
      </rPr>
      <t xml:space="preserve">Фактически исполнено по состоянию </t>
    </r>
    <r>
      <rPr>
        <sz val="9"/>
        <color rgb="FF000000"/>
        <rFont val="Calibri"/>
        <family val="2"/>
        <charset val="204"/>
      </rPr>
      <t>на</t>
    </r>
    <r>
      <rPr>
        <i/>
        <sz val="9"/>
        <color rgb="FF000000"/>
        <rFont val="Calibri"/>
        <family val="2"/>
        <charset val="204"/>
      </rPr>
      <t xml:space="preserve"> </t>
    </r>
    <r>
      <rPr>
        <i/>
        <sz val="9"/>
        <color theme="2" tint="-0.749992370372631"/>
        <rFont val="Calibri"/>
        <family val="2"/>
        <charset val="204"/>
      </rPr>
      <t>01.07.2021</t>
    </r>
    <r>
      <rPr>
        <sz val="9"/>
        <color rgb="FF000000"/>
        <rFont val="Calibri"/>
        <family val="2"/>
        <charset val="204"/>
      </rPr>
      <t xml:space="preserve">
тыс. руб.</t>
    </r>
  </si>
  <si>
    <r>
      <t xml:space="preserve">% исполнение годового плана по состоянию на </t>
    </r>
    <r>
      <rPr>
        <b/>
        <i/>
        <sz val="9"/>
        <color theme="0" tint="-0.499984740745262"/>
        <rFont val="Calibri"/>
        <family val="2"/>
        <charset val="204"/>
      </rPr>
      <t>01.07.2021</t>
    </r>
  </si>
  <si>
    <r>
      <t xml:space="preserve">Фактически исполнено по состоянию на </t>
    </r>
    <r>
      <rPr>
        <b/>
        <i/>
        <sz val="9"/>
        <color theme="0" tint="-0.499984740745262"/>
        <rFont val="Calibri"/>
        <family val="2"/>
        <charset val="204"/>
      </rPr>
      <t xml:space="preserve">01.07.2020 </t>
    </r>
    <r>
      <rPr>
        <b/>
        <sz val="9"/>
        <color rgb="FF000000"/>
        <rFont val="Calibri"/>
        <family val="2"/>
        <charset val="204"/>
      </rPr>
      <t>тыс. руб.</t>
    </r>
  </si>
  <si>
    <t>Cведения об исполнении бюджета городского округа Реутов по доходам в разрезе видов доходов за II квартал 2021 года в сравнении с запланированными значениями  и в сравнении с соответствующим периодом прошлого года</t>
  </si>
</sst>
</file>

<file path=xl/styles.xml><?xml version="1.0" encoding="utf-8"?>
<styleSheet xmlns="http://schemas.openxmlformats.org/spreadsheetml/2006/main">
  <numFmts count="2">
    <numFmt numFmtId="164" formatCode="0.0%"/>
    <numFmt numFmtId="165" formatCode="#,##0.00_ ;[Red]\-#,##0.00\ "/>
  </numFmts>
  <fonts count="16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Calibri"/>
      <family val="2"/>
      <charset val="204"/>
    </font>
    <font>
      <b/>
      <sz val="9"/>
      <color rgb="FF000000"/>
      <name val="Calibri"/>
      <family val="2"/>
      <charset val="204"/>
    </font>
    <font>
      <b/>
      <sz val="9"/>
      <color theme="1"/>
      <name val="Calibri"/>
      <family val="2"/>
      <charset val="204"/>
    </font>
    <font>
      <sz val="10"/>
      <name val="Calibri"/>
      <family val="2"/>
      <charset val="204"/>
    </font>
    <font>
      <sz val="9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b/>
      <sz val="10"/>
      <color theme="1"/>
      <name val="Calibri"/>
      <family val="2"/>
      <charset val="204"/>
    </font>
    <font>
      <b/>
      <sz val="10"/>
      <name val="Calibri"/>
      <family val="2"/>
      <charset val="204"/>
    </font>
    <font>
      <b/>
      <i/>
      <sz val="9"/>
      <color theme="0" tint="-0.499984740745262"/>
      <name val="Calibri"/>
      <family val="2"/>
      <charset val="204"/>
    </font>
    <font>
      <i/>
      <sz val="9"/>
      <color theme="2" tint="-0.749992370372631"/>
      <name val="Calibri"/>
      <family val="2"/>
      <charset val="204"/>
    </font>
    <font>
      <i/>
      <sz val="9"/>
      <color rgb="FF000000"/>
      <name val="Calibri"/>
      <family val="2"/>
      <charset val="204"/>
    </font>
    <font>
      <sz val="11"/>
      <color indexed="8"/>
      <name val="Calibri"/>
      <family val="2"/>
      <scheme val="minor"/>
    </font>
    <font>
      <b/>
      <sz val="8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C995BE"/>
        <bgColor indexed="64"/>
      </patternFill>
    </fill>
    <fill>
      <patternFill patternType="solid">
        <fgColor rgb="FFD6D886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4" fillId="0" borderId="0"/>
  </cellStyleXfs>
  <cellXfs count="75">
    <xf numFmtId="0" fontId="0" fillId="0" borderId="0" xfId="0"/>
    <xf numFmtId="0" fontId="2" fillId="0" borderId="0" xfId="0" applyFont="1"/>
    <xf numFmtId="165" fontId="15" fillId="0" borderId="0" xfId="1" applyNumberFormat="1" applyFont="1" applyBorder="1" applyAlignment="1">
      <alignment horizontal="right" vertical="center"/>
    </xf>
    <xf numFmtId="0" fontId="0" fillId="0" borderId="0" xfId="0" applyBorder="1"/>
    <xf numFmtId="0" fontId="4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4" fontId="5" fillId="0" borderId="9" xfId="0" applyNumberFormat="1" applyFont="1" applyBorder="1" applyAlignment="1">
      <alignment horizontal="right" vertical="center" wrapText="1"/>
    </xf>
    <xf numFmtId="4" fontId="7" fillId="0" borderId="10" xfId="0" applyNumberFormat="1" applyFont="1" applyBorder="1" applyAlignment="1">
      <alignment horizontal="right" vertical="center" wrapText="1"/>
    </xf>
    <xf numFmtId="4" fontId="5" fillId="0" borderId="10" xfId="0" applyNumberFormat="1" applyFont="1" applyBorder="1" applyAlignment="1">
      <alignment horizontal="right" vertical="center" wrapText="1"/>
    </xf>
    <xf numFmtId="4" fontId="5" fillId="0" borderId="11" xfId="0" applyNumberFormat="1" applyFont="1" applyBorder="1" applyAlignment="1">
      <alignment horizontal="right" vertical="center" wrapText="1"/>
    </xf>
    <xf numFmtId="4" fontId="5" fillId="0" borderId="10" xfId="0" applyNumberFormat="1" applyFont="1" applyBorder="1" applyAlignment="1">
      <alignment horizontal="right" vertical="center"/>
    </xf>
    <xf numFmtId="4" fontId="7" fillId="0" borderId="11" xfId="0" applyNumberFormat="1" applyFont="1" applyBorder="1" applyAlignment="1">
      <alignment horizontal="right" vertical="center" wrapText="1"/>
    </xf>
    <xf numFmtId="4" fontId="5" fillId="0" borderId="9" xfId="0" applyNumberFormat="1" applyFont="1" applyBorder="1" applyAlignment="1">
      <alignment horizontal="right" vertical="center"/>
    </xf>
    <xf numFmtId="4" fontId="7" fillId="0" borderId="10" xfId="0" applyNumberFormat="1" applyFont="1" applyBorder="1" applyAlignment="1">
      <alignment horizontal="right" vertical="center"/>
    </xf>
    <xf numFmtId="4" fontId="5" fillId="0" borderId="12" xfId="0" applyNumberFormat="1" applyFont="1" applyBorder="1" applyAlignment="1">
      <alignment horizontal="right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vertical="center" wrapText="1"/>
    </xf>
    <xf numFmtId="4" fontId="5" fillId="2" borderId="17" xfId="0" applyNumberFormat="1" applyFont="1" applyFill="1" applyBorder="1" applyAlignment="1">
      <alignment horizontal="right" vertical="center" wrapText="1"/>
    </xf>
    <xf numFmtId="4" fontId="5" fillId="0" borderId="19" xfId="0" applyNumberFormat="1" applyFont="1" applyBorder="1" applyAlignment="1">
      <alignment horizontal="right" vertical="center" wrapText="1"/>
    </xf>
    <xf numFmtId="4" fontId="7" fillId="0" borderId="20" xfId="0" applyNumberFormat="1" applyFont="1" applyBorder="1" applyAlignment="1">
      <alignment horizontal="right" vertical="center"/>
    </xf>
    <xf numFmtId="4" fontId="5" fillId="0" borderId="20" xfId="0" applyNumberFormat="1" applyFont="1" applyBorder="1" applyAlignment="1">
      <alignment horizontal="right" vertical="center" wrapText="1"/>
    </xf>
    <xf numFmtId="4" fontId="7" fillId="0" borderId="20" xfId="0" applyNumberFormat="1" applyFont="1" applyBorder="1" applyAlignment="1">
      <alignment horizontal="right" vertical="center" wrapText="1"/>
    </xf>
    <xf numFmtId="4" fontId="5" fillId="0" borderId="20" xfId="0" applyNumberFormat="1" applyFont="1" applyBorder="1" applyAlignment="1">
      <alignment horizontal="right" vertical="center"/>
    </xf>
    <xf numFmtId="4" fontId="5" fillId="0" borderId="21" xfId="0" applyNumberFormat="1" applyFont="1" applyBorder="1" applyAlignment="1">
      <alignment horizontal="right" vertical="center"/>
    </xf>
    <xf numFmtId="4" fontId="5" fillId="0" borderId="19" xfId="0" applyNumberFormat="1" applyFont="1" applyBorder="1" applyAlignment="1">
      <alignment horizontal="right" vertical="center"/>
    </xf>
    <xf numFmtId="4" fontId="5" fillId="2" borderId="17" xfId="0" applyNumberFormat="1" applyFont="1" applyFill="1" applyBorder="1" applyAlignment="1">
      <alignment horizontal="right" vertical="center"/>
    </xf>
    <xf numFmtId="4" fontId="5" fillId="0" borderId="22" xfId="0" applyNumberFormat="1" applyFont="1" applyBorder="1" applyAlignment="1">
      <alignment horizontal="right" vertical="center"/>
    </xf>
    <xf numFmtId="164" fontId="10" fillId="2" borderId="1" xfId="0" applyNumberFormat="1" applyFont="1" applyFill="1" applyBorder="1" applyAlignment="1">
      <alignment horizontal="center" vertical="center"/>
    </xf>
    <xf numFmtId="164" fontId="10" fillId="0" borderId="9" xfId="0" applyNumberFormat="1" applyFont="1" applyBorder="1" applyAlignment="1">
      <alignment horizontal="center" vertical="center"/>
    </xf>
    <xf numFmtId="164" fontId="6" fillId="0" borderId="10" xfId="0" applyNumberFormat="1" applyFont="1" applyBorder="1" applyAlignment="1">
      <alignment horizontal="center" vertical="center"/>
    </xf>
    <xf numFmtId="164" fontId="10" fillId="0" borderId="10" xfId="0" applyNumberFormat="1" applyFont="1" applyBorder="1" applyAlignment="1">
      <alignment horizontal="center" vertical="center"/>
    </xf>
    <xf numFmtId="164" fontId="10" fillId="0" borderId="11" xfId="0" applyNumberFormat="1" applyFont="1" applyBorder="1" applyAlignment="1">
      <alignment horizontal="center" vertical="center"/>
    </xf>
    <xf numFmtId="4" fontId="5" fillId="2" borderId="13" xfId="0" applyNumberFormat="1" applyFont="1" applyFill="1" applyBorder="1" applyAlignment="1">
      <alignment horizontal="right" vertical="center" wrapText="1"/>
    </xf>
    <xf numFmtId="4" fontId="5" fillId="0" borderId="14" xfId="0" applyNumberFormat="1" applyFont="1" applyBorder="1" applyAlignment="1">
      <alignment horizontal="right" vertical="center" wrapText="1"/>
    </xf>
    <xf numFmtId="4" fontId="7" fillId="0" borderId="15" xfId="0" applyNumberFormat="1" applyFont="1" applyBorder="1" applyAlignment="1">
      <alignment horizontal="right" vertical="center"/>
    </xf>
    <xf numFmtId="4" fontId="5" fillId="0" borderId="15" xfId="0" applyNumberFormat="1" applyFont="1" applyBorder="1" applyAlignment="1">
      <alignment horizontal="right" vertical="center" wrapText="1"/>
    </xf>
    <xf numFmtId="4" fontId="7" fillId="0" borderId="15" xfId="0" applyNumberFormat="1" applyFont="1" applyBorder="1" applyAlignment="1">
      <alignment horizontal="right" vertical="center" wrapText="1"/>
    </xf>
    <xf numFmtId="4" fontId="5" fillId="0" borderId="15" xfId="0" applyNumberFormat="1" applyFont="1" applyBorder="1" applyAlignment="1">
      <alignment horizontal="right" vertical="center"/>
    </xf>
    <xf numFmtId="4" fontId="5" fillId="0" borderId="16" xfId="0" applyNumberFormat="1" applyFont="1" applyBorder="1" applyAlignment="1">
      <alignment horizontal="right" vertical="center"/>
    </xf>
    <xf numFmtId="4" fontId="5" fillId="0" borderId="14" xfId="0" applyNumberFormat="1" applyFont="1" applyBorder="1" applyAlignment="1">
      <alignment horizontal="right" vertical="center"/>
    </xf>
    <xf numFmtId="4" fontId="5" fillId="2" borderId="13" xfId="0" applyNumberFormat="1" applyFont="1" applyFill="1" applyBorder="1" applyAlignment="1">
      <alignment horizontal="right" vertical="center"/>
    </xf>
    <xf numFmtId="4" fontId="5" fillId="0" borderId="23" xfId="0" applyNumberFormat="1" applyFont="1" applyBorder="1" applyAlignment="1">
      <alignment horizontal="right" vertical="center"/>
    </xf>
    <xf numFmtId="164" fontId="9" fillId="2" borderId="1" xfId="0" applyNumberFormat="1" applyFont="1" applyFill="1" applyBorder="1" applyAlignment="1">
      <alignment horizontal="center" vertical="center"/>
    </xf>
    <xf numFmtId="164" fontId="9" fillId="0" borderId="9" xfId="0" applyNumberFormat="1" applyFont="1" applyBorder="1" applyAlignment="1">
      <alignment horizontal="center" vertical="center"/>
    </xf>
    <xf numFmtId="164" fontId="8" fillId="0" borderId="10" xfId="0" applyNumberFormat="1" applyFont="1" applyBorder="1" applyAlignment="1">
      <alignment horizontal="center" vertical="center"/>
    </xf>
    <xf numFmtId="164" fontId="9" fillId="0" borderId="10" xfId="0" applyNumberFormat="1" applyFont="1" applyBorder="1" applyAlignment="1">
      <alignment horizontal="center" vertical="center"/>
    </xf>
    <xf numFmtId="164" fontId="9" fillId="0" borderId="11" xfId="0" applyNumberFormat="1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vertical="center" wrapText="1"/>
    </xf>
    <xf numFmtId="4" fontId="5" fillId="3" borderId="17" xfId="0" applyNumberFormat="1" applyFont="1" applyFill="1" applyBorder="1" applyAlignment="1">
      <alignment horizontal="right" vertical="center" wrapText="1"/>
    </xf>
    <xf numFmtId="164" fontId="10" fillId="3" borderId="1" xfId="0" applyNumberFormat="1" applyFont="1" applyFill="1" applyBorder="1" applyAlignment="1">
      <alignment horizontal="center" vertical="center"/>
    </xf>
    <xf numFmtId="4" fontId="5" fillId="3" borderId="13" xfId="0" applyNumberFormat="1" applyFont="1" applyFill="1" applyBorder="1" applyAlignment="1">
      <alignment horizontal="right" vertical="center" wrapText="1"/>
    </xf>
    <xf numFmtId="164" fontId="9" fillId="3" borderId="1" xfId="0" applyNumberFormat="1" applyFont="1" applyFill="1" applyBorder="1" applyAlignment="1">
      <alignment horizontal="center" vertical="center"/>
    </xf>
    <xf numFmtId="0" fontId="4" fillId="4" borderId="4" xfId="0" applyFont="1" applyFill="1" applyBorder="1" applyAlignment="1">
      <alignment vertical="center" wrapText="1"/>
    </xf>
    <xf numFmtId="4" fontId="5" fillId="4" borderId="18" xfId="0" applyNumberFormat="1" applyFont="1" applyFill="1" applyBorder="1" applyAlignment="1">
      <alignment horizontal="right" vertical="center" wrapText="1"/>
    </xf>
    <xf numFmtId="164" fontId="10" fillId="4" borderId="8" xfId="0" applyNumberFormat="1" applyFont="1" applyFill="1" applyBorder="1" applyAlignment="1">
      <alignment horizontal="center" vertical="center"/>
    </xf>
    <xf numFmtId="4" fontId="5" fillId="4" borderId="0" xfId="0" applyNumberFormat="1" applyFont="1" applyFill="1" applyBorder="1" applyAlignment="1">
      <alignment horizontal="right" vertical="center" wrapText="1"/>
    </xf>
    <xf numFmtId="164" fontId="9" fillId="4" borderId="8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4" borderId="25" xfId="0" applyFont="1" applyFill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0" xfId="0" applyFont="1" applyBorder="1" applyAlignment="1">
      <alignment vertical="center" wrapText="1"/>
    </xf>
    <xf numFmtId="0" fontId="1" fillId="0" borderId="0" xfId="0" applyFont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D6D886"/>
      <color rgb="FFC995BE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7"/>
  <sheetViews>
    <sheetView tabSelected="1" zoomScaleNormal="100" workbookViewId="0">
      <selection activeCell="O8" sqref="O8"/>
    </sheetView>
  </sheetViews>
  <sheetFormatPr defaultRowHeight="15"/>
  <cols>
    <col min="1" max="1" width="20.5703125" customWidth="1"/>
    <col min="2" max="2" width="51.7109375" customWidth="1"/>
    <col min="3" max="3" width="13" customWidth="1"/>
    <col min="4" max="4" width="13.7109375" customWidth="1"/>
    <col min="5" max="5" width="11.28515625" customWidth="1"/>
    <col min="6" max="6" width="11.85546875" customWidth="1"/>
    <col min="7" max="7" width="11.28515625" customWidth="1"/>
    <col min="8" max="8" width="14.85546875" customWidth="1"/>
    <col min="9" max="9" width="14.28515625" customWidth="1"/>
    <col min="11" max="11" width="13" customWidth="1"/>
    <col min="14" max="14" width="14.7109375" customWidth="1"/>
  </cols>
  <sheetData>
    <row r="1" spans="1:14" ht="32.25" customHeight="1">
      <c r="A1" s="74" t="s">
        <v>68</v>
      </c>
      <c r="B1" s="74"/>
      <c r="C1" s="74"/>
      <c r="D1" s="74"/>
      <c r="E1" s="74"/>
      <c r="F1" s="74"/>
      <c r="G1" s="74"/>
    </row>
    <row r="2" spans="1:14" ht="15.75" thickBot="1"/>
    <row r="3" spans="1:14" ht="86.25" customHeight="1" thickBot="1">
      <c r="A3" s="61" t="s">
        <v>0</v>
      </c>
      <c r="B3" s="62" t="s">
        <v>1</v>
      </c>
      <c r="C3" s="62" t="s">
        <v>63</v>
      </c>
      <c r="D3" s="63" t="s">
        <v>65</v>
      </c>
      <c r="E3" s="64" t="s">
        <v>66</v>
      </c>
      <c r="F3" s="65" t="s">
        <v>67</v>
      </c>
      <c r="G3" s="64" t="s">
        <v>2</v>
      </c>
      <c r="I3" s="2"/>
    </row>
    <row r="4" spans="1:14" ht="24.95" customHeight="1" thickBot="1">
      <c r="A4" s="50"/>
      <c r="B4" s="51" t="s">
        <v>3</v>
      </c>
      <c r="C4" s="52">
        <f>SUM(C5,C29)</f>
        <v>4505088.53</v>
      </c>
      <c r="D4" s="52">
        <f>SUM(D5,D29)</f>
        <v>2688669.89</v>
      </c>
      <c r="E4" s="53">
        <f t="shared" ref="E4" si="0">D4/C4/100%</f>
        <v>0.59680733732440105</v>
      </c>
      <c r="F4" s="54">
        <f>SUM(F5,F29)</f>
        <v>1729070.47</v>
      </c>
      <c r="G4" s="55">
        <f>D4/F4</f>
        <v>1.5549799367055295</v>
      </c>
      <c r="H4" s="3"/>
      <c r="I4" s="2"/>
      <c r="K4" s="2"/>
    </row>
    <row r="5" spans="1:14" ht="24.95" customHeight="1" thickBot="1">
      <c r="A5" s="66" t="s">
        <v>4</v>
      </c>
      <c r="B5" s="56" t="s">
        <v>5</v>
      </c>
      <c r="C5" s="57">
        <f>SUM(C6,C21)</f>
        <v>1735503</v>
      </c>
      <c r="D5" s="57">
        <f>SUM(D6,D21)</f>
        <v>793998.07</v>
      </c>
      <c r="E5" s="58">
        <f t="shared" ref="E5" si="1">D5/C5/100%</f>
        <v>0.45750313885945454</v>
      </c>
      <c r="F5" s="59">
        <f>SUM(F6,F21)</f>
        <v>685308.07</v>
      </c>
      <c r="G5" s="60">
        <f t="shared" ref="G5:G35" si="2">D5/F5</f>
        <v>1.1586002044306876</v>
      </c>
      <c r="H5" s="2"/>
      <c r="I5" s="3"/>
    </row>
    <row r="6" spans="1:14" ht="24.95" customHeight="1" thickBot="1">
      <c r="A6" s="18"/>
      <c r="B6" s="19" t="s">
        <v>6</v>
      </c>
      <c r="C6" s="20">
        <f>SUM(C7,C9,C11,C16,C19:C20)</f>
        <v>1330562.5</v>
      </c>
      <c r="D6" s="20">
        <f>SUM(D7,D9,D11,D16,D19:D20)</f>
        <v>601639.88</v>
      </c>
      <c r="E6" s="30">
        <f t="shared" ref="E6:E10" si="3">D6/C6/100%</f>
        <v>0.45216957489783455</v>
      </c>
      <c r="F6" s="35">
        <f>SUM(F7,F9,F11,F16,F19:F20)</f>
        <v>491922.61</v>
      </c>
      <c r="G6" s="45">
        <f t="shared" si="2"/>
        <v>1.2230376644000975</v>
      </c>
    </row>
    <row r="7" spans="1:14" ht="24.95" customHeight="1">
      <c r="A7" s="67" t="s">
        <v>7</v>
      </c>
      <c r="B7" s="4" t="s">
        <v>8</v>
      </c>
      <c r="C7" s="21">
        <f>SUM(C8)</f>
        <v>446134</v>
      </c>
      <c r="D7" s="21">
        <f>SUM(D8)</f>
        <v>205388.4</v>
      </c>
      <c r="E7" s="31">
        <f t="shared" si="3"/>
        <v>0.46037378904096077</v>
      </c>
      <c r="F7" s="36">
        <f>SUM(F8)</f>
        <v>206190.28</v>
      </c>
      <c r="G7" s="46">
        <f t="shared" si="2"/>
        <v>0.99611097089542722</v>
      </c>
    </row>
    <row r="8" spans="1:14" ht="24.95" customHeight="1">
      <c r="A8" s="68" t="s">
        <v>9</v>
      </c>
      <c r="B8" s="5" t="s">
        <v>10</v>
      </c>
      <c r="C8" s="10">
        <v>446134</v>
      </c>
      <c r="D8" s="22">
        <v>205388.4</v>
      </c>
      <c r="E8" s="32">
        <f t="shared" si="3"/>
        <v>0.46037378904096077</v>
      </c>
      <c r="F8" s="37">
        <v>206190.28</v>
      </c>
      <c r="G8" s="47">
        <f t="shared" si="2"/>
        <v>0.99611097089542722</v>
      </c>
    </row>
    <row r="9" spans="1:14" ht="24.95" customHeight="1">
      <c r="A9" s="69" t="s">
        <v>11</v>
      </c>
      <c r="B9" s="6" t="s">
        <v>12</v>
      </c>
      <c r="C9" s="11">
        <v>3714</v>
      </c>
      <c r="D9" s="23">
        <f>SUM(D10)</f>
        <v>1772.1</v>
      </c>
      <c r="E9" s="33">
        <f t="shared" si="3"/>
        <v>0.47714054927302096</v>
      </c>
      <c r="F9" s="38">
        <f>SUM(F10)</f>
        <v>1620.16</v>
      </c>
      <c r="G9" s="48">
        <f t="shared" si="2"/>
        <v>1.0937808611495159</v>
      </c>
      <c r="N9" s="3"/>
    </row>
    <row r="10" spans="1:14" ht="24.95" customHeight="1">
      <c r="A10" s="68" t="s">
        <v>13</v>
      </c>
      <c r="B10" s="5" t="s">
        <v>14</v>
      </c>
      <c r="C10" s="10">
        <v>3714</v>
      </c>
      <c r="D10" s="24">
        <v>1772.1</v>
      </c>
      <c r="E10" s="32">
        <f t="shared" si="3"/>
        <v>0.47714054927302096</v>
      </c>
      <c r="F10" s="39">
        <v>1620.16</v>
      </c>
      <c r="G10" s="47">
        <f t="shared" si="2"/>
        <v>1.0937808611495159</v>
      </c>
      <c r="I10" s="2"/>
      <c r="N10" s="2"/>
    </row>
    <row r="11" spans="1:14" ht="24.95" customHeight="1">
      <c r="A11" s="69" t="s">
        <v>15</v>
      </c>
      <c r="B11" s="6" t="s">
        <v>16</v>
      </c>
      <c r="C11" s="23">
        <f>SUM(C12:C15)</f>
        <v>555424</v>
      </c>
      <c r="D11" s="23">
        <f>SUM(D12:D15)</f>
        <v>288161.23</v>
      </c>
      <c r="E11" s="33">
        <f t="shared" ref="E11:E18" si="4">D11/C11/100%</f>
        <v>0.51881306893472368</v>
      </c>
      <c r="F11" s="38">
        <f>SUM(F12:F15)</f>
        <v>191288.08000000002</v>
      </c>
      <c r="G11" s="48">
        <f t="shared" si="2"/>
        <v>1.5064254395778345</v>
      </c>
      <c r="N11" s="2"/>
    </row>
    <row r="12" spans="1:14" ht="24.95" customHeight="1">
      <c r="A12" s="68" t="s">
        <v>17</v>
      </c>
      <c r="B12" s="5" t="s">
        <v>18</v>
      </c>
      <c r="C12" s="10">
        <v>490000</v>
      </c>
      <c r="D12" s="22">
        <v>248814.31</v>
      </c>
      <c r="E12" s="32">
        <f t="shared" si="4"/>
        <v>0.50778430612244896</v>
      </c>
      <c r="F12" s="37">
        <v>157197.79</v>
      </c>
      <c r="G12" s="47">
        <f t="shared" si="2"/>
        <v>1.5828104835316068</v>
      </c>
    </row>
    <row r="13" spans="1:14" ht="24.95" customHeight="1">
      <c r="A13" s="68" t="s">
        <v>51</v>
      </c>
      <c r="B13" s="5" t="s">
        <v>48</v>
      </c>
      <c r="C13" s="10">
        <v>11000</v>
      </c>
      <c r="D13" s="22">
        <v>10796</v>
      </c>
      <c r="E13" s="32">
        <f t="shared" si="4"/>
        <v>0.98145454545454547</v>
      </c>
      <c r="F13" s="37">
        <v>21471.19</v>
      </c>
      <c r="G13" s="47">
        <f t="shared" si="2"/>
        <v>0.50281330471203511</v>
      </c>
    </row>
    <row r="14" spans="1:14" ht="24.95" customHeight="1">
      <c r="A14" s="68" t="s">
        <v>64</v>
      </c>
      <c r="B14" s="5" t="s">
        <v>59</v>
      </c>
      <c r="C14" s="10">
        <v>24</v>
      </c>
      <c r="D14" s="22">
        <v>23.98</v>
      </c>
      <c r="E14" s="32">
        <f t="shared" si="4"/>
        <v>0.99916666666666665</v>
      </c>
      <c r="F14" s="37">
        <v>16.45</v>
      </c>
      <c r="G14" s="47">
        <f t="shared" si="2"/>
        <v>1.4577507598784196</v>
      </c>
    </row>
    <row r="15" spans="1:14" ht="24.95" customHeight="1">
      <c r="A15" s="68" t="s">
        <v>49</v>
      </c>
      <c r="B15" s="5" t="s">
        <v>50</v>
      </c>
      <c r="C15" s="10">
        <v>54400</v>
      </c>
      <c r="D15" s="22">
        <v>28526.94</v>
      </c>
      <c r="E15" s="32">
        <f t="shared" si="4"/>
        <v>0.52439227941176469</v>
      </c>
      <c r="F15" s="37">
        <v>12602.65</v>
      </c>
      <c r="G15" s="47">
        <f t="shared" si="2"/>
        <v>2.2635667895244254</v>
      </c>
    </row>
    <row r="16" spans="1:14" ht="24.95" customHeight="1">
      <c r="A16" s="69" t="s">
        <v>19</v>
      </c>
      <c r="B16" s="6" t="s">
        <v>20</v>
      </c>
      <c r="C16" s="23">
        <f>SUM(C17:C18)</f>
        <v>310675</v>
      </c>
      <c r="D16" s="23">
        <f>SUM(D17:D18)</f>
        <v>100128.67000000001</v>
      </c>
      <c r="E16" s="33">
        <f t="shared" si="4"/>
        <v>0.32229394061318101</v>
      </c>
      <c r="F16" s="38">
        <f>SUM(F17:F18)</f>
        <v>86245.549999999988</v>
      </c>
      <c r="G16" s="48">
        <f t="shared" si="2"/>
        <v>1.1609720153677496</v>
      </c>
    </row>
    <row r="17" spans="1:9" ht="24.95" customHeight="1">
      <c r="A17" s="68" t="s">
        <v>45</v>
      </c>
      <c r="B17" s="5" t="s">
        <v>44</v>
      </c>
      <c r="C17" s="10">
        <v>129658</v>
      </c>
      <c r="D17" s="22">
        <v>18854.900000000001</v>
      </c>
      <c r="E17" s="32">
        <f t="shared" si="4"/>
        <v>0.14542025945178857</v>
      </c>
      <c r="F17" s="37">
        <v>12550.43</v>
      </c>
      <c r="G17" s="47">
        <f t="shared" si="2"/>
        <v>1.5023309958304218</v>
      </c>
    </row>
    <row r="18" spans="1:9" ht="24.95" customHeight="1">
      <c r="A18" s="68" t="s">
        <v>47</v>
      </c>
      <c r="B18" s="5" t="s">
        <v>46</v>
      </c>
      <c r="C18" s="10">
        <v>181017</v>
      </c>
      <c r="D18" s="24">
        <v>81273.77</v>
      </c>
      <c r="E18" s="32">
        <f t="shared" si="4"/>
        <v>0.44898418380594091</v>
      </c>
      <c r="F18" s="39">
        <v>73695.12</v>
      </c>
      <c r="G18" s="47">
        <f t="shared" si="2"/>
        <v>1.1028378812599804</v>
      </c>
    </row>
    <row r="19" spans="1:9" ht="24.95" customHeight="1">
      <c r="A19" s="69" t="s">
        <v>21</v>
      </c>
      <c r="B19" s="6" t="s">
        <v>22</v>
      </c>
      <c r="C19" s="11">
        <v>14615.5</v>
      </c>
      <c r="D19" s="25">
        <v>6189.48</v>
      </c>
      <c r="E19" s="33">
        <f t="shared" ref="E19" si="5">D19/C19/100%</f>
        <v>0.42348739352057746</v>
      </c>
      <c r="F19" s="40">
        <v>6576.62</v>
      </c>
      <c r="G19" s="48">
        <f t="shared" si="2"/>
        <v>0.94113389552688154</v>
      </c>
    </row>
    <row r="20" spans="1:9" ht="24.95" customHeight="1" thickBot="1">
      <c r="A20" s="70" t="s">
        <v>23</v>
      </c>
      <c r="B20" s="7" t="s">
        <v>24</v>
      </c>
      <c r="C20" s="12">
        <v>0</v>
      </c>
      <c r="D20" s="26">
        <v>0</v>
      </c>
      <c r="E20" s="34">
        <v>0</v>
      </c>
      <c r="F20" s="41">
        <v>1.92</v>
      </c>
      <c r="G20" s="49">
        <v>0</v>
      </c>
    </row>
    <row r="21" spans="1:9" ht="24.95" customHeight="1" thickBot="1">
      <c r="A21" s="18"/>
      <c r="B21" s="19" t="s">
        <v>25</v>
      </c>
      <c r="C21" s="20">
        <f>SUM(C22:C27)</f>
        <v>404940.5</v>
      </c>
      <c r="D21" s="20">
        <f>SUM(D22:D27)</f>
        <v>192358.18999999997</v>
      </c>
      <c r="E21" s="30">
        <f t="shared" ref="E21:E25" si="6">D21/C21/100%</f>
        <v>0.47502828193277769</v>
      </c>
      <c r="F21" s="35">
        <f>SUM(F22:F27)</f>
        <v>193385.46</v>
      </c>
      <c r="G21" s="45">
        <f t="shared" si="2"/>
        <v>0.99468796671683579</v>
      </c>
    </row>
    <row r="22" spans="1:9" ht="24.95" customHeight="1">
      <c r="A22" s="67" t="s">
        <v>26</v>
      </c>
      <c r="B22" s="4" t="s">
        <v>27</v>
      </c>
      <c r="C22" s="9">
        <v>326292.2</v>
      </c>
      <c r="D22" s="27">
        <v>142604.76999999999</v>
      </c>
      <c r="E22" s="31">
        <f t="shared" si="6"/>
        <v>0.43704621195358023</v>
      </c>
      <c r="F22" s="42">
        <v>135007.1</v>
      </c>
      <c r="G22" s="46">
        <f t="shared" si="2"/>
        <v>1.0562760773322291</v>
      </c>
    </row>
    <row r="23" spans="1:9" ht="24.95" customHeight="1">
      <c r="A23" s="69" t="s">
        <v>28</v>
      </c>
      <c r="B23" s="6" t="s">
        <v>29</v>
      </c>
      <c r="C23" s="11">
        <v>315</v>
      </c>
      <c r="D23" s="25">
        <v>207.09</v>
      </c>
      <c r="E23" s="33">
        <f t="shared" si="6"/>
        <v>0.65742857142857147</v>
      </c>
      <c r="F23" s="40">
        <v>182.22</v>
      </c>
      <c r="G23" s="48">
        <f t="shared" si="2"/>
        <v>1.1364833717484359</v>
      </c>
    </row>
    <row r="24" spans="1:9" ht="24.95" customHeight="1">
      <c r="A24" s="69" t="s">
        <v>30</v>
      </c>
      <c r="B24" s="6" t="s">
        <v>31</v>
      </c>
      <c r="C24" s="11">
        <v>3377.3</v>
      </c>
      <c r="D24" s="25">
        <v>3376.65</v>
      </c>
      <c r="E24" s="33">
        <f t="shared" si="6"/>
        <v>0.99980753856631033</v>
      </c>
      <c r="F24" s="40">
        <v>4833.33</v>
      </c>
      <c r="G24" s="48">
        <f t="shared" si="2"/>
        <v>0.69861772318463666</v>
      </c>
    </row>
    <row r="25" spans="1:9" ht="24.95" customHeight="1">
      <c r="A25" s="69" t="s">
        <v>32</v>
      </c>
      <c r="B25" s="6" t="s">
        <v>33</v>
      </c>
      <c r="C25" s="11">
        <v>73000</v>
      </c>
      <c r="D25" s="25">
        <v>44462.37</v>
      </c>
      <c r="E25" s="33">
        <f t="shared" si="6"/>
        <v>0.60907356164383564</v>
      </c>
      <c r="F25" s="40">
        <v>48455.12</v>
      </c>
      <c r="G25" s="48">
        <f t="shared" si="2"/>
        <v>0.9175990070811918</v>
      </c>
    </row>
    <row r="26" spans="1:9" ht="24.95" customHeight="1">
      <c r="A26" s="69" t="s">
        <v>34</v>
      </c>
      <c r="B26" s="6" t="s">
        <v>35</v>
      </c>
      <c r="C26" s="11">
        <v>1887</v>
      </c>
      <c r="D26" s="25">
        <v>1344.23</v>
      </c>
      <c r="E26" s="33">
        <f t="shared" ref="E26:E28" si="7">D26/C26/100%</f>
        <v>0.71236354001059887</v>
      </c>
      <c r="F26" s="40">
        <v>2673.81</v>
      </c>
      <c r="G26" s="48">
        <f t="shared" si="2"/>
        <v>0.5027395364666899</v>
      </c>
    </row>
    <row r="27" spans="1:9" ht="24.95" customHeight="1">
      <c r="A27" s="69" t="s">
        <v>52</v>
      </c>
      <c r="B27" s="6" t="s">
        <v>53</v>
      </c>
      <c r="C27" s="13">
        <f>SUM(C28)</f>
        <v>69</v>
      </c>
      <c r="D27" s="25">
        <f>SUM(D28)</f>
        <v>363.08</v>
      </c>
      <c r="E27" s="33">
        <f t="shared" si="7"/>
        <v>5.2620289855072464</v>
      </c>
      <c r="F27" s="40">
        <f>SUM(F28)</f>
        <v>2233.88</v>
      </c>
      <c r="G27" s="48">
        <f t="shared" si="2"/>
        <v>0.16253335004566044</v>
      </c>
    </row>
    <row r="28" spans="1:9" ht="24.95" customHeight="1" thickBot="1">
      <c r="A28" s="71" t="s">
        <v>60</v>
      </c>
      <c r="B28" s="8" t="s">
        <v>54</v>
      </c>
      <c r="C28" s="14">
        <v>69</v>
      </c>
      <c r="D28" s="25">
        <v>363.08</v>
      </c>
      <c r="E28" s="33">
        <f t="shared" si="7"/>
        <v>5.2620289855072464</v>
      </c>
      <c r="F28" s="41">
        <v>2233.88</v>
      </c>
      <c r="G28" s="49">
        <f t="shared" si="2"/>
        <v>0.16253335004566044</v>
      </c>
    </row>
    <row r="29" spans="1:9" ht="24.95" customHeight="1" thickBot="1">
      <c r="A29" s="18" t="s">
        <v>36</v>
      </c>
      <c r="B29" s="19" t="s">
        <v>37</v>
      </c>
      <c r="C29" s="28">
        <f>SUM(C31:C35)</f>
        <v>2769585.5300000003</v>
      </c>
      <c r="D29" s="28">
        <f>SUM(D31:D35)</f>
        <v>1894671.82</v>
      </c>
      <c r="E29" s="30">
        <f t="shared" ref="E29:E35" si="8">D29/C29/100%</f>
        <v>0.68409940746621389</v>
      </c>
      <c r="F29" s="43">
        <f>SUM(F31:F35)</f>
        <v>1043762.4</v>
      </c>
      <c r="G29" s="45">
        <f t="shared" si="2"/>
        <v>1.8152328729220366</v>
      </c>
      <c r="H29" s="2"/>
      <c r="I29" s="2"/>
    </row>
    <row r="30" spans="1:9" ht="24.95" customHeight="1">
      <c r="A30" s="67" t="s">
        <v>38</v>
      </c>
      <c r="B30" s="4" t="s">
        <v>39</v>
      </c>
      <c r="C30" s="15">
        <f>SUM(C31:C34)</f>
        <v>2771753.83</v>
      </c>
      <c r="D30" s="27">
        <f>SUM(D31:D34)</f>
        <v>1896840.12</v>
      </c>
      <c r="E30" s="31">
        <f t="shared" si="8"/>
        <v>0.68434653159656678</v>
      </c>
      <c r="F30" s="42">
        <f>SUM(F31:F34)</f>
        <v>1044529.31</v>
      </c>
      <c r="G30" s="46">
        <f t="shared" si="2"/>
        <v>1.8159759633743546</v>
      </c>
    </row>
    <row r="31" spans="1:9" ht="24.95" customHeight="1">
      <c r="A31" s="68" t="s">
        <v>57</v>
      </c>
      <c r="B31" s="5" t="s">
        <v>58</v>
      </c>
      <c r="C31" s="16">
        <v>0</v>
      </c>
      <c r="D31" s="22">
        <v>0</v>
      </c>
      <c r="E31" s="33">
        <v>0</v>
      </c>
      <c r="F31" s="37">
        <v>107.5</v>
      </c>
      <c r="G31" s="48">
        <f t="shared" si="2"/>
        <v>0</v>
      </c>
    </row>
    <row r="32" spans="1:9" ht="24.95" customHeight="1">
      <c r="A32" s="68" t="s">
        <v>55</v>
      </c>
      <c r="B32" s="5" t="s">
        <v>40</v>
      </c>
      <c r="C32" s="16">
        <v>276279.83</v>
      </c>
      <c r="D32" s="22">
        <v>43042.03</v>
      </c>
      <c r="E32" s="33">
        <f t="shared" si="8"/>
        <v>0.15579143073889976</v>
      </c>
      <c r="F32" s="37">
        <v>202771.25</v>
      </c>
      <c r="G32" s="48">
        <f t="shared" si="2"/>
        <v>0.21226889906729873</v>
      </c>
    </row>
    <row r="33" spans="1:11" ht="24.95" customHeight="1">
      <c r="A33" s="68" t="s">
        <v>56</v>
      </c>
      <c r="B33" s="5" t="s">
        <v>41</v>
      </c>
      <c r="C33" s="16">
        <v>1519474</v>
      </c>
      <c r="D33" s="22">
        <v>877798.09</v>
      </c>
      <c r="E33" s="33">
        <f t="shared" si="8"/>
        <v>0.57769865756176153</v>
      </c>
      <c r="F33" s="37">
        <v>841650.56</v>
      </c>
      <c r="G33" s="48">
        <f t="shared" si="2"/>
        <v>1.0429483822834977</v>
      </c>
      <c r="I33" s="2"/>
      <c r="J33" s="3"/>
      <c r="K33" s="3"/>
    </row>
    <row r="34" spans="1:11" ht="24.95" customHeight="1">
      <c r="A34" s="69" t="s">
        <v>61</v>
      </c>
      <c r="B34" s="6" t="s">
        <v>62</v>
      </c>
      <c r="C34" s="16">
        <v>976000</v>
      </c>
      <c r="D34" s="22">
        <v>976000</v>
      </c>
      <c r="E34" s="33">
        <f t="shared" si="8"/>
        <v>1</v>
      </c>
      <c r="F34" s="37">
        <v>0</v>
      </c>
      <c r="G34" s="48"/>
      <c r="I34" s="2"/>
      <c r="J34" s="3"/>
      <c r="K34" s="3"/>
    </row>
    <row r="35" spans="1:11" ht="36.75" thickBot="1">
      <c r="A35" s="72" t="s">
        <v>42</v>
      </c>
      <c r="B35" s="73" t="s">
        <v>43</v>
      </c>
      <c r="C35" s="17">
        <v>-2168.3000000000002</v>
      </c>
      <c r="D35" s="29">
        <v>-2168.3000000000002</v>
      </c>
      <c r="E35" s="33">
        <f t="shared" si="8"/>
        <v>1</v>
      </c>
      <c r="F35" s="44">
        <v>-766.91</v>
      </c>
      <c r="G35" s="48">
        <f t="shared" si="2"/>
        <v>2.8273200245139591</v>
      </c>
      <c r="I35" s="3"/>
      <c r="J35" s="3"/>
      <c r="K35" s="2"/>
    </row>
    <row r="37" spans="1:11">
      <c r="A37" s="1"/>
    </row>
  </sheetData>
  <mergeCells count="1">
    <mergeCell ref="A1:G1"/>
  </mergeCells>
  <pageMargins left="0.70866141732283472" right="0" top="0.74803149606299213" bottom="0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user</cp:lastModifiedBy>
  <cp:lastPrinted>2018-03-27T06:47:25Z</cp:lastPrinted>
  <dcterms:created xsi:type="dcterms:W3CDTF">2017-12-11T14:03:53Z</dcterms:created>
  <dcterms:modified xsi:type="dcterms:W3CDTF">2021-08-13T13:23:50Z</dcterms:modified>
</cp:coreProperties>
</file>