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8820"/>
  </bookViews>
  <sheets>
    <sheet name="Приложение" sheetId="3" r:id="rId1"/>
  </sheets>
  <calcPr calcId="125725"/>
</workbook>
</file>

<file path=xl/calcChain.xml><?xml version="1.0" encoding="utf-8"?>
<calcChain xmlns="http://schemas.openxmlformats.org/spreadsheetml/2006/main">
  <c r="D20" i="3"/>
  <c r="G26"/>
  <c r="D11"/>
  <c r="G22"/>
  <c r="G32"/>
  <c r="E32"/>
  <c r="D28"/>
  <c r="C28"/>
  <c r="F28"/>
  <c r="F27"/>
  <c r="C27"/>
  <c r="C16"/>
  <c r="C11"/>
  <c r="F9"/>
  <c r="D27" l="1"/>
  <c r="C20"/>
  <c r="C7"/>
  <c r="E29" l="1"/>
  <c r="F20"/>
  <c r="E28" l="1"/>
  <c r="G28"/>
  <c r="G30"/>
  <c r="G25"/>
  <c r="G24"/>
  <c r="G23"/>
  <c r="G21"/>
  <c r="G19"/>
  <c r="G18"/>
  <c r="G17"/>
  <c r="G15"/>
  <c r="G13"/>
  <c r="G12"/>
  <c r="G10"/>
  <c r="G8"/>
  <c r="F16"/>
  <c r="D9"/>
  <c r="E8"/>
  <c r="E10"/>
  <c r="E30"/>
  <c r="E27" l="1"/>
  <c r="G27"/>
  <c r="F7"/>
  <c r="F11"/>
  <c r="G9"/>
  <c r="E25"/>
  <c r="E24"/>
  <c r="E23"/>
  <c r="E22"/>
  <c r="E21"/>
  <c r="E19"/>
  <c r="E18"/>
  <c r="E17"/>
  <c r="E15"/>
  <c r="E12"/>
  <c r="D7"/>
  <c r="D16"/>
  <c r="C9"/>
  <c r="C6" s="1"/>
  <c r="C5" s="1"/>
  <c r="G16" l="1"/>
  <c r="D6"/>
  <c r="D5" s="1"/>
  <c r="D4" s="1"/>
  <c r="E9"/>
  <c r="F6"/>
  <c r="F5" s="1"/>
  <c r="F4" s="1"/>
  <c r="G7"/>
  <c r="G20"/>
  <c r="G11"/>
  <c r="E20"/>
  <c r="E7"/>
  <c r="E11"/>
  <c r="E16"/>
  <c r="C4" l="1"/>
  <c r="G6"/>
  <c r="E6"/>
  <c r="G4" l="1"/>
  <c r="G5"/>
  <c r="E5"/>
  <c r="E4" l="1"/>
</calcChain>
</file>

<file path=xl/sharedStrings.xml><?xml version="1.0" encoding="utf-8"?>
<sst xmlns="http://schemas.openxmlformats.org/spreadsheetml/2006/main" count="63" uniqueCount="63">
  <si>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</si>
  <si>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</si>
  <si>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</si>
  <si>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</si>
  <si>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</si>
  <si>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</si>
  <si>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</si>
  <si>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</si>
  <si>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</si>
  <si>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</si>
  <si>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</si>
  <si>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</si>
  <si>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</si>
  <si>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</si>
  <si>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</si>
  <si>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</si>
  <si>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</si>
  <si>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</si>
  <si>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</si>
  <si>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</si>
  <si>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</si>
  <si>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</si>
  <si>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</si>
  <si>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</si>
  <si>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</si>
  <si>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</si>
  <si>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</si>
  <si>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</si>
  <si>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</si>
  <si>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</si>
  <si>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</si>
  <si>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</si>
  <si>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</si>
  <si>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</si>
  <si>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</si>
  <si>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</si>
  <si>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</si>
  <si>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</si>
  <si>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</si>
  <si>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</si>
  <si>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</si>
  <si>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</si>
  <si>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</si>
  <si>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</si>
  <si>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</si>
  <si>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</si>
  <si>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</si>
  <si>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</si>
  <si>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</si>
  <si>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</si>
  <si>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1 17 00000 00 0000 000</t>
  </si>
  <si>
    <t xml:space="preserve">ПРОЧИЕ НЕНАЛОГОВЫЕ ДОХОДЫ </t>
  </si>
  <si>
    <t>2 02 20000 00 0000 150</t>
  </si>
  <si>
    <t>2 02 30000 00 0000 150</t>
  </si>
  <si>
    <t>2 02 40000 00 0000 150</t>
  </si>
  <si>
    <t>Иные межбюджетные трансферты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</si>
  <si>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2022 год</t>
    </r>
    <r>
      <rPr>
        <b/>
        <sz val="9"/>
        <color rgb="FF000000"/>
        <rFont val="Calibri"/>
        <family val="2"/>
        <charset val="204"/>
      </rPr>
      <t>, 
тыс. руб.</t>
    </r>
  </si>
  <si>
    <t>1 05 03010 01 0000 110</t>
  </si>
  <si>
    <t>Единый сельскохозяйственный налог</t>
  </si>
  <si>
    <t xml:space="preserve">Cведения об исполнении бюджета городского округа Реутов по доходам в разрезе видов доходов за II квартал 2022 года в сравнении с запланированными значениями на соответствующий период и в сравнении с соответствующим периодом прошлого года </t>
  </si>
  <si>
    <r>
      <rPr>
        <b/>
        <sz val="9"/>
        <color rgb="FF000000"/>
        <rFont val="Calibri"/>
        <family val="2"/>
        <charset val="204"/>
      </rPr>
      <t xml:space="preserve">Фактически исполнено по состоянию </t>
    </r>
    <r>
      <rPr>
        <sz val="9"/>
        <color rgb="FF000000"/>
        <rFont val="Calibri"/>
        <family val="2"/>
        <charset val="204"/>
      </rPr>
      <t>на</t>
    </r>
    <r>
      <rPr>
        <i/>
        <sz val="9"/>
        <color rgb="FF000000"/>
        <rFont val="Calibri"/>
        <family val="2"/>
        <charset val="204"/>
      </rPr>
      <t xml:space="preserve"> </t>
    </r>
    <r>
      <rPr>
        <i/>
        <sz val="9"/>
        <color theme="2" tint="-0.749992370372631"/>
        <rFont val="Calibri"/>
        <family val="2"/>
        <charset val="204"/>
      </rPr>
      <t>01.07.2022</t>
    </r>
    <r>
      <rPr>
        <sz val="9"/>
        <color rgb="FF000000"/>
        <rFont val="Calibri"/>
        <family val="2"/>
        <charset val="204"/>
      </rPr>
      <t xml:space="preserve">
тыс. руб.</t>
    </r>
  </si>
  <si>
    <r>
      <t xml:space="preserve">% исполнение годового плана по состоянию на </t>
    </r>
    <r>
      <rPr>
        <b/>
        <i/>
        <sz val="9"/>
        <color theme="0" tint="-0.499984740745262"/>
        <rFont val="Calibri"/>
        <family val="2"/>
        <charset val="204"/>
      </rPr>
      <t>01.07.2022</t>
    </r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</si>
  <si>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01.07.2021 </t>
    </r>
    <r>
      <rPr>
        <b/>
        <sz val="9"/>
        <color rgb="FF000000"/>
        <rFont val="Calibri"/>
        <family val="2"/>
        <charset val="204"/>
      </rPr>
      <t>тыс. руб.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</si>
</sst>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i/>
      <sz val="9"/>
      <color theme="2" tint="-0.749992370372631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9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15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2" borderId="12" xfId="0" applyNumberFormat="1" applyFont="1" applyFill="1" applyBorder="1" applyAlignment="1">
      <alignment horizontal="right"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right"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4" fontId="5" fillId="2" borderId="21" xfId="0" applyNumberFormat="1" applyFont="1" applyFill="1" applyBorder="1" applyAlignment="1">
      <alignment horizontal="right" vertical="center" wrapText="1"/>
    </xf>
    <xf numFmtId="4" fontId="7" fillId="0" borderId="21" xfId="0" applyNumberFormat="1" applyFont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5" fillId="2" borderId="20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0" fillId="0" borderId="23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4" fontId="9" fillId="2" borderId="15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3" xfId="0" applyNumberFormat="1" applyFont="1" applyFill="1" applyBorder="1" applyAlignment="1">
      <alignment horizontal="center" vertical="center"/>
    </xf>
    <xf numFmtId="164" fontId="9" fillId="3" borderId="2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11" xfId="0" applyNumberFormat="1" applyFont="1" applyFill="1" applyBorder="1" applyAlignment="1">
      <alignment horizontal="right" vertical="center" wrapText="1"/>
    </xf>
    <xf numFmtId="4" fontId="5" fillId="4" borderId="20" xfId="0" applyNumberFormat="1" applyFont="1" applyFill="1" applyBorder="1" applyAlignment="1">
      <alignment horizontal="right" vertical="center" wrapText="1"/>
    </xf>
    <xf numFmtId="164" fontId="10" fillId="4" borderId="0" xfId="0" applyNumberFormat="1" applyFont="1" applyFill="1" applyBorder="1" applyAlignment="1">
      <alignment horizontal="center" vertical="center"/>
    </xf>
    <xf numFmtId="164" fontId="9" fillId="4" borderId="1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 wrapText="1"/>
    </xf>
    <xf numFmtId="4" fontId="5" fillId="4" borderId="9" xfId="0" applyNumberFormat="1" applyFont="1" applyFill="1" applyBorder="1" applyAlignment="1">
      <alignment horizontal="right" vertical="center"/>
    </xf>
    <xf numFmtId="4" fontId="5" fillId="4" borderId="2" xfId="0" applyNumberFormat="1" applyFont="1" applyFill="1" applyBorder="1" applyAlignment="1">
      <alignment horizontal="right" vertical="center"/>
    </xf>
    <xf numFmtId="164" fontId="10" fillId="4" borderId="23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 wrapText="1"/>
    </xf>
    <xf numFmtId="4" fontId="5" fillId="5" borderId="9" xfId="0" applyNumberFormat="1" applyFont="1" applyFill="1" applyBorder="1" applyAlignment="1">
      <alignment horizontal="right" vertical="center" wrapText="1"/>
    </xf>
    <xf numFmtId="4" fontId="5" fillId="5" borderId="2" xfId="0" applyNumberFormat="1" applyFont="1" applyFill="1" applyBorder="1" applyAlignment="1">
      <alignment horizontal="right" vertical="center" wrapText="1"/>
    </xf>
    <xf numFmtId="164" fontId="10" fillId="5" borderId="23" xfId="0" applyNumberFormat="1" applyFont="1" applyFill="1" applyBorder="1" applyAlignment="1">
      <alignment horizontal="center" vertical="center"/>
    </xf>
    <xf numFmtId="164" fontId="9" fillId="5" borderId="26" xfId="0" applyNumberFormat="1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tabSelected="1" zoomScaleNormal="100" workbookViewId="0">
      <selection activeCell="K14" sqref="K14"/>
    </sheetView>
  </sheetViews>
  <sheetFormatPr defaultRowHeight="1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4.28515625" customWidth="1"/>
    <col min="11" max="11" width="13" customWidth="1"/>
    <col min="14" max="14" width="14.7109375" customWidth="1"/>
  </cols>
  <sheetData>
    <row r="1" spans="1:14" ht="32.25" customHeight="1">
      <c r="A1" s="91" t="s">
        <v>59</v>
      </c>
      <c r="B1" s="91"/>
      <c r="C1" s="91"/>
      <c r="D1" s="91"/>
      <c r="E1" s="91"/>
      <c r="F1" s="91"/>
      <c r="G1" s="91"/>
    </row>
    <row r="2" spans="1:14" ht="15.75" thickBot="1">
      <c r="A2" s="91"/>
      <c r="B2" s="91"/>
      <c r="C2" s="91"/>
      <c r="D2" s="91"/>
      <c r="E2" s="91"/>
      <c r="F2" s="91"/>
      <c r="G2" s="91"/>
    </row>
    <row r="3" spans="1:14" ht="86.25" customHeight="1" thickBot="1">
      <c r="A3" s="6" t="s">
        <v>0</v>
      </c>
      <c r="B3" s="6" t="s">
        <v>1</v>
      </c>
      <c r="C3" s="22" t="s">
        <v>56</v>
      </c>
      <c r="D3" s="35" t="s">
        <v>60</v>
      </c>
      <c r="E3" s="46" t="s">
        <v>61</v>
      </c>
      <c r="F3" s="64" t="s">
        <v>62</v>
      </c>
      <c r="G3" s="34" t="s">
        <v>2</v>
      </c>
      <c r="I3" s="4"/>
    </row>
    <row r="4" spans="1:14" ht="24.95" customHeight="1" thickBot="1">
      <c r="A4" s="84"/>
      <c r="B4" s="85" t="s">
        <v>3</v>
      </c>
      <c r="C4" s="86">
        <f>SUM(C5,C27)</f>
        <v>4497308.73728</v>
      </c>
      <c r="D4" s="87">
        <f>SUM(D5,D27)</f>
        <v>2258331.2438399997</v>
      </c>
      <c r="E4" s="88">
        <f t="shared" ref="E4" si="0">D4/C4/100%</f>
        <v>0.50215170355545846</v>
      </c>
      <c r="F4" s="87">
        <f>SUM(F5,F27)</f>
        <v>2688669.8970900001</v>
      </c>
      <c r="G4" s="89">
        <f>D4/F4</f>
        <v>0.83994366369937623</v>
      </c>
      <c r="H4" s="5"/>
      <c r="I4" s="4"/>
      <c r="K4" s="4"/>
    </row>
    <row r="5" spans="1:14" ht="24.95" customHeight="1" thickBot="1">
      <c r="A5" s="72" t="s">
        <v>4</v>
      </c>
      <c r="B5" s="73" t="s">
        <v>5</v>
      </c>
      <c r="C5" s="74">
        <f>SUM(C6,C20)</f>
        <v>2182973</v>
      </c>
      <c r="D5" s="75">
        <f>SUM(D6,D20)</f>
        <v>975183.33897999988</v>
      </c>
      <c r="E5" s="76">
        <f t="shared" ref="E5" si="1">D5/C5/100%</f>
        <v>0.44672258382490293</v>
      </c>
      <c r="F5" s="75">
        <f>SUM(F6,F20)</f>
        <v>793998.07663999998</v>
      </c>
      <c r="G5" s="77">
        <f t="shared" ref="G5:G32" si="2">D5/F5</f>
        <v>1.2281935783858953</v>
      </c>
      <c r="H5" s="4"/>
      <c r="I5" s="5"/>
    </row>
    <row r="6" spans="1:14" ht="24.95" customHeight="1" thickBot="1">
      <c r="A6" s="65"/>
      <c r="B6" s="71" t="s">
        <v>6</v>
      </c>
      <c r="C6" s="67">
        <f>SUM(C7,C9,C11,C16,C19:C19)</f>
        <v>1518367</v>
      </c>
      <c r="D6" s="68">
        <f>SUM(D7,D9,D11,D16,D19:D19)</f>
        <v>663964.50999999989</v>
      </c>
      <c r="E6" s="69">
        <f t="shared" ref="E6:E10" si="3">D6/C6/100%</f>
        <v>0.4372885540847502</v>
      </c>
      <c r="F6" s="68">
        <f>SUM(F7,F9,F11,F16,F19:F19)</f>
        <v>601639.88599999994</v>
      </c>
      <c r="G6" s="70">
        <f t="shared" si="2"/>
        <v>1.1035912436164512</v>
      </c>
    </row>
    <row r="7" spans="1:14" ht="24.95" customHeight="1" thickBot="1">
      <c r="A7" s="21" t="s">
        <v>7</v>
      </c>
      <c r="B7" s="9" t="s">
        <v>8</v>
      </c>
      <c r="C7" s="23">
        <f>SUM(C8)</f>
        <v>519190</v>
      </c>
      <c r="D7" s="36">
        <f>SUM(D8)</f>
        <v>238641.4</v>
      </c>
      <c r="E7" s="47">
        <f t="shared" si="3"/>
        <v>0.45964174964849092</v>
      </c>
      <c r="F7" s="36">
        <f>SUM(F8)</f>
        <v>205388.36882</v>
      </c>
      <c r="G7" s="57">
        <f t="shared" si="2"/>
        <v>1.1619031855165205</v>
      </c>
    </row>
    <row r="8" spans="1:14" ht="24.95" customHeight="1" thickBot="1">
      <c r="A8" s="16" t="s">
        <v>9</v>
      </c>
      <c r="B8" s="17" t="s">
        <v>10</v>
      </c>
      <c r="C8" s="25">
        <v>519190</v>
      </c>
      <c r="D8" s="37">
        <v>238641.4</v>
      </c>
      <c r="E8" s="50">
        <f t="shared" si="3"/>
        <v>0.45964174964849092</v>
      </c>
      <c r="F8" s="37">
        <v>205388.36882</v>
      </c>
      <c r="G8" s="59">
        <f t="shared" si="2"/>
        <v>1.1619031855165205</v>
      </c>
    </row>
    <row r="9" spans="1:14" ht="24.95" customHeight="1" thickBot="1">
      <c r="A9" s="21" t="s">
        <v>11</v>
      </c>
      <c r="B9" s="9" t="s">
        <v>12</v>
      </c>
      <c r="C9" s="23">
        <f>SUM(C10)</f>
        <v>3261</v>
      </c>
      <c r="D9" s="36">
        <f>SUM(D10)</f>
        <v>1935.9</v>
      </c>
      <c r="E9" s="47">
        <f t="shared" si="3"/>
        <v>0.59365225390984366</v>
      </c>
      <c r="F9" s="36">
        <f>SUM(F10)</f>
        <v>1772.13201</v>
      </c>
      <c r="G9" s="57">
        <f t="shared" si="2"/>
        <v>1.092412974358496</v>
      </c>
      <c r="N9" s="5"/>
    </row>
    <row r="10" spans="1:14" ht="24.95" customHeight="1">
      <c r="A10" s="13" t="s">
        <v>13</v>
      </c>
      <c r="B10" s="14" t="s">
        <v>14</v>
      </c>
      <c r="C10" s="26">
        <v>3261</v>
      </c>
      <c r="D10" s="38">
        <v>1935.9</v>
      </c>
      <c r="E10" s="51">
        <f t="shared" si="3"/>
        <v>0.59365225390984366</v>
      </c>
      <c r="F10" s="38">
        <v>1772.13201</v>
      </c>
      <c r="G10" s="60">
        <f t="shared" si="2"/>
        <v>1.092412974358496</v>
      </c>
      <c r="I10" s="4"/>
      <c r="N10" s="4"/>
    </row>
    <row r="11" spans="1:14" ht="24.95" customHeight="1">
      <c r="A11" s="10" t="s">
        <v>15</v>
      </c>
      <c r="B11" s="11" t="s">
        <v>16</v>
      </c>
      <c r="C11" s="27">
        <f>SUM(C12:C15)</f>
        <v>668463.6</v>
      </c>
      <c r="D11" s="39">
        <f>SUM(D12:D15)</f>
        <v>319290.41000000003</v>
      </c>
      <c r="E11" s="52">
        <f t="shared" ref="E11:E18" si="4">D11/C11/100%</f>
        <v>0.47764816214375777</v>
      </c>
      <c r="F11" s="39">
        <f>SUM(F12:F15)</f>
        <v>288161.23197000002</v>
      </c>
      <c r="G11" s="61">
        <f t="shared" si="2"/>
        <v>1.1080269466409027</v>
      </c>
      <c r="N11" s="4"/>
    </row>
    <row r="12" spans="1:14" ht="24.95" customHeight="1">
      <c r="A12" s="2" t="s">
        <v>17</v>
      </c>
      <c r="B12" s="3" t="s">
        <v>18</v>
      </c>
      <c r="C12" s="28">
        <v>600463.6</v>
      </c>
      <c r="D12" s="40">
        <v>290213.2</v>
      </c>
      <c r="E12" s="53">
        <f t="shared" si="4"/>
        <v>0.48331522510273733</v>
      </c>
      <c r="F12" s="40">
        <v>248814.30903999999</v>
      </c>
      <c r="G12" s="62">
        <f t="shared" si="2"/>
        <v>1.1663846871175911</v>
      </c>
    </row>
    <row r="13" spans="1:14" ht="24.95" customHeight="1">
      <c r="A13" s="2" t="s">
        <v>49</v>
      </c>
      <c r="B13" s="3" t="s">
        <v>46</v>
      </c>
      <c r="C13" s="28">
        <v>0</v>
      </c>
      <c r="D13" s="40">
        <v>-147.80000000000001</v>
      </c>
      <c r="E13" s="53"/>
      <c r="F13" s="40">
        <v>10796.004940000001</v>
      </c>
      <c r="G13" s="62">
        <f t="shared" si="2"/>
        <v>-1.3690249385899226E-2</v>
      </c>
    </row>
    <row r="14" spans="1:14" ht="24.95" customHeight="1">
      <c r="A14" s="7" t="s">
        <v>57</v>
      </c>
      <c r="B14" s="12" t="s">
        <v>58</v>
      </c>
      <c r="C14" s="24">
        <v>0</v>
      </c>
      <c r="D14" s="45">
        <v>21.71</v>
      </c>
      <c r="E14" s="48"/>
      <c r="F14" s="45">
        <v>23.981999999999999</v>
      </c>
      <c r="G14" s="58"/>
    </row>
    <row r="15" spans="1:14" ht="24.95" customHeight="1" thickBot="1">
      <c r="A15" s="7" t="s">
        <v>47</v>
      </c>
      <c r="B15" s="12" t="s">
        <v>48</v>
      </c>
      <c r="C15" s="24">
        <v>68000</v>
      </c>
      <c r="D15" s="45">
        <v>29203.3</v>
      </c>
      <c r="E15" s="48">
        <f t="shared" si="4"/>
        <v>0.42946029411764702</v>
      </c>
      <c r="F15" s="45">
        <v>28526.935990000002</v>
      </c>
      <c r="G15" s="58">
        <f t="shared" si="2"/>
        <v>1.0237096619923391</v>
      </c>
    </row>
    <row r="16" spans="1:14" ht="24.95" customHeight="1" thickBot="1">
      <c r="A16" s="21" t="s">
        <v>19</v>
      </c>
      <c r="B16" s="9" t="s">
        <v>20</v>
      </c>
      <c r="C16" s="23">
        <f>SUM(C17:C18)</f>
        <v>313033</v>
      </c>
      <c r="D16" s="36">
        <f>SUM(D17:D18)</f>
        <v>97815.2</v>
      </c>
      <c r="E16" s="47">
        <f t="shared" si="4"/>
        <v>0.31247568147767169</v>
      </c>
      <c r="F16" s="36">
        <f>SUM(F17:F18)</f>
        <v>100128.67820000001</v>
      </c>
      <c r="G16" s="57">
        <f t="shared" si="2"/>
        <v>0.97689494916352537</v>
      </c>
    </row>
    <row r="17" spans="1:11" ht="24.95" customHeight="1">
      <c r="A17" s="13" t="s">
        <v>43</v>
      </c>
      <c r="B17" s="14" t="s">
        <v>42</v>
      </c>
      <c r="C17" s="26">
        <v>143067</v>
      </c>
      <c r="D17" s="44">
        <v>16102.7</v>
      </c>
      <c r="E17" s="51">
        <f t="shared" si="4"/>
        <v>0.11255355882209035</v>
      </c>
      <c r="F17" s="44">
        <v>18854.903249999999</v>
      </c>
      <c r="G17" s="60">
        <f t="shared" si="2"/>
        <v>0.85403249152180094</v>
      </c>
    </row>
    <row r="18" spans="1:11" ht="24.95" customHeight="1" thickBot="1">
      <c r="A18" s="7" t="s">
        <v>45</v>
      </c>
      <c r="B18" s="12" t="s">
        <v>44</v>
      </c>
      <c r="C18" s="24">
        <v>169966</v>
      </c>
      <c r="D18" s="90">
        <v>81712.5</v>
      </c>
      <c r="E18" s="48">
        <f t="shared" si="4"/>
        <v>0.48075791628914016</v>
      </c>
      <c r="F18" s="90">
        <v>81273.774950000006</v>
      </c>
      <c r="G18" s="58">
        <f t="shared" si="2"/>
        <v>1.0053981133553831</v>
      </c>
    </row>
    <row r="19" spans="1:11" ht="24.95" customHeight="1" thickBot="1">
      <c r="A19" s="21" t="s">
        <v>21</v>
      </c>
      <c r="B19" s="9" t="s">
        <v>22</v>
      </c>
      <c r="C19" s="23">
        <v>14419.4</v>
      </c>
      <c r="D19" s="41">
        <v>6281.6</v>
      </c>
      <c r="E19" s="47">
        <f t="shared" ref="E19" si="5">D19/C19/100%</f>
        <v>0.43563532463209292</v>
      </c>
      <c r="F19" s="41">
        <v>6189.4750000000004</v>
      </c>
      <c r="G19" s="57">
        <f t="shared" si="2"/>
        <v>1.0148841379923177</v>
      </c>
    </row>
    <row r="20" spans="1:11" ht="24.95" customHeight="1" thickBot="1">
      <c r="A20" s="66"/>
      <c r="B20" s="71" t="s">
        <v>23</v>
      </c>
      <c r="C20" s="67">
        <f>SUM(C21:C26)</f>
        <v>664606</v>
      </c>
      <c r="D20" s="68">
        <f>SUM(D21:D26)</f>
        <v>311218.82897999999</v>
      </c>
      <c r="E20" s="69">
        <f t="shared" ref="E20:E24" si="6">D20/C20/100%</f>
        <v>0.4682756836080324</v>
      </c>
      <c r="F20" s="68">
        <f>SUM(F21:F26)</f>
        <v>192358.19064000002</v>
      </c>
      <c r="G20" s="70">
        <f t="shared" si="2"/>
        <v>1.6179130607567871</v>
      </c>
    </row>
    <row r="21" spans="1:11" ht="24.95" customHeight="1" thickBot="1">
      <c r="A21" s="21" t="s">
        <v>24</v>
      </c>
      <c r="B21" s="9" t="s">
        <v>25</v>
      </c>
      <c r="C21" s="23">
        <v>295260</v>
      </c>
      <c r="D21" s="41">
        <v>180670.88873999999</v>
      </c>
      <c r="E21" s="47">
        <f t="shared" si="6"/>
        <v>0.61190438508433243</v>
      </c>
      <c r="F21" s="41">
        <v>142604.76762</v>
      </c>
      <c r="G21" s="57">
        <f t="shared" si="2"/>
        <v>1.2669344213051492</v>
      </c>
    </row>
    <row r="22" spans="1:11" ht="24.95" customHeight="1" thickBot="1">
      <c r="A22" s="21" t="s">
        <v>26</v>
      </c>
      <c r="B22" s="9" t="s">
        <v>27</v>
      </c>
      <c r="C22" s="23">
        <v>315</v>
      </c>
      <c r="D22" s="41">
        <v>73.69905</v>
      </c>
      <c r="E22" s="47">
        <f t="shared" si="6"/>
        <v>0.23396523809523809</v>
      </c>
      <c r="F22" s="41">
        <v>207.08908</v>
      </c>
      <c r="G22" s="57">
        <f t="shared" si="2"/>
        <v>0.3558809088340148</v>
      </c>
    </row>
    <row r="23" spans="1:11" ht="24.95" customHeight="1" thickBot="1">
      <c r="A23" s="18" t="s">
        <v>28</v>
      </c>
      <c r="B23" s="19" t="s">
        <v>29</v>
      </c>
      <c r="C23" s="29">
        <v>1731</v>
      </c>
      <c r="D23" s="42">
        <v>15592.68786</v>
      </c>
      <c r="E23" s="56">
        <f t="shared" si="6"/>
        <v>9.0079074870017326</v>
      </c>
      <c r="F23" s="42">
        <v>3376.6495</v>
      </c>
      <c r="G23" s="63">
        <f t="shared" si="2"/>
        <v>4.6177987558377023</v>
      </c>
    </row>
    <row r="24" spans="1:11" ht="24.95" customHeight="1" thickBot="1">
      <c r="A24" s="21" t="s">
        <v>30</v>
      </c>
      <c r="B24" s="9" t="s">
        <v>31</v>
      </c>
      <c r="C24" s="23">
        <v>365000</v>
      </c>
      <c r="D24" s="41">
        <v>100219.74042</v>
      </c>
      <c r="E24" s="47">
        <f t="shared" si="6"/>
        <v>0.27457463128767123</v>
      </c>
      <c r="F24" s="41">
        <v>44462.374210000002</v>
      </c>
      <c r="G24" s="57">
        <f t="shared" si="2"/>
        <v>2.2540348373357815</v>
      </c>
    </row>
    <row r="25" spans="1:11" ht="24.95" customHeight="1" thickBot="1">
      <c r="A25" s="18" t="s">
        <v>32</v>
      </c>
      <c r="B25" s="19" t="s">
        <v>33</v>
      </c>
      <c r="C25" s="29">
        <v>2300</v>
      </c>
      <c r="D25" s="42">
        <v>13803.33663</v>
      </c>
      <c r="E25" s="56">
        <f t="shared" ref="E25:E26" si="7">D25/C25/100%</f>
        <v>6.0014507086956517</v>
      </c>
      <c r="F25" s="42">
        <v>1344.23287</v>
      </c>
      <c r="G25" s="63">
        <f t="shared" si="2"/>
        <v>10.26856055826101</v>
      </c>
    </row>
    <row r="26" spans="1:11" ht="24.95" customHeight="1" thickBot="1">
      <c r="A26" s="21" t="s">
        <v>50</v>
      </c>
      <c r="B26" s="9" t="s">
        <v>51</v>
      </c>
      <c r="C26" s="30">
        <v>0</v>
      </c>
      <c r="D26" s="41">
        <v>858.47627999999997</v>
      </c>
      <c r="E26" s="47"/>
      <c r="F26" s="41">
        <v>363.07736</v>
      </c>
      <c r="G26" s="57">
        <f t="shared" si="2"/>
        <v>2.3644445360074227</v>
      </c>
    </row>
    <row r="27" spans="1:11" ht="24.95" customHeight="1" thickBot="1">
      <c r="A27" s="78" t="s">
        <v>34</v>
      </c>
      <c r="B27" s="79" t="s">
        <v>35</v>
      </c>
      <c r="C27" s="80">
        <f>SUM(C29:C32)</f>
        <v>2314335.73728</v>
      </c>
      <c r="D27" s="81">
        <f>SUM(D29:D32)</f>
        <v>1283147.9048599999</v>
      </c>
      <c r="E27" s="82">
        <f t="shared" ref="E27:E32" si="8">D27/C27/100%</f>
        <v>0.55443464152183131</v>
      </c>
      <c r="F27" s="81">
        <f>SUM(F29:F32)</f>
        <v>1894671.82045</v>
      </c>
      <c r="G27" s="83">
        <f t="shared" si="2"/>
        <v>0.67724019062849727</v>
      </c>
      <c r="H27" s="4"/>
      <c r="I27" s="4"/>
    </row>
    <row r="28" spans="1:11" ht="24.95" customHeight="1" thickBot="1">
      <c r="A28" s="21" t="s">
        <v>36</v>
      </c>
      <c r="B28" s="9" t="s">
        <v>37</v>
      </c>
      <c r="C28" s="30">
        <f>SUM(C29:C31)</f>
        <v>2318332.0652600001</v>
      </c>
      <c r="D28" s="41">
        <f>SUM(D29:D31)</f>
        <v>1287465.8137099999</v>
      </c>
      <c r="E28" s="47">
        <f t="shared" si="8"/>
        <v>0.555341416789493</v>
      </c>
      <c r="F28" s="41">
        <f>SUM(F29:F31)</f>
        <v>1896840.1192399999</v>
      </c>
      <c r="G28" s="57">
        <f t="shared" si="2"/>
        <v>0.6787423993466799</v>
      </c>
    </row>
    <row r="29" spans="1:11" ht="24.95" customHeight="1" thickBot="1">
      <c r="A29" s="2" t="s">
        <v>52</v>
      </c>
      <c r="B29" s="3" t="s">
        <v>38</v>
      </c>
      <c r="C29" s="32">
        <v>729919.06525999994</v>
      </c>
      <c r="D29" s="40">
        <v>215809.74265</v>
      </c>
      <c r="E29" s="54">
        <f t="shared" si="8"/>
        <v>0.29566256441476529</v>
      </c>
      <c r="F29" s="40">
        <v>43042.024380000003</v>
      </c>
      <c r="G29" s="92"/>
    </row>
    <row r="30" spans="1:11" ht="24.95" customHeight="1" thickBot="1">
      <c r="A30" s="2" t="s">
        <v>53</v>
      </c>
      <c r="B30" s="3" t="s">
        <v>39</v>
      </c>
      <c r="C30" s="32">
        <v>1588413</v>
      </c>
      <c r="D30" s="40">
        <v>1068979.38851</v>
      </c>
      <c r="E30" s="54">
        <f t="shared" si="8"/>
        <v>0.67298579683621318</v>
      </c>
      <c r="F30" s="40">
        <v>877798.09485999995</v>
      </c>
      <c r="G30" s="92">
        <f t="shared" si="2"/>
        <v>1.2177964326528774</v>
      </c>
      <c r="I30" s="4"/>
      <c r="J30" s="5"/>
      <c r="K30" s="5"/>
    </row>
    <row r="31" spans="1:11" ht="24.95" customHeight="1" thickBot="1">
      <c r="A31" s="6" t="s">
        <v>54</v>
      </c>
      <c r="B31" s="20" t="s">
        <v>55</v>
      </c>
      <c r="C31" s="33">
        <v>0</v>
      </c>
      <c r="D31" s="45">
        <v>2676.68255</v>
      </c>
      <c r="E31" s="55"/>
      <c r="F31" s="45">
        <v>976000</v>
      </c>
      <c r="G31" s="93"/>
      <c r="I31" s="4"/>
      <c r="J31" s="5"/>
      <c r="K31" s="5"/>
    </row>
    <row r="32" spans="1:11" ht="36.75" thickBot="1">
      <c r="A32" s="15" t="s">
        <v>40</v>
      </c>
      <c r="B32" s="8" t="s">
        <v>41</v>
      </c>
      <c r="C32" s="31">
        <v>-3996.32798</v>
      </c>
      <c r="D32" s="43">
        <v>-4317.9088499999998</v>
      </c>
      <c r="E32" s="49">
        <f t="shared" si="8"/>
        <v>1.0804690885256119</v>
      </c>
      <c r="F32" s="43">
        <v>-2168.2987899999998</v>
      </c>
      <c r="G32" s="92">
        <f t="shared" si="2"/>
        <v>1.9913809249508461</v>
      </c>
      <c r="I32" s="5"/>
      <c r="J32" s="5"/>
      <c r="K32" s="4"/>
    </row>
    <row r="34" spans="1:1">
      <c r="A34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2022-04-18T08:05:39Z</cp:lastPrinted>
  <dcterms:created xsi:type="dcterms:W3CDTF">2017-12-11T14:03:53Z</dcterms:created>
  <dcterms:modified xsi:type="dcterms:W3CDTF">2022-07-19T13:42:13Z</dcterms:modified>
</cp:coreProperties>
</file>