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F22" i="3"/>
  <c r="F26"/>
  <c r="G29" l="1"/>
  <c r="G28"/>
  <c r="G27"/>
  <c r="E29"/>
  <c r="E28"/>
  <c r="D26"/>
  <c r="D22" s="1"/>
  <c r="C26"/>
  <c r="C22" s="1"/>
  <c r="E20"/>
  <c r="E19"/>
  <c r="D18"/>
  <c r="D16" s="1"/>
  <c r="C18"/>
  <c r="C16" s="1"/>
  <c r="G14"/>
  <c r="G34"/>
  <c r="G36"/>
  <c r="G20"/>
  <c r="G19"/>
  <c r="F18"/>
  <c r="D11"/>
  <c r="G24"/>
  <c r="G37"/>
  <c r="E37"/>
  <c r="D33"/>
  <c r="C33"/>
  <c r="F33"/>
  <c r="F32"/>
  <c r="C32"/>
  <c r="C11"/>
  <c r="F9"/>
  <c r="E26" l="1"/>
  <c r="D32"/>
  <c r="C7"/>
  <c r="E34" l="1"/>
  <c r="E33" l="1"/>
  <c r="G33"/>
  <c r="G35"/>
  <c r="G30"/>
  <c r="G26"/>
  <c r="G25"/>
  <c r="G23"/>
  <c r="G21"/>
  <c r="G18"/>
  <c r="G17"/>
  <c r="G15"/>
  <c r="G13"/>
  <c r="G12"/>
  <c r="G10"/>
  <c r="G8"/>
  <c r="F16"/>
  <c r="D9"/>
  <c r="E8"/>
  <c r="E10"/>
  <c r="E35"/>
  <c r="E32" l="1"/>
  <c r="G32"/>
  <c r="F7"/>
  <c r="F11"/>
  <c r="G9"/>
  <c r="E30"/>
  <c r="E25"/>
  <c r="E24"/>
  <c r="E23"/>
  <c r="E21"/>
  <c r="E18"/>
  <c r="E17"/>
  <c r="E15"/>
  <c r="E12"/>
  <c r="D7"/>
  <c r="D6" s="1"/>
  <c r="D5" s="1"/>
  <c r="D4" s="1"/>
  <c r="C9"/>
  <c r="C6" l="1"/>
  <c r="F6"/>
  <c r="F5" s="1"/>
  <c r="F4" s="1"/>
  <c r="G16"/>
  <c r="E9"/>
  <c r="G7"/>
  <c r="G22"/>
  <c r="G11"/>
  <c r="E22"/>
  <c r="E7"/>
  <c r="E11"/>
  <c r="E16"/>
  <c r="C4" l="1"/>
  <c r="C5"/>
  <c r="G6"/>
  <c r="E6"/>
  <c r="G4" l="1"/>
  <c r="G5"/>
  <c r="E5"/>
  <c r="E4" l="1"/>
</calcChain>
</file>

<file path=xl/sharedStrings.xml><?xml version="1.0" encoding="utf-8"?>
<sst xmlns="http://schemas.openxmlformats.org/spreadsheetml/2006/main" count="73" uniqueCount="73">
  <si>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</si>
  <si>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</si>
  <si>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</si>
  <si>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</si>
  <si>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</si>
  <si>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</si>
  <si>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</si>
  <si>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</si>
  <si>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</si>
  <si>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</si>
  <si>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</si>
  <si>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</si>
  <si>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</si>
  <si>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</si>
  <si>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</si>
  <si>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</si>
  <si>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</si>
  <si>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</si>
  <si>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</si>
  <si>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</si>
  <si>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</si>
  <si>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</si>
  <si>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</si>
  <si>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</si>
  <si>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</si>
  <si>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</si>
  <si>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</si>
  <si>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</si>
  <si>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</si>
  <si>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</si>
  <si>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</si>
  <si>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</si>
  <si>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</si>
  <si>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</si>
  <si>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</si>
  <si>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</si>
  <si>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</si>
  <si>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</si>
  <si>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</si>
  <si>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</si>
  <si>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</si>
  <si>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</si>
  <si>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</si>
  <si>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</si>
  <si>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</si>
  <si>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</si>
  <si>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</si>
  <si>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</si>
  <si>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</si>
  <si>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</si>
  <si>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</si>
  <si>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</si>
  <si>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</si>
  <si>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</si>
  <si>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2022 год</t>
    </r>
    <r>
      <rPr>
        <b/>
        <sz val="9"/>
        <color rgb="FF000000"/>
        <rFont val="Calibri"/>
        <family val="2"/>
        <charset val="204"/>
      </rPr>
      <t>, 
тыс. руб.</t>
    </r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</si>
  <si>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</si>
  <si>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</si>
  <si>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</si>
  <si>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</si>
  <si>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</si>
  <si>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</si>
  <si>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</si>
  <si>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</si>
  <si>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</si>
  <si>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</si>
  <si>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</si>
  <si>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</si>
  <si>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01.10.2022)</t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</si>
  <si>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01.10.2022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</si>
  <si>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01.10.2022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</si>
  <si>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01.10.2021 </t>
    </r>
    <r>
      <rPr>
        <b/>
        <sz val="9"/>
        <color rgb="FF000000"/>
        <rFont val="Calibri"/>
        <family val="2"/>
        <charset val="204"/>
      </rPr>
      <t>тыс. руб.</t>
    </r>
  </si>
  <si>
    <t xml:space="preserve">1 17 00000 00 0000 000 </t>
  </si>
  <si>
    <t>ПРОЧИЕ НЕНАЛОГОВЫЕ ДОХОДЫ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</si>
</sst>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11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15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4" fontId="7" fillId="0" borderId="8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7" fillId="0" borderId="20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20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 wrapText="1"/>
    </xf>
    <xf numFmtId="164" fontId="10" fillId="2" borderId="23" xfId="0" applyNumberFormat="1" applyFont="1" applyFill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0" borderId="23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10" fillId="0" borderId="25" xfId="0" applyNumberFormat="1" applyFont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9" fillId="2" borderId="26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3" xfId="0" applyNumberFormat="1" applyFont="1" applyFill="1" applyBorder="1" applyAlignment="1">
      <alignment horizontal="center" vertical="center"/>
    </xf>
    <xf numFmtId="164" fontId="9" fillId="3" borderId="2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4" fontId="5" fillId="4" borderId="20" xfId="0" applyNumberFormat="1" applyFont="1" applyFill="1" applyBorder="1" applyAlignment="1">
      <alignment horizontal="right" vertical="center" wrapText="1"/>
    </xf>
    <xf numFmtId="164" fontId="10" fillId="4" borderId="0" xfId="0" applyNumberFormat="1" applyFont="1" applyFill="1" applyBorder="1" applyAlignment="1">
      <alignment horizontal="center" vertical="center"/>
    </xf>
    <xf numFmtId="164" fontId="9" fillId="4" borderId="1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4" fontId="5" fillId="4" borderId="9" xfId="0" applyNumberFormat="1" applyFont="1" applyFill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/>
    </xf>
    <xf numFmtId="164" fontId="10" fillId="4" borderId="23" xfId="0" applyNumberFormat="1" applyFont="1" applyFill="1" applyBorder="1" applyAlignment="1">
      <alignment horizontal="center" vertical="center"/>
    </xf>
    <xf numFmtId="164" fontId="9" fillId="4" borderId="26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4" fontId="5" fillId="5" borderId="9" xfId="0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164" fontId="10" fillId="5" borderId="23" xfId="0" applyNumberFormat="1" applyFont="1" applyFill="1" applyBorder="1" applyAlignment="1">
      <alignment horizontal="center" vertical="center"/>
    </xf>
    <xf numFmtId="164" fontId="9" fillId="5" borderId="26" xfId="0" applyNumberFormat="1" applyFont="1" applyFill="1" applyBorder="1" applyAlignment="1">
      <alignment horizontal="center" vertical="center"/>
    </xf>
    <xf numFmtId="4" fontId="7" fillId="0" borderId="19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right" vertical="center" wrapText="1"/>
    </xf>
    <xf numFmtId="164" fontId="9" fillId="2" borderId="13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164" fontId="9" fillId="2" borderId="14" xfId="0" applyNumberFormat="1" applyFont="1" applyFill="1" applyBorder="1" applyAlignment="1">
      <alignment horizontal="center" vertical="center"/>
    </xf>
    <xf numFmtId="4" fontId="5" fillId="2" borderId="28" xfId="0" applyNumberFormat="1" applyFont="1" applyFill="1" applyBorder="1" applyAlignment="1">
      <alignment horizontal="right" vertical="center" wrapText="1"/>
    </xf>
    <xf numFmtId="4" fontId="5" fillId="2" borderId="28" xfId="0" applyNumberFormat="1" applyFont="1" applyFill="1" applyBorder="1" applyAlignment="1">
      <alignment horizontal="right" vertical="center"/>
    </xf>
    <xf numFmtId="4" fontId="7" fillId="6" borderId="15" xfId="0" applyNumberFormat="1" applyFont="1" applyFill="1" applyBorder="1" applyAlignment="1">
      <alignment horizontal="right" vertical="center"/>
    </xf>
    <xf numFmtId="4" fontId="7" fillId="6" borderId="13" xfId="0" applyNumberFormat="1" applyFont="1" applyFill="1" applyBorder="1" applyAlignment="1">
      <alignment horizontal="right" vertical="center"/>
    </xf>
    <xf numFmtId="4" fontId="5" fillId="2" borderId="26" xfId="0" applyNumberFormat="1" applyFont="1" applyFill="1" applyBorder="1" applyAlignment="1">
      <alignment horizontal="right" vertical="center"/>
    </xf>
    <xf numFmtId="164" fontId="10" fillId="2" borderId="21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4" fontId="7" fillId="6" borderId="14" xfId="0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164" fontId="10" fillId="2" borderId="27" xfId="0" applyNumberFormat="1" applyFont="1" applyFill="1" applyBorder="1" applyAlignment="1">
      <alignment horizontal="center" vertical="center"/>
    </xf>
    <xf numFmtId="164" fontId="10" fillId="2" borderId="29" xfId="0" applyNumberFormat="1" applyFont="1" applyFill="1" applyBorder="1" applyAlignment="1">
      <alignment horizontal="center" vertical="center"/>
    </xf>
    <xf numFmtId="4" fontId="7" fillId="6" borderId="4" xfId="0" applyNumberFormat="1" applyFont="1" applyFill="1" applyBorder="1" applyAlignment="1">
      <alignment horizontal="right" vertical="center" wrapText="1"/>
    </xf>
    <xf numFmtId="4" fontId="7" fillId="6" borderId="10" xfId="0" applyNumberFormat="1" applyFont="1" applyFill="1" applyBorder="1" applyAlignment="1">
      <alignment horizontal="right" vertical="center"/>
    </xf>
    <xf numFmtId="4" fontId="7" fillId="6" borderId="7" xfId="0" applyNumberFormat="1" applyFont="1" applyFill="1" applyBorder="1" applyAlignment="1">
      <alignment horizontal="right" vertical="center" wrapText="1"/>
    </xf>
    <xf numFmtId="4" fontId="7" fillId="6" borderId="11" xfId="0" applyNumberFormat="1" applyFont="1" applyFill="1" applyBorder="1" applyAlignment="1">
      <alignment horizontal="right" vertical="center"/>
    </xf>
    <xf numFmtId="4" fontId="7" fillId="6" borderId="3" xfId="0" applyNumberFormat="1" applyFont="1" applyFill="1" applyBorder="1" applyAlignment="1">
      <alignment horizontal="right" vertical="center" wrapText="1"/>
    </xf>
    <xf numFmtId="4" fontId="7" fillId="6" borderId="8" xfId="0" applyNumberFormat="1" applyFont="1" applyFill="1" applyBorder="1" applyAlignment="1">
      <alignment horizontal="right" vertical="center"/>
    </xf>
    <xf numFmtId="0" fontId="4" fillId="6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zoomScaleNormal="100" workbookViewId="0">
      <selection activeCell="N29" sqref="N29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114" t="s">
        <v>67</v>
      </c>
      <c r="B1" s="114"/>
      <c r="C1" s="114"/>
      <c r="D1" s="114"/>
      <c r="E1" s="114"/>
      <c r="F1" s="114"/>
      <c r="G1" s="114"/>
    </row>
    <row r="2" spans="1:14" ht="15.75" thickBot="1">
      <c r="A2" s="114"/>
      <c r="B2" s="114"/>
      <c r="C2" s="114"/>
      <c r="D2" s="114"/>
      <c r="E2" s="114"/>
      <c r="F2" s="114"/>
      <c r="G2" s="114"/>
    </row>
    <row r="3" spans="1:14" ht="86.25" customHeight="1" thickBot="1">
      <c r="A3" s="6" t="s">
        <v>0</v>
      </c>
      <c r="B3" s="6" t="s">
        <v>1</v>
      </c>
      <c r="C3" s="20" t="s">
        <v>54</v>
      </c>
      <c r="D3" s="32" t="s">
        <v>68</v>
      </c>
      <c r="E3" s="41" t="s">
        <v>69</v>
      </c>
      <c r="F3" s="113" t="s">
        <v>70</v>
      </c>
      <c r="G3" s="31" t="s">
        <v>2</v>
      </c>
      <c r="I3" s="4"/>
    </row>
    <row r="4" spans="1:14" ht="24.95" customHeight="1" thickBot="1">
      <c r="A4" s="75"/>
      <c r="B4" s="76" t="s">
        <v>3</v>
      </c>
      <c r="C4" s="77">
        <f>SUM(C5,C32)</f>
        <v>4497308.73728</v>
      </c>
      <c r="D4" s="78">
        <f>SUM(D5,D32)</f>
        <v>3165442.5262699998</v>
      </c>
      <c r="E4" s="79">
        <f t="shared" ref="E4" si="0">D4/C4/100%</f>
        <v>0.70385261746216665</v>
      </c>
      <c r="F4" s="78">
        <f>SUM(F5,F32)</f>
        <v>3353450.1528500002</v>
      </c>
      <c r="G4" s="80">
        <f>D4/F4</f>
        <v>0.94393606047186418</v>
      </c>
      <c r="H4" s="5"/>
      <c r="I4" s="4"/>
      <c r="K4" s="4"/>
    </row>
    <row r="5" spans="1:14" ht="24.95" customHeight="1" thickBot="1">
      <c r="A5" s="64" t="s">
        <v>4</v>
      </c>
      <c r="B5" s="65" t="s">
        <v>5</v>
      </c>
      <c r="C5" s="66">
        <f>SUM(C6,C22)</f>
        <v>2182973</v>
      </c>
      <c r="D5" s="66">
        <f>SUM(D6,D22)</f>
        <v>1442396.0523199998</v>
      </c>
      <c r="E5" s="67">
        <f t="shared" ref="E5" si="1">D5/C5/100%</f>
        <v>0.66074846199197135</v>
      </c>
      <c r="F5" s="66">
        <f>SUM(F6,F22)</f>
        <v>1185352.30015</v>
      </c>
      <c r="G5" s="68">
        <f t="shared" ref="G5:G37" si="2">D5/F5</f>
        <v>1.2168500893257408</v>
      </c>
      <c r="H5" s="4"/>
      <c r="I5" s="5"/>
    </row>
    <row r="6" spans="1:14" ht="24.95" customHeight="1" thickBot="1">
      <c r="A6" s="57"/>
      <c r="B6" s="63" t="s">
        <v>6</v>
      </c>
      <c r="C6" s="59">
        <f>SUM(C7,C9,C11,C16,C21:C21)</f>
        <v>1518367</v>
      </c>
      <c r="D6" s="60">
        <f>SUM(D7,D9,D11,D16,D21)</f>
        <v>1025488.9804599999</v>
      </c>
      <c r="E6" s="61">
        <f t="shared" ref="E6:E10" si="3">D6/C6/100%</f>
        <v>0.67538940220644939</v>
      </c>
      <c r="F6" s="60">
        <f>SUM(F7,F9,F11,F16,F21:F21)</f>
        <v>885820.86201000004</v>
      </c>
      <c r="G6" s="62">
        <f t="shared" si="2"/>
        <v>1.1576708389245671</v>
      </c>
    </row>
    <row r="7" spans="1:14" ht="24.95" customHeight="1" thickBot="1">
      <c r="A7" s="19" t="s">
        <v>7</v>
      </c>
      <c r="B7" s="9" t="s">
        <v>8</v>
      </c>
      <c r="C7" s="21">
        <f>SUM(C8)</f>
        <v>519190</v>
      </c>
      <c r="D7" s="33">
        <f>SUM(D8)</f>
        <v>380851.65263000003</v>
      </c>
      <c r="E7" s="42">
        <f t="shared" si="3"/>
        <v>0.73354966896511875</v>
      </c>
      <c r="F7" s="33">
        <f>SUM(F8)</f>
        <v>318515.17677000002</v>
      </c>
      <c r="G7" s="51">
        <f t="shared" si="2"/>
        <v>1.1957095937849556</v>
      </c>
    </row>
    <row r="8" spans="1:14" ht="24.95" customHeight="1" thickBot="1">
      <c r="A8" s="14" t="s">
        <v>9</v>
      </c>
      <c r="B8" s="15" t="s">
        <v>10</v>
      </c>
      <c r="C8" s="23">
        <v>519190</v>
      </c>
      <c r="D8" s="34">
        <v>380851.65263000003</v>
      </c>
      <c r="E8" s="45">
        <f t="shared" si="3"/>
        <v>0.73354966896511875</v>
      </c>
      <c r="F8" s="34">
        <v>318515.17677000002</v>
      </c>
      <c r="G8" s="53">
        <f t="shared" si="2"/>
        <v>1.1957095937849556</v>
      </c>
    </row>
    <row r="9" spans="1:14" ht="24.95" customHeight="1" thickBot="1">
      <c r="A9" s="19" t="s">
        <v>11</v>
      </c>
      <c r="B9" s="9" t="s">
        <v>12</v>
      </c>
      <c r="C9" s="21">
        <f>SUM(C10)</f>
        <v>3261</v>
      </c>
      <c r="D9" s="33">
        <f>SUM(D10)</f>
        <v>3074.8982900000001</v>
      </c>
      <c r="E9" s="42">
        <f t="shared" si="3"/>
        <v>0.94293109168966582</v>
      </c>
      <c r="F9" s="33">
        <f>SUM(F10)</f>
        <v>2793.3319900000001</v>
      </c>
      <c r="G9" s="51">
        <f t="shared" si="2"/>
        <v>1.1007994398832628</v>
      </c>
      <c r="N9" s="5"/>
    </row>
    <row r="10" spans="1:14" ht="24.95" customHeight="1" thickBot="1">
      <c r="A10" s="14" t="s">
        <v>13</v>
      </c>
      <c r="B10" s="15" t="s">
        <v>14</v>
      </c>
      <c r="C10" s="23">
        <v>3261</v>
      </c>
      <c r="D10" s="83">
        <v>3074.8982900000001</v>
      </c>
      <c r="E10" s="45">
        <f t="shared" si="3"/>
        <v>0.94293109168966582</v>
      </c>
      <c r="F10" s="83">
        <v>2793.3319900000001</v>
      </c>
      <c r="G10" s="53">
        <f t="shared" si="2"/>
        <v>1.1007994398832628</v>
      </c>
      <c r="I10" s="4"/>
      <c r="N10" s="4"/>
    </row>
    <row r="11" spans="1:14" ht="24.95" customHeight="1" thickBot="1">
      <c r="A11" s="19" t="s">
        <v>15</v>
      </c>
      <c r="B11" s="9" t="s">
        <v>16</v>
      </c>
      <c r="C11" s="21">
        <f>SUM(C12:C15)</f>
        <v>668463.6</v>
      </c>
      <c r="D11" s="33">
        <f>SUM(D12:D15)</f>
        <v>471445.85522999999</v>
      </c>
      <c r="E11" s="42">
        <f t="shared" ref="E11:E20" si="4">D11/C11/100%</f>
        <v>0.70526780400608202</v>
      </c>
      <c r="F11" s="33">
        <f>SUM(F12:F15)</f>
        <v>406513.44238000002</v>
      </c>
      <c r="G11" s="51">
        <f t="shared" si="2"/>
        <v>1.1597300509174862</v>
      </c>
      <c r="N11" s="4"/>
    </row>
    <row r="12" spans="1:14" ht="24.95" customHeight="1">
      <c r="A12" s="11" t="s">
        <v>17</v>
      </c>
      <c r="B12" s="12" t="s">
        <v>18</v>
      </c>
      <c r="C12" s="24">
        <v>600463.6</v>
      </c>
      <c r="D12" s="39">
        <v>438005.64251999999</v>
      </c>
      <c r="E12" s="46">
        <f t="shared" si="4"/>
        <v>0.72944578575620578</v>
      </c>
      <c r="F12" s="39">
        <v>362108.71405000001</v>
      </c>
      <c r="G12" s="54">
        <f t="shared" si="2"/>
        <v>1.2095970782396586</v>
      </c>
    </row>
    <row r="13" spans="1:14" ht="24.95" customHeight="1">
      <c r="A13" s="2" t="s">
        <v>49</v>
      </c>
      <c r="B13" s="3" t="s">
        <v>46</v>
      </c>
      <c r="C13" s="25">
        <v>0</v>
      </c>
      <c r="D13" s="35">
        <v>-50.262050000000002</v>
      </c>
      <c r="E13" s="47"/>
      <c r="F13" s="35">
        <v>11271.876099999999</v>
      </c>
      <c r="G13" s="55">
        <f t="shared" si="2"/>
        <v>-4.459066933853186E-3</v>
      </c>
    </row>
    <row r="14" spans="1:14" ht="24.95" customHeight="1">
      <c r="A14" s="7" t="s">
        <v>55</v>
      </c>
      <c r="B14" s="10" t="s">
        <v>56</v>
      </c>
      <c r="C14" s="22">
        <v>0</v>
      </c>
      <c r="D14" s="40">
        <v>21.748000000000001</v>
      </c>
      <c r="E14" s="43"/>
      <c r="F14" s="40">
        <v>23.981999999999999</v>
      </c>
      <c r="G14" s="54">
        <f t="shared" si="2"/>
        <v>0.90684680176799271</v>
      </c>
    </row>
    <row r="15" spans="1:14" ht="24.95" customHeight="1" thickBot="1">
      <c r="A15" s="7" t="s">
        <v>47</v>
      </c>
      <c r="B15" s="10" t="s">
        <v>48</v>
      </c>
      <c r="C15" s="22">
        <v>68000</v>
      </c>
      <c r="D15" s="40">
        <v>33468.726759999998</v>
      </c>
      <c r="E15" s="43">
        <f t="shared" si="4"/>
        <v>0.49218715823529408</v>
      </c>
      <c r="F15" s="40">
        <v>33108.87023</v>
      </c>
      <c r="G15" s="52">
        <f t="shared" si="2"/>
        <v>1.0108688858151955</v>
      </c>
    </row>
    <row r="16" spans="1:14" ht="24.95" customHeight="1" thickBot="1">
      <c r="A16" s="19" t="s">
        <v>19</v>
      </c>
      <c r="B16" s="9" t="s">
        <v>20</v>
      </c>
      <c r="C16" s="21">
        <f>SUM(C17:C18)</f>
        <v>313033</v>
      </c>
      <c r="D16" s="33">
        <f>SUM(D17:D18)</f>
        <v>160584.37544</v>
      </c>
      <c r="E16" s="42">
        <f t="shared" si="4"/>
        <v>0.51299503707276872</v>
      </c>
      <c r="F16" s="33">
        <f>SUM(F17:F18)</f>
        <v>148512.65984000001</v>
      </c>
      <c r="G16" s="51">
        <f t="shared" si="2"/>
        <v>1.0812840845555218</v>
      </c>
    </row>
    <row r="17" spans="1:9" ht="24.95" customHeight="1" thickBot="1">
      <c r="A17" s="14" t="s">
        <v>43</v>
      </c>
      <c r="B17" s="15" t="s">
        <v>42</v>
      </c>
      <c r="C17" s="23">
        <v>143067</v>
      </c>
      <c r="D17" s="91">
        <v>38473.876519999998</v>
      </c>
      <c r="E17" s="45">
        <f t="shared" si="4"/>
        <v>0.26892208909112514</v>
      </c>
      <c r="F17" s="91">
        <v>27121.143059999999</v>
      </c>
      <c r="G17" s="53">
        <f t="shared" si="2"/>
        <v>1.4185934728077054</v>
      </c>
    </row>
    <row r="18" spans="1:9" ht="24.95" customHeight="1" thickBot="1">
      <c r="A18" s="19" t="s">
        <v>45</v>
      </c>
      <c r="B18" s="9" t="s">
        <v>44</v>
      </c>
      <c r="C18" s="21">
        <f>SUM(C19:C20)</f>
        <v>169966</v>
      </c>
      <c r="D18" s="33">
        <f>SUM(D19:D20)</f>
        <v>122110.49892</v>
      </c>
      <c r="E18" s="42">
        <f t="shared" si="4"/>
        <v>0.71844074061871199</v>
      </c>
      <c r="F18" s="33">
        <f>SUM(F19:F20)</f>
        <v>121391.51678000001</v>
      </c>
      <c r="G18" s="51">
        <f t="shared" si="2"/>
        <v>1.0059228367769966</v>
      </c>
    </row>
    <row r="19" spans="1:9" ht="24.95" customHeight="1">
      <c r="A19" s="11" t="s">
        <v>58</v>
      </c>
      <c r="B19" s="12" t="s">
        <v>59</v>
      </c>
      <c r="C19" s="24">
        <v>159137</v>
      </c>
      <c r="D19" s="92">
        <v>120601.91572</v>
      </c>
      <c r="E19" s="46">
        <f t="shared" si="4"/>
        <v>0.75784962466302619</v>
      </c>
      <c r="F19" s="92">
        <v>120419.92393</v>
      </c>
      <c r="G19" s="93">
        <f t="shared" si="2"/>
        <v>1.0015113096243591</v>
      </c>
    </row>
    <row r="20" spans="1:9" ht="24.95" customHeight="1" thickBot="1">
      <c r="A20" s="7" t="s">
        <v>57</v>
      </c>
      <c r="B20" s="10" t="s">
        <v>60</v>
      </c>
      <c r="C20" s="22">
        <v>10829</v>
      </c>
      <c r="D20" s="81">
        <v>1508.5832</v>
      </c>
      <c r="E20" s="46">
        <f t="shared" si="4"/>
        <v>0.13930955766922154</v>
      </c>
      <c r="F20" s="81">
        <v>971.59285</v>
      </c>
      <c r="G20" s="84">
        <f t="shared" si="2"/>
        <v>1.5526907181336298</v>
      </c>
    </row>
    <row r="21" spans="1:9" ht="24.95" customHeight="1" thickBot="1">
      <c r="A21" s="19" t="s">
        <v>21</v>
      </c>
      <c r="B21" s="9" t="s">
        <v>22</v>
      </c>
      <c r="C21" s="21">
        <v>14419.4</v>
      </c>
      <c r="D21" s="36">
        <v>9532.1988700000002</v>
      </c>
      <c r="E21" s="42">
        <f t="shared" ref="E21" si="5">D21/C21/100%</f>
        <v>0.66106764983286403</v>
      </c>
      <c r="F21" s="36">
        <v>9486.2510299999994</v>
      </c>
      <c r="G21" s="51">
        <f t="shared" si="2"/>
        <v>1.0048436247211561</v>
      </c>
    </row>
    <row r="22" spans="1:9" ht="24.95" customHeight="1" thickBot="1">
      <c r="A22" s="58"/>
      <c r="B22" s="63" t="s">
        <v>23</v>
      </c>
      <c r="C22" s="60">
        <f>SUM(C23,C24,C25,C26,C30)</f>
        <v>664606</v>
      </c>
      <c r="D22" s="60">
        <f>SUM(D23,D24,D25,D26,D30)</f>
        <v>416907.07185999997</v>
      </c>
      <c r="E22" s="61">
        <f t="shared" ref="E22:E29" si="6">D22/C22/100%</f>
        <v>0.62729959082524078</v>
      </c>
      <c r="F22" s="60">
        <f>SUM(F23,F24,F25,F26,F30,F31)</f>
        <v>299531.43814000004</v>
      </c>
      <c r="G22" s="62">
        <f t="shared" si="2"/>
        <v>1.3918641543901609</v>
      </c>
    </row>
    <row r="23" spans="1:9" ht="24.95" customHeight="1" thickBot="1">
      <c r="A23" s="19" t="s">
        <v>24</v>
      </c>
      <c r="B23" s="9" t="s">
        <v>25</v>
      </c>
      <c r="C23" s="21">
        <v>295260</v>
      </c>
      <c r="D23" s="36">
        <v>255700.97047</v>
      </c>
      <c r="E23" s="42">
        <f t="shared" si="6"/>
        <v>0.86601967916412659</v>
      </c>
      <c r="F23" s="36">
        <v>225952.35915999999</v>
      </c>
      <c r="G23" s="51">
        <f t="shared" si="2"/>
        <v>1.1316587771891091</v>
      </c>
    </row>
    <row r="24" spans="1:9" ht="24.95" customHeight="1" thickBot="1">
      <c r="A24" s="19" t="s">
        <v>26</v>
      </c>
      <c r="B24" s="9" t="s">
        <v>27</v>
      </c>
      <c r="C24" s="21">
        <v>315</v>
      </c>
      <c r="D24" s="36">
        <v>90.603120000000004</v>
      </c>
      <c r="E24" s="42">
        <f t="shared" si="6"/>
        <v>0.28762895238095237</v>
      </c>
      <c r="F24" s="36">
        <v>210.59976</v>
      </c>
      <c r="G24" s="51">
        <f t="shared" si="2"/>
        <v>0.43021473528744764</v>
      </c>
    </row>
    <row r="25" spans="1:9" ht="24.95" customHeight="1" thickBot="1">
      <c r="A25" s="16" t="s">
        <v>28</v>
      </c>
      <c r="B25" s="17" t="s">
        <v>29</v>
      </c>
      <c r="C25" s="26">
        <v>1731</v>
      </c>
      <c r="D25" s="37">
        <v>24045.279790000001</v>
      </c>
      <c r="E25" s="50">
        <f t="shared" si="6"/>
        <v>13.890976192952051</v>
      </c>
      <c r="F25" s="37">
        <v>3388.24647</v>
      </c>
      <c r="G25" s="56">
        <f t="shared" si="2"/>
        <v>7.0966737523082255</v>
      </c>
    </row>
    <row r="26" spans="1:9" ht="24.95" customHeight="1" thickBot="1">
      <c r="A26" s="101" t="s">
        <v>30</v>
      </c>
      <c r="B26" s="103" t="s">
        <v>31</v>
      </c>
      <c r="C26" s="21">
        <f>SUM(C27:C29)</f>
        <v>365000</v>
      </c>
      <c r="D26" s="94">
        <f>SUM(D27:D29)</f>
        <v>113071.91253999999</v>
      </c>
      <c r="E26" s="100">
        <f t="shared" si="6"/>
        <v>0.30978606175342466</v>
      </c>
      <c r="F26" s="98">
        <f>SUM(F27:F29)</f>
        <v>67149.148759999996</v>
      </c>
      <c r="G26" s="104">
        <f t="shared" si="2"/>
        <v>1.6838919722442658</v>
      </c>
    </row>
    <row r="27" spans="1:9" ht="24.95" customHeight="1" thickBot="1">
      <c r="A27" s="85" t="s">
        <v>66</v>
      </c>
      <c r="B27" s="86" t="s">
        <v>62</v>
      </c>
      <c r="C27" s="107">
        <v>0</v>
      </c>
      <c r="D27" s="108">
        <v>1678</v>
      </c>
      <c r="E27" s="105"/>
      <c r="F27" s="102">
        <v>1521.152</v>
      </c>
      <c r="G27" s="82">
        <f t="shared" si="2"/>
        <v>1.1031113261528105</v>
      </c>
    </row>
    <row r="28" spans="1:9" ht="66" customHeight="1" thickBot="1">
      <c r="A28" s="87" t="s">
        <v>61</v>
      </c>
      <c r="B28" s="88" t="s">
        <v>63</v>
      </c>
      <c r="C28" s="109">
        <v>195000</v>
      </c>
      <c r="D28" s="110">
        <v>60064.35484</v>
      </c>
      <c r="E28" s="99">
        <f t="shared" si="6"/>
        <v>0.30802233251282052</v>
      </c>
      <c r="F28" s="96">
        <v>51442.597809999999</v>
      </c>
      <c r="G28" s="82">
        <f t="shared" si="2"/>
        <v>1.1675995652833071</v>
      </c>
    </row>
    <row r="29" spans="1:9" ht="35.25" customHeight="1" thickBot="1">
      <c r="A29" s="89" t="s">
        <v>64</v>
      </c>
      <c r="B29" s="90" t="s">
        <v>65</v>
      </c>
      <c r="C29" s="111">
        <v>170000</v>
      </c>
      <c r="D29" s="112">
        <v>51329.557699999998</v>
      </c>
      <c r="E29" s="106">
        <f t="shared" si="6"/>
        <v>0.30193857470588231</v>
      </c>
      <c r="F29" s="97">
        <v>14185.398950000001</v>
      </c>
      <c r="G29" s="82">
        <f t="shared" si="2"/>
        <v>3.6184782592949207</v>
      </c>
    </row>
    <row r="30" spans="1:9" ht="24.95" customHeight="1" thickBot="1">
      <c r="A30" s="19" t="s">
        <v>32</v>
      </c>
      <c r="B30" s="9" t="s">
        <v>33</v>
      </c>
      <c r="C30" s="21">
        <v>2300</v>
      </c>
      <c r="D30" s="95">
        <v>23998.305939999998</v>
      </c>
      <c r="E30" s="100">
        <f t="shared" ref="E30" si="7">D30/C30/100%</f>
        <v>10.434046060869564</v>
      </c>
      <c r="F30" s="98">
        <v>2158.80323</v>
      </c>
      <c r="G30" s="51">
        <f t="shared" si="2"/>
        <v>11.116486026380459</v>
      </c>
    </row>
    <row r="31" spans="1:9" ht="24.95" customHeight="1" thickBot="1">
      <c r="A31" s="19" t="s">
        <v>71</v>
      </c>
      <c r="B31" s="9" t="s">
        <v>72</v>
      </c>
      <c r="C31" s="21"/>
      <c r="D31" s="36"/>
      <c r="E31" s="100"/>
      <c r="F31" s="36">
        <v>672.28075999999999</v>
      </c>
      <c r="G31" s="51"/>
    </row>
    <row r="32" spans="1:9" ht="24.95" customHeight="1" thickBot="1">
      <c r="A32" s="69" t="s">
        <v>34</v>
      </c>
      <c r="B32" s="70" t="s">
        <v>35</v>
      </c>
      <c r="C32" s="71">
        <f>SUM(C34:C37)</f>
        <v>2314335.73728</v>
      </c>
      <c r="D32" s="72">
        <f>SUM(D34:D37)</f>
        <v>1723046.47395</v>
      </c>
      <c r="E32" s="73">
        <f t="shared" ref="E32:E37" si="8">D32/C32/100%</f>
        <v>0.74451016168253425</v>
      </c>
      <c r="F32" s="72">
        <f>SUM(F34:F37)</f>
        <v>2168097.8527000002</v>
      </c>
      <c r="G32" s="74">
        <f t="shared" si="2"/>
        <v>0.79472726371839553</v>
      </c>
      <c r="H32" s="4"/>
      <c r="I32" s="4"/>
    </row>
    <row r="33" spans="1:11" ht="24.95" customHeight="1" thickBot="1">
      <c r="A33" s="19" t="s">
        <v>36</v>
      </c>
      <c r="B33" s="9" t="s">
        <v>37</v>
      </c>
      <c r="C33" s="27">
        <f>SUM(C34:C36)</f>
        <v>2318332.0652600001</v>
      </c>
      <c r="D33" s="36">
        <f>SUM(D34:D36)</f>
        <v>1727364.3828</v>
      </c>
      <c r="E33" s="42">
        <f t="shared" si="8"/>
        <v>0.74508928582078549</v>
      </c>
      <c r="F33" s="36">
        <f>SUM(F34:F36)</f>
        <v>2170266.1514900001</v>
      </c>
      <c r="G33" s="51">
        <f t="shared" si="2"/>
        <v>0.79592283260468999</v>
      </c>
    </row>
    <row r="34" spans="1:11" ht="24.95" customHeight="1" thickBot="1">
      <c r="A34" s="2" t="s">
        <v>50</v>
      </c>
      <c r="B34" s="3" t="s">
        <v>38</v>
      </c>
      <c r="C34" s="29">
        <v>729919.06525999994</v>
      </c>
      <c r="D34" s="35">
        <v>365086.86885999999</v>
      </c>
      <c r="E34" s="48">
        <f t="shared" si="8"/>
        <v>0.50017445253324722</v>
      </c>
      <c r="F34" s="35">
        <v>134141.99548000001</v>
      </c>
      <c r="G34" s="82">
        <f t="shared" si="2"/>
        <v>2.7216448328028107</v>
      </c>
    </row>
    <row r="35" spans="1:11" ht="24.95" customHeight="1" thickBot="1">
      <c r="A35" s="2" t="s">
        <v>51</v>
      </c>
      <c r="B35" s="3" t="s">
        <v>39</v>
      </c>
      <c r="C35" s="29">
        <v>1588413</v>
      </c>
      <c r="D35" s="35">
        <v>1355624.5620800001</v>
      </c>
      <c r="E35" s="48">
        <f t="shared" si="8"/>
        <v>0.85344589982580099</v>
      </c>
      <c r="F35" s="35">
        <v>1060124.15601</v>
      </c>
      <c r="G35" s="82">
        <f t="shared" si="2"/>
        <v>1.2787413194905188</v>
      </c>
      <c r="I35" s="4"/>
      <c r="J35" s="5"/>
      <c r="K35" s="5"/>
    </row>
    <row r="36" spans="1:11" ht="24.95" customHeight="1" thickBot="1">
      <c r="A36" s="6" t="s">
        <v>52</v>
      </c>
      <c r="B36" s="18" t="s">
        <v>53</v>
      </c>
      <c r="C36" s="30">
        <v>0</v>
      </c>
      <c r="D36" s="40">
        <v>6652.9518600000001</v>
      </c>
      <c r="E36" s="49"/>
      <c r="F36" s="40">
        <v>976000</v>
      </c>
      <c r="G36" s="82">
        <f t="shared" si="2"/>
        <v>6.8165490368852456E-3</v>
      </c>
      <c r="I36" s="4"/>
      <c r="J36" s="5"/>
      <c r="K36" s="5"/>
    </row>
    <row r="37" spans="1:11" ht="36.75" thickBot="1">
      <c r="A37" s="13" t="s">
        <v>40</v>
      </c>
      <c r="B37" s="8" t="s">
        <v>41</v>
      </c>
      <c r="C37" s="28">
        <v>-3996.32798</v>
      </c>
      <c r="D37" s="38">
        <v>-4317.9088499999998</v>
      </c>
      <c r="E37" s="44">
        <f t="shared" si="8"/>
        <v>1.0804690885256119</v>
      </c>
      <c r="F37" s="38">
        <v>-2168.2987899999998</v>
      </c>
      <c r="G37" s="82">
        <f t="shared" si="2"/>
        <v>1.9913809249508461</v>
      </c>
      <c r="I37" s="5"/>
      <c r="J37" s="5"/>
      <c r="K37" s="4"/>
    </row>
    <row r="39" spans="1:11">
      <c r="A39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2022-04-18T08:05:39Z</cp:lastPrinted>
  <dcterms:created xsi:type="dcterms:W3CDTF">2017-12-11T14:03:53Z</dcterms:created>
  <dcterms:modified xsi:type="dcterms:W3CDTF">2022-10-06T11:49:29Z</dcterms:modified>
</cp:coreProperties>
</file>