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45621"/>
</workbook>
</file>

<file path=xl/calcChain.xml><?xml version="1.0" encoding="utf-8"?>
<calcChain xmlns="http://schemas.openxmlformats.org/spreadsheetml/2006/main">
  <c r="E23" i="3"/>
  <c r="D7"/>
  <c r="F29" l="1"/>
  <c r="E14" l="1"/>
  <c r="D27" l="1"/>
  <c r="G28" l="1"/>
  <c r="C27"/>
  <c r="D30"/>
  <c r="C30"/>
  <c r="F30"/>
  <c r="C29"/>
  <c r="C16"/>
  <c r="C11"/>
  <c r="C31"/>
  <c r="D31"/>
  <c r="G35"/>
  <c r="E35"/>
  <c r="F27"/>
  <c r="G27" s="1"/>
  <c r="F9"/>
  <c r="G14"/>
  <c r="D29" l="1"/>
  <c r="G33"/>
  <c r="C21"/>
  <c r="C7"/>
  <c r="E32"/>
  <c r="E31"/>
  <c r="D11"/>
  <c r="D21"/>
  <c r="E33" l="1"/>
  <c r="E28"/>
  <c r="E27"/>
  <c r="F21"/>
  <c r="E30" l="1"/>
  <c r="G30"/>
  <c r="G34"/>
  <c r="G26"/>
  <c r="G25"/>
  <c r="G24"/>
  <c r="G23"/>
  <c r="G22"/>
  <c r="G19"/>
  <c r="G18"/>
  <c r="G17"/>
  <c r="G15"/>
  <c r="G13"/>
  <c r="G12"/>
  <c r="G10"/>
  <c r="G8"/>
  <c r="F16"/>
  <c r="D9"/>
  <c r="E8"/>
  <c r="E10"/>
  <c r="E34"/>
  <c r="E29" l="1"/>
  <c r="G29"/>
  <c r="F7"/>
  <c r="F11"/>
  <c r="G9"/>
  <c r="E26"/>
  <c r="E25"/>
  <c r="E24"/>
  <c r="E22"/>
  <c r="E19"/>
  <c r="E18"/>
  <c r="E17"/>
  <c r="E15"/>
  <c r="E13"/>
  <c r="E12"/>
  <c r="D16"/>
  <c r="C9"/>
  <c r="G16" l="1"/>
  <c r="D6"/>
  <c r="D5" s="1"/>
  <c r="D4" s="1"/>
  <c r="C6"/>
  <c r="C5" s="1"/>
  <c r="C4" s="1"/>
  <c r="E9"/>
  <c r="F6"/>
  <c r="F5" s="1"/>
  <c r="F4" s="1"/>
  <c r="G7"/>
  <c r="G21"/>
  <c r="G11"/>
  <c r="E21"/>
  <c r="E7"/>
  <c r="E11"/>
  <c r="E16"/>
  <c r="G6" l="1"/>
  <c r="E6"/>
  <c r="G4" l="1"/>
  <c r="G5"/>
  <c r="E5"/>
  <c r="E4" l="1"/>
</calcChain>
</file>

<file path=xl/sharedStrings.xml><?xml version="1.0" encoding="utf-8"?>
<sst xmlns="http://schemas.openxmlformats.org/spreadsheetml/2006/main" count="71" uniqueCount="70">
  <si>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</si>
  <si>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</si>
  <si>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</si>
  <si>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</si>
  <si>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</si>
  <si>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</si>
  <si>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</si>
  <si>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</si>
  <si>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</si>
  <si>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</si>
  <si>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</si>
  <si>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</si>
  <si>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</si>
  <si>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</si>
  <si>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</si>
  <si>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</si>
  <si>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</si>
  <si>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</si>
  <si>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</si>
  <si>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</si>
  <si>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</si>
  <si>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</si>
  <si>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</si>
  <si>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</si>
  <si>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</si>
  <si>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</si>
  <si>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</si>
  <si>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</si>
  <si>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</si>
  <si>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</si>
  <si>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</si>
  <si>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</si>
  <si>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</si>
  <si>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</si>
  <si>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</si>
  <si>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</si>
  <si>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</si>
  <si>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</si>
  <si>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</si>
  <si>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</si>
  <si>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</si>
  <si>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</si>
  <si>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</si>
  <si>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</si>
  <si>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</si>
  <si>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</si>
  <si>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</si>
  <si>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</si>
  <si>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</si>
  <si>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</si>
  <si>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</si>
  <si>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</si>
  <si>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1 17 00000 00 0000 000</t>
  </si>
  <si>
    <t xml:space="preserve">ПРОЧИЕ НЕНАЛОГОВЫЕ ДОХОДЫ </t>
  </si>
  <si>
    <t>Прочие неналоговые доходы городских округов</t>
  </si>
  <si>
    <t>2 02 20000 00 0000 150</t>
  </si>
  <si>
    <t>2 02 30000 00 0000 150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</si>
  <si>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2020 год</t>
    </r>
    <r>
      <rPr>
        <b/>
        <sz val="9"/>
        <color rgb="FF000000"/>
        <rFont val="Calibri"/>
        <family val="2"/>
        <charset val="204"/>
      </rPr>
      <t>, 
тыс. руб.</t>
    </r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</si>
  <si>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</si>
  <si>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</si>
  <si>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</si>
  <si>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1 05 03010 01 0000 110</t>
  </si>
  <si>
    <t>Единый сельскохозяйственный налог</t>
  </si>
  <si>
    <t>1 17 00000 00 0000 180</t>
  </si>
  <si>
    <t>2 02 40000 00 0000 150</t>
  </si>
  <si>
    <t>Иные межбюджетные трансферты</t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</si>
  <si>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01.10.2020</t>
    </r>
    <r>
      <rPr>
        <sz val="9"/>
        <color rgb="FF000000"/>
        <rFont val="Calibri"/>
        <family val="2"/>
        <charset val="204"/>
      </rPr>
      <t xml:space="preserve"> 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</si>
  <si>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01.10.2020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</si>
  <si>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01.10.2019 </t>
    </r>
    <r>
      <rPr>
        <b/>
        <sz val="9"/>
        <color rgb="FF000000"/>
        <rFont val="Calibri"/>
        <family val="2"/>
        <charset val="204"/>
      </rPr>
      <t>тыс. руб.</t>
    </r>
  </si>
  <si>
    <r>
      <t xml:space="preserve"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01.10.2020</t>
    </r>
    <r>
      <rPr>
        <b/>
        <sz val="1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</si>
</sst>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8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7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5" fontId="17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zoomScaleNormal="100" workbookViewId="0">
      <selection sqref="A1:G1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32.25" customHeight="1">
      <c r="A1" s="16" t="s">
        <v>69</v>
      </c>
      <c r="B1" s="16"/>
      <c r="C1" s="16"/>
      <c r="D1" s="16"/>
      <c r="E1" s="16"/>
      <c r="F1" s="16"/>
      <c r="G1" s="16"/>
    </row>
    <row r="3" spans="1:14" ht="86.25" customHeight="1">
      <c r="A3" s="5" t="s">
        <v>0</v>
      </c>
      <c r="B3" s="5" t="s">
        <v>1</v>
      </c>
      <c r="C3" s="5" t="s">
        <v>57</v>
      </c>
      <c r="D3" s="2" t="s">
        <v>66</v>
      </c>
      <c r="E3" s="5" t="s">
        <v>67</v>
      </c>
      <c r="F3" s="5" t="s">
        <v>68</v>
      </c>
      <c r="G3" s="5" t="s">
        <v>2</v>
      </c>
      <c r="I3" s="14"/>
    </row>
    <row r="4" spans="1:14" ht="24.95" customHeight="1">
      <c r="A4" s="2"/>
      <c r="B4" s="3" t="s">
        <v>3</v>
      </c>
      <c r="C4" s="4">
        <f>SUM(C5,C29)</f>
        <v>3545062.2</v>
      </c>
      <c r="D4" s="4">
        <f>SUM(D5,D29)</f>
        <v>2395070.1100000003</v>
      </c>
      <c r="E4" s="12">
        <f t="shared" ref="E4" si="0">D4/C4/100%</f>
        <v>0.67560735887793455</v>
      </c>
      <c r="F4" s="4">
        <f>SUM(F5,F29)</f>
        <v>2086264.8100000003</v>
      </c>
      <c r="G4" s="13">
        <f>D4/F4</f>
        <v>1.1480182661950762</v>
      </c>
      <c r="H4" s="15"/>
      <c r="I4" s="14"/>
      <c r="K4" s="14"/>
    </row>
    <row r="5" spans="1:14" ht="24.95" customHeight="1">
      <c r="A5" s="5" t="s">
        <v>4</v>
      </c>
      <c r="B5" s="3" t="s">
        <v>5</v>
      </c>
      <c r="C5" s="4">
        <f>SUM(C6,C21)</f>
        <v>1541631.37</v>
      </c>
      <c r="D5" s="4">
        <f>SUM(D6,D21)</f>
        <v>1051831.5799999998</v>
      </c>
      <c r="E5" s="12">
        <f t="shared" ref="E5" si="1">D5/C5/100%</f>
        <v>0.68228475397461574</v>
      </c>
      <c r="F5" s="4">
        <f>SUM(F6,F21)</f>
        <v>1035162.1100000001</v>
      </c>
      <c r="G5" s="13">
        <f t="shared" ref="G5:G35" si="2">D5/F5</f>
        <v>1.0161032458964323</v>
      </c>
      <c r="H5" s="14"/>
      <c r="I5" s="15"/>
    </row>
    <row r="6" spans="1:14" ht="24.95" customHeight="1">
      <c r="A6" s="5"/>
      <c r="B6" s="6" t="s">
        <v>6</v>
      </c>
      <c r="C6" s="7">
        <f>SUM(C7,C9,C11,C16,C19:C20)</f>
        <v>1176699</v>
      </c>
      <c r="D6" s="7">
        <f>SUM(D7,D9,D11,D16,D19:D20)</f>
        <v>741645.52999999991</v>
      </c>
      <c r="E6" s="10">
        <f t="shared" ref="E6:E10" si="3">D6/C6/100%</f>
        <v>0.63027633235007419</v>
      </c>
      <c r="F6" s="7">
        <f>SUM(F7,F9,F11,F16,F19:F20)</f>
        <v>743057.08</v>
      </c>
      <c r="G6" s="11">
        <f t="shared" si="2"/>
        <v>0.99810034782253865</v>
      </c>
    </row>
    <row r="7" spans="1:14" ht="24.95" customHeight="1">
      <c r="A7" s="5" t="s">
        <v>7</v>
      </c>
      <c r="B7" s="3" t="s">
        <v>8</v>
      </c>
      <c r="C7" s="4">
        <f>SUM(C8)</f>
        <v>452081</v>
      </c>
      <c r="D7" s="4">
        <f>SUM(D8)</f>
        <v>322622.06</v>
      </c>
      <c r="E7" s="12">
        <f t="shared" si="3"/>
        <v>0.71363773306111078</v>
      </c>
      <c r="F7" s="4">
        <f>SUM(F8)</f>
        <v>273717.03999999998</v>
      </c>
      <c r="G7" s="13">
        <f t="shared" si="2"/>
        <v>1.178669987078627</v>
      </c>
    </row>
    <row r="8" spans="1:14" ht="24.95" customHeight="1">
      <c r="A8" s="2" t="s">
        <v>9</v>
      </c>
      <c r="B8" s="6" t="s">
        <v>10</v>
      </c>
      <c r="C8" s="7">
        <v>452081</v>
      </c>
      <c r="D8" s="8">
        <v>322622.06</v>
      </c>
      <c r="E8" s="10">
        <f t="shared" si="3"/>
        <v>0.71363773306111078</v>
      </c>
      <c r="F8" s="8">
        <v>273717.03999999998</v>
      </c>
      <c r="G8" s="11">
        <f t="shared" si="2"/>
        <v>1.178669987078627</v>
      </c>
    </row>
    <row r="9" spans="1:14" ht="24.95" customHeight="1">
      <c r="A9" s="5" t="s">
        <v>11</v>
      </c>
      <c r="B9" s="3" t="s">
        <v>12</v>
      </c>
      <c r="C9" s="4">
        <f>SUM(C10)</f>
        <v>3732</v>
      </c>
      <c r="D9" s="4">
        <f>SUM(D10)</f>
        <v>2628.79</v>
      </c>
      <c r="E9" s="12">
        <f t="shared" si="3"/>
        <v>0.70439174705251872</v>
      </c>
      <c r="F9" s="4">
        <f>SUM(F10)</f>
        <v>3202.49</v>
      </c>
      <c r="G9" s="13">
        <f t="shared" si="2"/>
        <v>0.82085814475611174</v>
      </c>
      <c r="N9" s="15"/>
    </row>
    <row r="10" spans="1:14" ht="24.95" customHeight="1">
      <c r="A10" s="2" t="s">
        <v>13</v>
      </c>
      <c r="B10" s="6" t="s">
        <v>14</v>
      </c>
      <c r="C10" s="7">
        <v>3732</v>
      </c>
      <c r="D10" s="7">
        <v>2628.79</v>
      </c>
      <c r="E10" s="10">
        <f t="shared" si="3"/>
        <v>0.70439174705251872</v>
      </c>
      <c r="F10" s="7">
        <v>3202.49</v>
      </c>
      <c r="G10" s="11">
        <f t="shared" si="2"/>
        <v>0.82085814475611174</v>
      </c>
      <c r="I10" s="14"/>
      <c r="N10" s="14"/>
    </row>
    <row r="11" spans="1:14" ht="24.95" customHeight="1">
      <c r="A11" s="5" t="s">
        <v>15</v>
      </c>
      <c r="B11" s="3" t="s">
        <v>16</v>
      </c>
      <c r="C11" s="4">
        <f>SUM(C12:C15)</f>
        <v>422502</v>
      </c>
      <c r="D11" s="4">
        <f>SUM(D12:D15)</f>
        <v>277344.62</v>
      </c>
      <c r="E11" s="12">
        <f t="shared" ref="E11:E18" si="4">D11/C11/100%</f>
        <v>0.65643386303496787</v>
      </c>
      <c r="F11" s="4">
        <f>SUM(F12:F15)</f>
        <v>306545.45999999996</v>
      </c>
      <c r="G11" s="13">
        <f t="shared" si="2"/>
        <v>0.90474221996306858</v>
      </c>
      <c r="N11" s="14"/>
    </row>
    <row r="12" spans="1:14" ht="24.95" customHeight="1">
      <c r="A12" s="2" t="s">
        <v>17</v>
      </c>
      <c r="B12" s="6" t="s">
        <v>18</v>
      </c>
      <c r="C12" s="7">
        <v>354520</v>
      </c>
      <c r="D12" s="8">
        <v>233145.38</v>
      </c>
      <c r="E12" s="10">
        <f t="shared" si="4"/>
        <v>0.65763674827936369</v>
      </c>
      <c r="F12" s="8">
        <v>252985.22</v>
      </c>
      <c r="G12" s="11">
        <f t="shared" si="2"/>
        <v>0.92157707869258132</v>
      </c>
    </row>
    <row r="13" spans="1:14" ht="24.95" customHeight="1">
      <c r="A13" s="2" t="s">
        <v>51</v>
      </c>
      <c r="B13" s="6" t="s">
        <v>48</v>
      </c>
      <c r="C13" s="7">
        <v>48451</v>
      </c>
      <c r="D13" s="8">
        <v>28833.54</v>
      </c>
      <c r="E13" s="10">
        <f t="shared" si="4"/>
        <v>0.59510722172916974</v>
      </c>
      <c r="F13" s="8">
        <v>43951.78</v>
      </c>
      <c r="G13" s="11">
        <f t="shared" si="2"/>
        <v>0.65602667286740157</v>
      </c>
    </row>
    <row r="14" spans="1:14" ht="24.95" customHeight="1">
      <c r="A14" s="2" t="s">
        <v>61</v>
      </c>
      <c r="B14" s="6" t="s">
        <v>62</v>
      </c>
      <c r="C14" s="7">
        <v>16</v>
      </c>
      <c r="D14" s="8">
        <v>16.5</v>
      </c>
      <c r="E14" s="10">
        <f t="shared" si="4"/>
        <v>1.03125</v>
      </c>
      <c r="F14" s="8">
        <v>50.72</v>
      </c>
      <c r="G14" s="11">
        <f t="shared" si="2"/>
        <v>0.32531545741324924</v>
      </c>
    </row>
    <row r="15" spans="1:14" ht="24.95" customHeight="1">
      <c r="A15" s="2" t="s">
        <v>49</v>
      </c>
      <c r="B15" s="6" t="s">
        <v>50</v>
      </c>
      <c r="C15" s="7">
        <v>19515</v>
      </c>
      <c r="D15" s="8">
        <v>15349.2</v>
      </c>
      <c r="E15" s="10">
        <f t="shared" si="4"/>
        <v>0.78653343581860113</v>
      </c>
      <c r="F15" s="8">
        <v>9557.74</v>
      </c>
      <c r="G15" s="11">
        <f t="shared" si="2"/>
        <v>1.6059445015244191</v>
      </c>
    </row>
    <row r="16" spans="1:14" ht="24.95" customHeight="1">
      <c r="A16" s="5" t="s">
        <v>19</v>
      </c>
      <c r="B16" s="3" t="s">
        <v>20</v>
      </c>
      <c r="C16" s="4">
        <f>SUM(C17:C18)</f>
        <v>281548</v>
      </c>
      <c r="D16" s="4">
        <f>SUM(D17:D18)</f>
        <v>127554.48999999999</v>
      </c>
      <c r="E16" s="12">
        <f t="shared" si="4"/>
        <v>0.45304704703993631</v>
      </c>
      <c r="F16" s="4">
        <f>SUM(F17:F18)</f>
        <v>147415.21</v>
      </c>
      <c r="G16" s="13">
        <f t="shared" si="2"/>
        <v>0.86527360372108142</v>
      </c>
    </row>
    <row r="17" spans="1:9" ht="24.95" customHeight="1">
      <c r="A17" s="2" t="s">
        <v>45</v>
      </c>
      <c r="B17" s="6" t="s">
        <v>44</v>
      </c>
      <c r="C17" s="7">
        <v>111776</v>
      </c>
      <c r="D17" s="8">
        <v>18121.98</v>
      </c>
      <c r="E17" s="10">
        <f t="shared" si="4"/>
        <v>0.16212764815344977</v>
      </c>
      <c r="F17" s="8">
        <v>21370.2</v>
      </c>
      <c r="G17" s="11">
        <f t="shared" si="2"/>
        <v>0.8480023584243479</v>
      </c>
    </row>
    <row r="18" spans="1:9" ht="24.95" customHeight="1">
      <c r="A18" s="2" t="s">
        <v>47</v>
      </c>
      <c r="B18" s="6" t="s">
        <v>46</v>
      </c>
      <c r="C18" s="7">
        <v>169772</v>
      </c>
      <c r="D18" s="7">
        <v>109432.51</v>
      </c>
      <c r="E18" s="10">
        <f t="shared" si="4"/>
        <v>0.64458514949461632</v>
      </c>
      <c r="F18" s="7">
        <v>126045.01</v>
      </c>
      <c r="G18" s="11">
        <f t="shared" si="2"/>
        <v>0.86820184313524196</v>
      </c>
    </row>
    <row r="19" spans="1:9" ht="24.95" customHeight="1">
      <c r="A19" s="5" t="s">
        <v>21</v>
      </c>
      <c r="B19" s="3" t="s">
        <v>22</v>
      </c>
      <c r="C19" s="4">
        <v>16836</v>
      </c>
      <c r="D19" s="7">
        <v>11498.75</v>
      </c>
      <c r="E19" s="12">
        <f t="shared" ref="E19" si="5">D19/C19/100%</f>
        <v>0.68298586362556424</v>
      </c>
      <c r="F19" s="9">
        <v>12171.41</v>
      </c>
      <c r="G19" s="13">
        <f t="shared" si="2"/>
        <v>0.94473442271684216</v>
      </c>
    </row>
    <row r="20" spans="1:9" ht="24.95" customHeight="1">
      <c r="A20" s="5" t="s">
        <v>23</v>
      </c>
      <c r="B20" s="3" t="s">
        <v>24</v>
      </c>
      <c r="C20" s="4">
        <v>0</v>
      </c>
      <c r="D20" s="9">
        <v>-3.18</v>
      </c>
      <c r="E20" s="12"/>
      <c r="F20" s="9">
        <v>5.47</v>
      </c>
      <c r="G20" s="13">
        <v>0</v>
      </c>
    </row>
    <row r="21" spans="1:9" ht="24.95" customHeight="1">
      <c r="A21" s="2"/>
      <c r="B21" s="6" t="s">
        <v>25</v>
      </c>
      <c r="C21" s="4">
        <f>SUM(C22:C27)</f>
        <v>364932.37</v>
      </c>
      <c r="D21" s="4">
        <f>SUM(D22:D27)</f>
        <v>310186.05</v>
      </c>
      <c r="E21" s="12">
        <f t="shared" ref="E21:E25" si="6">D21/C21/100%</f>
        <v>0.84998228575886536</v>
      </c>
      <c r="F21" s="4">
        <f>SUM(F22:F27)</f>
        <v>292105.03000000009</v>
      </c>
      <c r="G21" s="13">
        <f t="shared" si="2"/>
        <v>1.0618990367950867</v>
      </c>
    </row>
    <row r="22" spans="1:9" ht="24.95" customHeight="1">
      <c r="A22" s="5" t="s">
        <v>26</v>
      </c>
      <c r="B22" s="3" t="s">
        <v>27</v>
      </c>
      <c r="C22" s="4">
        <v>266202.37</v>
      </c>
      <c r="D22" s="9">
        <v>205970.2</v>
      </c>
      <c r="E22" s="12">
        <f t="shared" si="6"/>
        <v>0.77373541039473093</v>
      </c>
      <c r="F22" s="9">
        <v>218892.53</v>
      </c>
      <c r="G22" s="13">
        <f t="shared" si="2"/>
        <v>0.940964956638767</v>
      </c>
    </row>
    <row r="23" spans="1:9" ht="24.95" customHeight="1">
      <c r="A23" s="5" t="s">
        <v>28</v>
      </c>
      <c r="B23" s="3" t="s">
        <v>29</v>
      </c>
      <c r="C23" s="4">
        <v>567</v>
      </c>
      <c r="D23" s="9">
        <v>238.16</v>
      </c>
      <c r="E23" s="12">
        <f t="shared" si="6"/>
        <v>0.42003527336860669</v>
      </c>
      <c r="F23" s="9">
        <v>487.89</v>
      </c>
      <c r="G23" s="13">
        <f t="shared" si="2"/>
        <v>0.48814281907807089</v>
      </c>
    </row>
    <row r="24" spans="1:9" ht="24.95" customHeight="1">
      <c r="A24" s="5" t="s">
        <v>30</v>
      </c>
      <c r="B24" s="3" t="s">
        <v>31</v>
      </c>
      <c r="C24" s="4">
        <v>13864</v>
      </c>
      <c r="D24" s="9">
        <v>7619.73</v>
      </c>
      <c r="E24" s="12">
        <f t="shared" si="6"/>
        <v>0.54960545297172525</v>
      </c>
      <c r="F24" s="9">
        <v>7084.7</v>
      </c>
      <c r="G24" s="13">
        <f t="shared" si="2"/>
        <v>1.0755190763193925</v>
      </c>
    </row>
    <row r="25" spans="1:9" ht="24.95" customHeight="1">
      <c r="A25" s="5" t="s">
        <v>32</v>
      </c>
      <c r="B25" s="3" t="s">
        <v>33</v>
      </c>
      <c r="C25" s="4">
        <v>79800</v>
      </c>
      <c r="D25" s="9">
        <v>89091.04</v>
      </c>
      <c r="E25" s="12">
        <f t="shared" si="6"/>
        <v>1.1164290726817041</v>
      </c>
      <c r="F25" s="9">
        <v>37637.69</v>
      </c>
      <c r="G25" s="13">
        <f t="shared" si="2"/>
        <v>2.3670698175153677</v>
      </c>
    </row>
    <row r="26" spans="1:9" ht="24.95" customHeight="1">
      <c r="A26" s="5" t="s">
        <v>34</v>
      </c>
      <c r="B26" s="3" t="s">
        <v>35</v>
      </c>
      <c r="C26" s="4">
        <v>163</v>
      </c>
      <c r="D26" s="9">
        <v>3533.63</v>
      </c>
      <c r="E26" s="12">
        <f t="shared" ref="E26:E28" si="7">D26/C26/100%</f>
        <v>21.678711656441717</v>
      </c>
      <c r="F26" s="9">
        <v>25437.95</v>
      </c>
      <c r="G26" s="13">
        <f t="shared" si="2"/>
        <v>0.13891174406742682</v>
      </c>
    </row>
    <row r="27" spans="1:9" ht="24.95" customHeight="1">
      <c r="A27" s="5" t="s">
        <v>52</v>
      </c>
      <c r="B27" s="3" t="s">
        <v>53</v>
      </c>
      <c r="C27" s="9">
        <f>SUM(C28)</f>
        <v>4336</v>
      </c>
      <c r="D27" s="9">
        <f>SUM(D28)</f>
        <v>3733.29</v>
      </c>
      <c r="E27" s="12">
        <f t="shared" si="7"/>
        <v>0.86099861623616236</v>
      </c>
      <c r="F27" s="9">
        <f>SUM(F28)</f>
        <v>2564.27</v>
      </c>
      <c r="G27" s="13">
        <f t="shared" si="2"/>
        <v>1.4558880305116075</v>
      </c>
    </row>
    <row r="28" spans="1:9" ht="24.95" customHeight="1">
      <c r="A28" s="2" t="s">
        <v>63</v>
      </c>
      <c r="B28" s="6" t="s">
        <v>54</v>
      </c>
      <c r="C28" s="7">
        <v>4336</v>
      </c>
      <c r="D28" s="8">
        <v>3733.29</v>
      </c>
      <c r="E28" s="10">
        <f t="shared" si="7"/>
        <v>0.86099861623616236</v>
      </c>
      <c r="F28" s="8">
        <v>2564.27</v>
      </c>
      <c r="G28" s="13">
        <f t="shared" si="2"/>
        <v>1.4558880305116075</v>
      </c>
    </row>
    <row r="29" spans="1:9" ht="24.95" customHeight="1">
      <c r="A29" s="5" t="s">
        <v>36</v>
      </c>
      <c r="B29" s="3" t="s">
        <v>37</v>
      </c>
      <c r="C29" s="9">
        <f>SUM(C32:C36)</f>
        <v>2003430.83</v>
      </c>
      <c r="D29" s="9">
        <f>SUM(D32:D36)</f>
        <v>1343238.5300000003</v>
      </c>
      <c r="E29" s="12">
        <f t="shared" ref="E29:E35" si="8">D29/C29/100%</f>
        <v>0.67046913219359827</v>
      </c>
      <c r="F29" s="9">
        <f>SUM(F32:F36)</f>
        <v>1051102.7000000002</v>
      </c>
      <c r="G29" s="13">
        <f t="shared" si="2"/>
        <v>1.2779327177068425</v>
      </c>
      <c r="H29" s="14"/>
      <c r="I29" s="14"/>
    </row>
    <row r="30" spans="1:9" ht="24.95" customHeight="1">
      <c r="A30" s="5" t="s">
        <v>38</v>
      </c>
      <c r="B30" s="3" t="s">
        <v>39</v>
      </c>
      <c r="C30" s="9">
        <f>SUM(C32:C35)</f>
        <v>2004197.73</v>
      </c>
      <c r="D30" s="9">
        <f>SUM(D32:D35)</f>
        <v>1344005.4300000002</v>
      </c>
      <c r="E30" s="12">
        <f t="shared" si="8"/>
        <v>0.67059522615066536</v>
      </c>
      <c r="F30" s="9">
        <f>SUM(F33:F35)</f>
        <v>1051869.6000000001</v>
      </c>
      <c r="G30" s="13">
        <f t="shared" si="2"/>
        <v>1.2777300817515784</v>
      </c>
    </row>
    <row r="31" spans="1:9" ht="24.95" customHeight="1">
      <c r="A31" s="5" t="s">
        <v>38</v>
      </c>
      <c r="B31" s="3" t="s">
        <v>58</v>
      </c>
      <c r="C31" s="9">
        <f>SUM(C32)</f>
        <v>215</v>
      </c>
      <c r="D31" s="9">
        <f>SUM(D32)</f>
        <v>161.25</v>
      </c>
      <c r="E31" s="12">
        <f t="shared" si="8"/>
        <v>0.75</v>
      </c>
      <c r="F31" s="9">
        <v>0</v>
      </c>
      <c r="G31" s="13"/>
    </row>
    <row r="32" spans="1:9" ht="24.95" customHeight="1">
      <c r="A32" s="2" t="s">
        <v>59</v>
      </c>
      <c r="B32" s="6" t="s">
        <v>60</v>
      </c>
      <c r="C32" s="8">
        <v>215</v>
      </c>
      <c r="D32" s="8">
        <v>161.25</v>
      </c>
      <c r="E32" s="12">
        <f t="shared" si="8"/>
        <v>0.75</v>
      </c>
      <c r="F32" s="8">
        <v>0</v>
      </c>
      <c r="G32" s="13"/>
    </row>
    <row r="33" spans="1:11" ht="24.95" customHeight="1">
      <c r="A33" s="2" t="s">
        <v>55</v>
      </c>
      <c r="B33" s="6" t="s">
        <v>40</v>
      </c>
      <c r="C33" s="8">
        <v>573896.03</v>
      </c>
      <c r="D33" s="8">
        <v>324306.87</v>
      </c>
      <c r="E33" s="12">
        <f t="shared" si="8"/>
        <v>0.56509690439921667</v>
      </c>
      <c r="F33" s="8">
        <v>58493.9</v>
      </c>
      <c r="G33" s="13">
        <f t="shared" si="2"/>
        <v>5.5442853015442637</v>
      </c>
    </row>
    <row r="34" spans="1:11" ht="24.95" customHeight="1">
      <c r="A34" s="2" t="s">
        <v>56</v>
      </c>
      <c r="B34" s="6" t="s">
        <v>41</v>
      </c>
      <c r="C34" s="8">
        <v>1429050</v>
      </c>
      <c r="D34" s="8">
        <v>1019537.31</v>
      </c>
      <c r="E34" s="12">
        <f t="shared" si="8"/>
        <v>0.71343711556628531</v>
      </c>
      <c r="F34" s="8">
        <v>985145.7</v>
      </c>
      <c r="G34" s="13">
        <f t="shared" si="2"/>
        <v>1.0349101762307851</v>
      </c>
      <c r="I34" s="14"/>
      <c r="J34" s="15"/>
      <c r="K34" s="15"/>
    </row>
    <row r="35" spans="1:11" ht="24.95" customHeight="1">
      <c r="A35" s="5" t="s">
        <v>64</v>
      </c>
      <c r="B35" s="3" t="s">
        <v>65</v>
      </c>
      <c r="C35" s="8">
        <v>1036.7</v>
      </c>
      <c r="D35" s="8">
        <v>0</v>
      </c>
      <c r="E35" s="12">
        <f t="shared" si="8"/>
        <v>0</v>
      </c>
      <c r="F35" s="8">
        <v>8230</v>
      </c>
      <c r="G35" s="13">
        <f t="shared" si="2"/>
        <v>0</v>
      </c>
      <c r="I35" s="14"/>
      <c r="J35" s="15"/>
      <c r="K35" s="15"/>
    </row>
    <row r="36" spans="1:11" ht="36">
      <c r="A36" s="5" t="s">
        <v>42</v>
      </c>
      <c r="B36" s="3" t="s">
        <v>43</v>
      </c>
      <c r="C36" s="9">
        <v>-766.9</v>
      </c>
      <c r="D36" s="9">
        <v>-766.9</v>
      </c>
      <c r="E36" s="12">
        <v>0</v>
      </c>
      <c r="F36" s="9">
        <v>-766.9</v>
      </c>
      <c r="G36" s="12">
        <v>0</v>
      </c>
      <c r="I36" s="15"/>
      <c r="J36" s="15"/>
      <c r="K36" s="14"/>
    </row>
    <row r="38" spans="1:11">
      <c r="A38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2018-03-27T06:47:25Z</cp:lastPrinted>
  <dcterms:created xsi:type="dcterms:W3CDTF">2017-12-11T14:03:53Z</dcterms:created>
  <dcterms:modified xsi:type="dcterms:W3CDTF">2021-08-13T13:02:42Z</dcterms:modified>
</cp:coreProperties>
</file>