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D29" i="3"/>
  <c r="D30"/>
  <c r="D27"/>
  <c r="G35"/>
  <c r="G14"/>
  <c r="E28"/>
  <c r="E35"/>
  <c r="E14"/>
  <c r="D11" l="1"/>
  <c r="D21"/>
  <c r="C29"/>
  <c r="C27"/>
  <c r="C21" s="1"/>
  <c r="C16"/>
  <c r="C11"/>
  <c r="C7"/>
  <c r="F27"/>
  <c r="F21" s="1"/>
  <c r="F30"/>
  <c r="F29"/>
  <c r="F16"/>
  <c r="F11"/>
  <c r="F9"/>
  <c r="F7"/>
  <c r="G31"/>
  <c r="G28"/>
  <c r="C30"/>
  <c r="E27" l="1"/>
  <c r="C6"/>
  <c r="F6"/>
  <c r="F5" s="1"/>
  <c r="F4" s="1"/>
  <c r="G27"/>
  <c r="E34"/>
  <c r="C4" l="1"/>
  <c r="C5"/>
  <c r="G32"/>
  <c r="E32" l="1"/>
  <c r="E30" l="1"/>
  <c r="G30"/>
  <c r="G33"/>
  <c r="G26"/>
  <c r="G25"/>
  <c r="G24"/>
  <c r="G23"/>
  <c r="G22"/>
  <c r="G19"/>
  <c r="G18"/>
  <c r="G17"/>
  <c r="G15"/>
  <c r="G13"/>
  <c r="G12"/>
  <c r="G10"/>
  <c r="G8"/>
  <c r="D9"/>
  <c r="E8"/>
  <c r="E10"/>
  <c r="E33"/>
  <c r="E29" l="1"/>
  <c r="G29"/>
  <c r="G9"/>
  <c r="E26"/>
  <c r="E25"/>
  <c r="E24"/>
  <c r="E23"/>
  <c r="E22"/>
  <c r="E19"/>
  <c r="E18"/>
  <c r="E17"/>
  <c r="E15"/>
  <c r="E13"/>
  <c r="E12"/>
  <c r="D7"/>
  <c r="D16"/>
  <c r="D6" l="1"/>
  <c r="G16"/>
  <c r="E9"/>
  <c r="G7"/>
  <c r="G21"/>
  <c r="G11"/>
  <c r="E21"/>
  <c r="E7"/>
  <c r="E11"/>
  <c r="E16"/>
  <c r="D5" l="1"/>
  <c r="D4" s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<sst xmlns="http://schemas.openxmlformats.org/spreadsheetml/2006/main" count="69" uniqueCount="69">
  <si>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</si>
  <si>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</si>
  <si>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</si>
  <si>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</si>
  <si>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</si>
  <si>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</si>
  <si>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</si>
  <si>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</si>
  <si>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</si>
  <si>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</si>
  <si>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</si>
  <si>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</si>
  <si>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</si>
  <si>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</si>
  <si>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</si>
  <si>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</si>
  <si>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</si>
  <si>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</si>
  <si>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</si>
  <si>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</si>
  <si>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</si>
  <si>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</si>
  <si>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</si>
  <si>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</si>
  <si>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</si>
  <si>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</si>
  <si>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</si>
  <si>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</si>
  <si>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</si>
  <si>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</si>
  <si>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</si>
  <si>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</si>
  <si>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</si>
  <si>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</si>
  <si>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</si>
  <si>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</si>
  <si>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</si>
  <si>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</si>
  <si>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</si>
  <si>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</si>
  <si>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</si>
  <si>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</si>
  <si>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</si>
  <si>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</si>
  <si>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</si>
  <si>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</si>
  <si>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</si>
  <si>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</si>
  <si>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</si>
  <si>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</si>
  <si>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</si>
  <si>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</si>
  <si>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</si>
  <si>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</si>
  <si>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</si>
  <si>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</si>
  <si>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</si>
  <si>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t>Единый сельскохозяйственный налог</t>
  </si>
  <si>
    <t>1 17 00000 00 0000 180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</si>
  <si>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</si>
  <si>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</si>
  <si>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2021 год</t>
    </r>
    <r>
      <rPr>
        <b/>
        <sz val="9"/>
        <color rgb="FF000000"/>
        <rFont val="Calibri"/>
        <family val="2"/>
        <charset val="204"/>
      </rPr>
      <t>, 
тыс. руб.</t>
    </r>
  </si>
  <si>
    <t>1 05 03 010 01 0000 110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</si>
  <si>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01.12.2021)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</si>
  <si>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01.12.2021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</si>
  <si>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01.12.2021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</si>
  <si>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01.12.2020 </t>
    </r>
    <r>
      <rPr>
        <b/>
        <sz val="9"/>
        <color rgb="FF000000"/>
        <rFont val="Calibri"/>
        <family val="2"/>
        <charset val="204"/>
      </rPr>
      <t>тыс. руб.</t>
    </r>
  </si>
  <si>
    <t>Иной межбюджетный трансферт в форме дотации на поощрение за достижениенаилучших показателей по отдельным напрвлениям деятельности</t>
  </si>
  <si>
    <t>2 02 10000 00 0000 150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</si>
</sst>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995BE"/>
        <bgColor indexed="64"/>
      </patternFill>
    </fill>
    <fill>
      <patternFill patternType="solid">
        <fgColor rgb="FFD6D88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78">
    <xf numFmtId="0" fontId="0" fillId="0" borderId="0" xfId="0"/>
    <xf numFmtId="0" fontId="2" fillId="0" borderId="0" xfId="0" applyFont="1"/>
    <xf numFmtId="165" fontId="15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164" fontId="10" fillId="4" borderId="8" xfId="0" applyNumberFormat="1" applyFont="1" applyFill="1" applyBorder="1" applyAlignment="1">
      <alignment horizontal="center" vertical="center"/>
    </xf>
    <xf numFmtId="164" fontId="9" fillId="4" borderId="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D6D886"/>
      <color rgb="FFC995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Normal="100" workbookViewId="0">
      <selection activeCell="K22" sqref="K22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42.75" customHeight="1">
      <c r="A1" s="77" t="s">
        <v>63</v>
      </c>
      <c r="B1" s="77"/>
      <c r="C1" s="77"/>
      <c r="D1" s="77"/>
      <c r="E1" s="77"/>
      <c r="F1" s="77"/>
      <c r="G1" s="77"/>
    </row>
    <row r="2" spans="1:14" ht="15.75" thickBot="1"/>
    <row r="3" spans="1:14" ht="86.25" customHeight="1" thickBot="1">
      <c r="A3" s="28" t="s">
        <v>0</v>
      </c>
      <c r="B3" s="39" t="s">
        <v>1</v>
      </c>
      <c r="C3" s="29" t="s">
        <v>61</v>
      </c>
      <c r="D3" s="40" t="s">
        <v>64</v>
      </c>
      <c r="E3" s="29" t="s">
        <v>65</v>
      </c>
      <c r="F3" s="29" t="s">
        <v>66</v>
      </c>
      <c r="G3" s="29" t="s">
        <v>2</v>
      </c>
      <c r="I3" s="2"/>
    </row>
    <row r="4" spans="1:14" ht="24.95" customHeight="1" thickBot="1">
      <c r="A4" s="21"/>
      <c r="B4" s="22" t="s">
        <v>3</v>
      </c>
      <c r="C4" s="41">
        <f>SUM(C5,C29)</f>
        <v>4580289.5999999996</v>
      </c>
      <c r="D4" s="41">
        <f>SUM(D5,D29)</f>
        <v>4218914.3500000006</v>
      </c>
      <c r="E4" s="23">
        <f t="shared" ref="E4" si="0">D4/C4/100%</f>
        <v>0.92110209581507707</v>
      </c>
      <c r="F4" s="42">
        <f>SUM(F5,F29)</f>
        <v>3136290.4600000004</v>
      </c>
      <c r="G4" s="24">
        <f>D4/F4</f>
        <v>1.3451924825865778</v>
      </c>
      <c r="H4" s="3"/>
      <c r="I4" s="2"/>
      <c r="K4" s="2"/>
    </row>
    <row r="5" spans="1:14" ht="24.95" customHeight="1" thickBot="1">
      <c r="A5" s="30" t="s">
        <v>4</v>
      </c>
      <c r="B5" s="25" t="s">
        <v>5</v>
      </c>
      <c r="C5" s="43">
        <f>SUM(C6,C21)</f>
        <v>1785572</v>
      </c>
      <c r="D5" s="43">
        <f>SUM(D6,D21)</f>
        <v>1662655</v>
      </c>
      <c r="E5" s="26">
        <f t="shared" ref="E5" si="1">D5/C5/100%</f>
        <v>0.93116099490807425</v>
      </c>
      <c r="F5" s="44">
        <f>SUM(F6,F21)</f>
        <v>1431745.5300000003</v>
      </c>
      <c r="G5" s="27">
        <f t="shared" ref="G5:G35" si="2">D5/F5</f>
        <v>1.1612782894457507</v>
      </c>
      <c r="H5" s="2"/>
      <c r="I5" s="3"/>
    </row>
    <row r="6" spans="1:14" ht="24.95" customHeight="1" thickBot="1">
      <c r="A6" s="9"/>
      <c r="B6" s="10" t="s">
        <v>6</v>
      </c>
      <c r="C6" s="45">
        <f>SUM(C7,C9,C11,C16,C19:C20)</f>
        <v>1378969.1</v>
      </c>
      <c r="D6" s="45">
        <f>SUM(D7,D9,D11,D16,D19:D20)</f>
        <v>1212638.44</v>
      </c>
      <c r="E6" s="11">
        <f t="shared" ref="E6:E10" si="3">D6/C6/100%</f>
        <v>0.87938042991681242</v>
      </c>
      <c r="F6" s="46">
        <f>SUM(F7,F9,F11,F16,F19:F20)</f>
        <v>1054662.8800000001</v>
      </c>
      <c r="G6" s="16">
        <f t="shared" si="2"/>
        <v>1.1497877312227009</v>
      </c>
    </row>
    <row r="7" spans="1:14" ht="24.95" customHeight="1">
      <c r="A7" s="31" t="s">
        <v>7</v>
      </c>
      <c r="B7" s="4" t="s">
        <v>8</v>
      </c>
      <c r="C7" s="47">
        <f>SUM(C8)</f>
        <v>471134</v>
      </c>
      <c r="D7" s="47">
        <f>SUM(D8)</f>
        <v>393042.55</v>
      </c>
      <c r="E7" s="12">
        <f t="shared" si="3"/>
        <v>0.83424789974826696</v>
      </c>
      <c r="F7" s="48">
        <f>SUM(F8)</f>
        <v>401877.62</v>
      </c>
      <c r="G7" s="17">
        <f t="shared" si="2"/>
        <v>0.97801552124251157</v>
      </c>
    </row>
    <row r="8" spans="1:14" ht="24.95" customHeight="1">
      <c r="A8" s="32" t="s">
        <v>9</v>
      </c>
      <c r="B8" s="5" t="s">
        <v>10</v>
      </c>
      <c r="C8" s="49">
        <v>471134</v>
      </c>
      <c r="D8" s="50">
        <v>393042.55</v>
      </c>
      <c r="E8" s="13">
        <f t="shared" si="3"/>
        <v>0.83424789974826696</v>
      </c>
      <c r="F8" s="51">
        <v>401877.62</v>
      </c>
      <c r="G8" s="18">
        <f t="shared" si="2"/>
        <v>0.97801552124251157</v>
      </c>
    </row>
    <row r="9" spans="1:14" ht="24.95" customHeight="1">
      <c r="A9" s="33" t="s">
        <v>11</v>
      </c>
      <c r="B9" s="6" t="s">
        <v>12</v>
      </c>
      <c r="C9" s="52">
        <v>3714</v>
      </c>
      <c r="D9" s="53">
        <f>SUM(D10)</f>
        <v>3498.54</v>
      </c>
      <c r="E9" s="14">
        <f t="shared" si="3"/>
        <v>0.94198707592891762</v>
      </c>
      <c r="F9" s="54">
        <f>SUM(F10)</f>
        <v>3267.55</v>
      </c>
      <c r="G9" s="19">
        <f t="shared" si="2"/>
        <v>1.0706921087665069</v>
      </c>
      <c r="N9" s="3"/>
    </row>
    <row r="10" spans="1:14" ht="24.95" customHeight="1">
      <c r="A10" s="32" t="s">
        <v>13</v>
      </c>
      <c r="B10" s="5" t="s">
        <v>14</v>
      </c>
      <c r="C10" s="49">
        <v>3714</v>
      </c>
      <c r="D10" s="55">
        <v>3498.54</v>
      </c>
      <c r="E10" s="13">
        <f t="shared" si="3"/>
        <v>0.94198707592891762</v>
      </c>
      <c r="F10" s="56">
        <v>3267.55</v>
      </c>
      <c r="G10" s="18">
        <f t="shared" si="2"/>
        <v>1.0706921087665069</v>
      </c>
      <c r="I10" s="2"/>
      <c r="N10" s="2"/>
    </row>
    <row r="11" spans="1:14" ht="24.95" customHeight="1">
      <c r="A11" s="33" t="s">
        <v>15</v>
      </c>
      <c r="B11" s="6" t="s">
        <v>16</v>
      </c>
      <c r="C11" s="53">
        <f>SUM(C12:C15)</f>
        <v>578830.6</v>
      </c>
      <c r="D11" s="53">
        <f>SUM(D12:D15)</f>
        <v>524360.94999999995</v>
      </c>
      <c r="E11" s="14">
        <f t="shared" ref="E11:E18" si="4">D11/C11/100%</f>
        <v>0.90589707938730257</v>
      </c>
      <c r="F11" s="54">
        <f>SUM(F12:F15)</f>
        <v>388180.81</v>
      </c>
      <c r="G11" s="19">
        <f t="shared" si="2"/>
        <v>1.3508162600825115</v>
      </c>
      <c r="N11" s="2"/>
    </row>
    <row r="12" spans="1:14" ht="24.95" customHeight="1">
      <c r="A12" s="32" t="s">
        <v>17</v>
      </c>
      <c r="B12" s="5" t="s">
        <v>18</v>
      </c>
      <c r="C12" s="49">
        <v>512256.6</v>
      </c>
      <c r="D12" s="50">
        <v>474951.31</v>
      </c>
      <c r="E12" s="13">
        <f t="shared" si="4"/>
        <v>0.92717460350925696</v>
      </c>
      <c r="F12" s="51">
        <v>328821.93</v>
      </c>
      <c r="G12" s="18">
        <f t="shared" si="2"/>
        <v>1.4444027805566375</v>
      </c>
    </row>
    <row r="13" spans="1:14" ht="24.95" customHeight="1">
      <c r="A13" s="32" t="s">
        <v>51</v>
      </c>
      <c r="B13" s="5" t="s">
        <v>48</v>
      </c>
      <c r="C13" s="49">
        <v>12150</v>
      </c>
      <c r="D13" s="50">
        <v>11502.8</v>
      </c>
      <c r="E13" s="13">
        <f t="shared" si="4"/>
        <v>0.94673251028806582</v>
      </c>
      <c r="F13" s="51">
        <v>40105.89</v>
      </c>
      <c r="G13" s="18">
        <f t="shared" si="2"/>
        <v>0.28681074026782599</v>
      </c>
    </row>
    <row r="14" spans="1:14" ht="24.95" customHeight="1">
      <c r="A14" s="32" t="s">
        <v>62</v>
      </c>
      <c r="B14" s="5" t="s">
        <v>57</v>
      </c>
      <c r="C14" s="49">
        <v>24</v>
      </c>
      <c r="D14" s="50">
        <v>23.98</v>
      </c>
      <c r="E14" s="13">
        <f t="shared" si="4"/>
        <v>0.99916666666666665</v>
      </c>
      <c r="F14" s="51">
        <v>16.45</v>
      </c>
      <c r="G14" s="18">
        <f t="shared" si="2"/>
        <v>1.4577507598784196</v>
      </c>
    </row>
    <row r="15" spans="1:14" ht="24.95" customHeight="1">
      <c r="A15" s="32" t="s">
        <v>49</v>
      </c>
      <c r="B15" s="5" t="s">
        <v>50</v>
      </c>
      <c r="C15" s="49">
        <v>54400</v>
      </c>
      <c r="D15" s="50">
        <v>37882.86</v>
      </c>
      <c r="E15" s="13">
        <f t="shared" si="4"/>
        <v>0.69637610294117647</v>
      </c>
      <c r="F15" s="51">
        <v>19236.54</v>
      </c>
      <c r="G15" s="18">
        <f t="shared" si="2"/>
        <v>1.9693177671244413</v>
      </c>
    </row>
    <row r="16" spans="1:14" ht="24.95" customHeight="1">
      <c r="A16" s="33" t="s">
        <v>19</v>
      </c>
      <c r="B16" s="6" t="s">
        <v>20</v>
      </c>
      <c r="C16" s="53">
        <f>SUM(C17:C18)</f>
        <v>310675</v>
      </c>
      <c r="D16" s="53">
        <f>SUM(D17:D18)</f>
        <v>279694.44</v>
      </c>
      <c r="E16" s="14">
        <f t="shared" si="4"/>
        <v>0.90027984227890878</v>
      </c>
      <c r="F16" s="54">
        <f>SUM(F17:F18)</f>
        <v>246248.5</v>
      </c>
      <c r="G16" s="19">
        <f t="shared" si="2"/>
        <v>1.1358219034836761</v>
      </c>
    </row>
    <row r="17" spans="1:9" ht="24.95" customHeight="1">
      <c r="A17" s="32" t="s">
        <v>45</v>
      </c>
      <c r="B17" s="5" t="s">
        <v>44</v>
      </c>
      <c r="C17" s="49">
        <v>129658</v>
      </c>
      <c r="D17" s="50">
        <v>117407.43</v>
      </c>
      <c r="E17" s="13">
        <f t="shared" si="4"/>
        <v>0.9055162812938653</v>
      </c>
      <c r="F17" s="51">
        <v>95069.35</v>
      </c>
      <c r="G17" s="18">
        <f t="shared" si="2"/>
        <v>1.2349661589145187</v>
      </c>
    </row>
    <row r="18" spans="1:9" ht="24.95" customHeight="1">
      <c r="A18" s="32" t="s">
        <v>47</v>
      </c>
      <c r="B18" s="5" t="s">
        <v>46</v>
      </c>
      <c r="C18" s="49">
        <v>181017</v>
      </c>
      <c r="D18" s="55">
        <v>162287.01</v>
      </c>
      <c r="E18" s="13">
        <f t="shared" si="4"/>
        <v>0.89652911052553075</v>
      </c>
      <c r="F18" s="56">
        <v>151179.15</v>
      </c>
      <c r="G18" s="18">
        <f t="shared" si="2"/>
        <v>1.0734748144833466</v>
      </c>
    </row>
    <row r="19" spans="1:9" ht="24.95" customHeight="1">
      <c r="A19" s="33" t="s">
        <v>21</v>
      </c>
      <c r="B19" s="6" t="s">
        <v>22</v>
      </c>
      <c r="C19" s="52">
        <v>14615.5</v>
      </c>
      <c r="D19" s="57">
        <v>12041.96</v>
      </c>
      <c r="E19" s="14">
        <f t="shared" ref="E19" si="5">D19/C19/100%</f>
        <v>0.82391707433888672</v>
      </c>
      <c r="F19" s="58">
        <v>15091.58</v>
      </c>
      <c r="G19" s="19">
        <f t="shared" si="2"/>
        <v>0.79792573077172824</v>
      </c>
    </row>
    <row r="20" spans="1:9" ht="24.95" customHeight="1" thickBot="1">
      <c r="A20" s="34" t="s">
        <v>23</v>
      </c>
      <c r="B20" s="7" t="s">
        <v>24</v>
      </c>
      <c r="C20" s="59">
        <v>0</v>
      </c>
      <c r="D20" s="60">
        <v>0</v>
      </c>
      <c r="E20" s="15">
        <v>0</v>
      </c>
      <c r="F20" s="61">
        <v>-3.18</v>
      </c>
      <c r="G20" s="20">
        <v>0</v>
      </c>
    </row>
    <row r="21" spans="1:9" ht="24.95" customHeight="1" thickBot="1">
      <c r="A21" s="9"/>
      <c r="B21" s="10" t="s">
        <v>25</v>
      </c>
      <c r="C21" s="45">
        <f>SUM(C22:C27)</f>
        <v>406602.89999999997</v>
      </c>
      <c r="D21" s="45">
        <f>SUM(D22:D27)</f>
        <v>450016.56</v>
      </c>
      <c r="E21" s="11">
        <f t="shared" ref="E21:E25" si="6">D21/C21/100%</f>
        <v>1.1067716437831605</v>
      </c>
      <c r="F21" s="46">
        <f>SUM(F22:F27)</f>
        <v>377082.65</v>
      </c>
      <c r="G21" s="16">
        <f t="shared" si="2"/>
        <v>1.1934162444228076</v>
      </c>
    </row>
    <row r="22" spans="1:9" ht="24.95" customHeight="1">
      <c r="A22" s="31" t="s">
        <v>26</v>
      </c>
      <c r="B22" s="4" t="s">
        <v>27</v>
      </c>
      <c r="C22" s="62">
        <v>320292.2</v>
      </c>
      <c r="D22" s="63">
        <v>365458.81</v>
      </c>
      <c r="E22" s="12">
        <f t="shared" si="6"/>
        <v>1.141016890202134</v>
      </c>
      <c r="F22" s="64">
        <v>226701.8</v>
      </c>
      <c r="G22" s="17">
        <f t="shared" si="2"/>
        <v>1.6120684088083994</v>
      </c>
    </row>
    <row r="23" spans="1:9" ht="24.95" customHeight="1">
      <c r="A23" s="33" t="s">
        <v>28</v>
      </c>
      <c r="B23" s="6" t="s">
        <v>29</v>
      </c>
      <c r="C23" s="52">
        <v>315</v>
      </c>
      <c r="D23" s="57">
        <v>215.24</v>
      </c>
      <c r="E23" s="14">
        <f t="shared" si="6"/>
        <v>0.6833015873015873</v>
      </c>
      <c r="F23" s="58">
        <v>289.85000000000002</v>
      </c>
      <c r="G23" s="19">
        <f t="shared" si="2"/>
        <v>0.74259099534241846</v>
      </c>
    </row>
    <row r="24" spans="1:9" ht="24.95" customHeight="1">
      <c r="A24" s="33" t="s">
        <v>30</v>
      </c>
      <c r="B24" s="6" t="s">
        <v>31</v>
      </c>
      <c r="C24" s="52">
        <v>3377.3</v>
      </c>
      <c r="D24" s="57">
        <v>5064.08</v>
      </c>
      <c r="E24" s="14">
        <f t="shared" si="6"/>
        <v>1.4994463032600005</v>
      </c>
      <c r="F24" s="58">
        <v>11316.79</v>
      </c>
      <c r="G24" s="19">
        <f t="shared" si="2"/>
        <v>0.44748378294551722</v>
      </c>
    </row>
    <row r="25" spans="1:9" ht="24.95" customHeight="1">
      <c r="A25" s="33" t="s">
        <v>32</v>
      </c>
      <c r="B25" s="6" t="s">
        <v>33</v>
      </c>
      <c r="C25" s="52">
        <v>80521.100000000006</v>
      </c>
      <c r="D25" s="57">
        <v>76201.820000000007</v>
      </c>
      <c r="E25" s="14">
        <f t="shared" si="6"/>
        <v>0.94635840792040848</v>
      </c>
      <c r="F25" s="58">
        <v>130809.99</v>
      </c>
      <c r="G25" s="19">
        <f t="shared" si="2"/>
        <v>0.58253822968719748</v>
      </c>
    </row>
    <row r="26" spans="1:9" ht="24.95" customHeight="1">
      <c r="A26" s="33" t="s">
        <v>34</v>
      </c>
      <c r="B26" s="6" t="s">
        <v>35</v>
      </c>
      <c r="C26" s="52">
        <v>1959.3</v>
      </c>
      <c r="D26" s="57">
        <v>2624.87</v>
      </c>
      <c r="E26" s="14">
        <f t="shared" ref="E26:E28" si="7">D26/C26/100%</f>
        <v>1.3396978512734139</v>
      </c>
      <c r="F26" s="58">
        <v>3315.09</v>
      </c>
      <c r="G26" s="19">
        <f t="shared" si="2"/>
        <v>0.79179449125061452</v>
      </c>
    </row>
    <row r="27" spans="1:9" ht="24.95" customHeight="1">
      <c r="A27" s="33" t="s">
        <v>52</v>
      </c>
      <c r="B27" s="6" t="s">
        <v>53</v>
      </c>
      <c r="C27" s="65">
        <f>SUM(C28)</f>
        <v>138</v>
      </c>
      <c r="D27" s="57">
        <f>SUM(D28)</f>
        <v>451.74</v>
      </c>
      <c r="E27" s="14">
        <f t="shared" si="7"/>
        <v>3.2734782608695654</v>
      </c>
      <c r="F27" s="58">
        <f>SUM(F28)</f>
        <v>4649.13</v>
      </c>
      <c r="G27" s="19">
        <f t="shared" si="2"/>
        <v>9.7166566647953492E-2</v>
      </c>
    </row>
    <row r="28" spans="1:9" ht="24.95" customHeight="1" thickBot="1">
      <c r="A28" s="35" t="s">
        <v>58</v>
      </c>
      <c r="B28" s="8" t="s">
        <v>54</v>
      </c>
      <c r="C28" s="66">
        <v>138</v>
      </c>
      <c r="D28" s="57">
        <v>451.74</v>
      </c>
      <c r="E28" s="14">
        <f t="shared" si="7"/>
        <v>3.2734782608695654</v>
      </c>
      <c r="F28" s="61">
        <v>4649.13</v>
      </c>
      <c r="G28" s="20">
        <f t="shared" si="2"/>
        <v>9.7166566647953492E-2</v>
      </c>
    </row>
    <row r="29" spans="1:9" ht="24.95" customHeight="1" thickBot="1">
      <c r="A29" s="9" t="s">
        <v>36</v>
      </c>
      <c r="B29" s="10" t="s">
        <v>37</v>
      </c>
      <c r="C29" s="67">
        <f>SUM(C31:C35)</f>
        <v>2794717.6</v>
      </c>
      <c r="D29" s="67">
        <f>SUM(D31:D35)</f>
        <v>2556259.3500000006</v>
      </c>
      <c r="E29" s="11">
        <f t="shared" ref="E29:E35" si="8">D29/C29/100%</f>
        <v>0.91467536827334561</v>
      </c>
      <c r="F29" s="68">
        <f>SUM(F31:F35)</f>
        <v>1704544.9300000002</v>
      </c>
      <c r="G29" s="16">
        <f t="shared" si="2"/>
        <v>1.4996726134992524</v>
      </c>
      <c r="H29" s="2"/>
      <c r="I29" s="2"/>
    </row>
    <row r="30" spans="1:9" ht="24.95" customHeight="1">
      <c r="A30" s="31" t="s">
        <v>38</v>
      </c>
      <c r="B30" s="4" t="s">
        <v>39</v>
      </c>
      <c r="C30" s="69">
        <f>SUM(C31:C34)</f>
        <v>2796885.9</v>
      </c>
      <c r="D30" s="63">
        <f>SUM(D31:D34)</f>
        <v>2558427.6500000004</v>
      </c>
      <c r="E30" s="12">
        <f t="shared" si="8"/>
        <v>0.91474151662747505</v>
      </c>
      <c r="F30" s="64">
        <f>SUM(F31:F34)</f>
        <v>1705311.84</v>
      </c>
      <c r="G30" s="17">
        <f t="shared" si="2"/>
        <v>1.5002696808813574</v>
      </c>
    </row>
    <row r="31" spans="1:9" ht="39" customHeight="1">
      <c r="A31" s="32" t="s">
        <v>68</v>
      </c>
      <c r="B31" s="5" t="s">
        <v>67</v>
      </c>
      <c r="C31" s="70">
        <v>0</v>
      </c>
      <c r="D31" s="50">
        <v>58515</v>
      </c>
      <c r="E31" s="14">
        <v>0</v>
      </c>
      <c r="F31" s="51">
        <v>197.09</v>
      </c>
      <c r="G31" s="19">
        <f t="shared" si="2"/>
        <v>296.89481962555175</v>
      </c>
    </row>
    <row r="32" spans="1:9" ht="24.95" customHeight="1">
      <c r="A32" s="32" t="s">
        <v>55</v>
      </c>
      <c r="B32" s="5" t="s">
        <v>40</v>
      </c>
      <c r="C32" s="70">
        <v>310116.90000000002</v>
      </c>
      <c r="D32" s="50">
        <v>205180.31</v>
      </c>
      <c r="E32" s="14">
        <f t="shared" si="8"/>
        <v>0.66162247204199442</v>
      </c>
      <c r="F32" s="51">
        <v>447190.51</v>
      </c>
      <c r="G32" s="19">
        <f t="shared" si="2"/>
        <v>0.45882080547728976</v>
      </c>
    </row>
    <row r="33" spans="1:11" ht="24.95" customHeight="1">
      <c r="A33" s="32" t="s">
        <v>56</v>
      </c>
      <c r="B33" s="5" t="s">
        <v>41</v>
      </c>
      <c r="C33" s="70">
        <v>1510769</v>
      </c>
      <c r="D33" s="50">
        <v>1318732.3400000001</v>
      </c>
      <c r="E33" s="14">
        <f t="shared" si="8"/>
        <v>0.87288813842486845</v>
      </c>
      <c r="F33" s="51">
        <v>1257924.24</v>
      </c>
      <c r="G33" s="19">
        <f t="shared" si="2"/>
        <v>1.0483400335778568</v>
      </c>
      <c r="I33" s="2"/>
      <c r="J33" s="3"/>
      <c r="K33" s="3"/>
    </row>
    <row r="34" spans="1:11" ht="24.95" customHeight="1" thickBot="1">
      <c r="A34" s="34" t="s">
        <v>59</v>
      </c>
      <c r="B34" s="7" t="s">
        <v>60</v>
      </c>
      <c r="C34" s="71">
        <v>976000</v>
      </c>
      <c r="D34" s="72">
        <v>976000</v>
      </c>
      <c r="E34" s="15">
        <f t="shared" si="8"/>
        <v>1</v>
      </c>
      <c r="F34" s="73">
        <v>0</v>
      </c>
      <c r="G34" s="20"/>
      <c r="I34" s="2"/>
      <c r="J34" s="3"/>
      <c r="K34" s="3"/>
    </row>
    <row r="35" spans="1:11" ht="36.75" thickBot="1">
      <c r="A35" s="28" t="s">
        <v>42</v>
      </c>
      <c r="B35" s="37" t="s">
        <v>43</v>
      </c>
      <c r="C35" s="74">
        <v>-2168.3000000000002</v>
      </c>
      <c r="D35" s="75">
        <v>-2168.3000000000002</v>
      </c>
      <c r="E35" s="36">
        <f t="shared" si="8"/>
        <v>1</v>
      </c>
      <c r="F35" s="76">
        <v>-766.91</v>
      </c>
      <c r="G35" s="38">
        <f t="shared" si="2"/>
        <v>2.8273200245139591</v>
      </c>
      <c r="I35" s="3"/>
      <c r="J35" s="3"/>
      <c r="K35" s="2"/>
    </row>
    <row r="37" spans="1:11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2018-03-27T06:47:25Z</cp:lastPrinted>
  <dcterms:created xsi:type="dcterms:W3CDTF">2017-12-11T14:03:53Z</dcterms:created>
  <dcterms:modified xsi:type="dcterms:W3CDTF">2021-12-06T13:49:53Z</dcterms:modified>
</cp:coreProperties>
</file>