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22" i="3"/>
  <c r="F5"/>
  <c r="F4" s="1"/>
  <c r="F33"/>
  <c r="G29"/>
  <c r="D33"/>
  <c r="F32"/>
  <c r="G34"/>
  <c r="F26"/>
  <c r="E37"/>
  <c r="D32"/>
  <c r="C32"/>
  <c r="C33"/>
  <c r="E34"/>
  <c r="E27"/>
  <c r="E29"/>
  <c r="C26" l="1"/>
  <c r="D26"/>
  <c r="G28" l="1"/>
  <c r="G27"/>
  <c r="E30"/>
  <c r="E28"/>
  <c r="D22"/>
  <c r="C22"/>
  <c r="E20"/>
  <c r="E19"/>
  <c r="D18"/>
  <c r="D16" s="1"/>
  <c r="C18"/>
  <c r="C16" s="1"/>
  <c r="G14"/>
  <c r="G35"/>
  <c r="G37"/>
  <c r="G20"/>
  <c r="G19"/>
  <c r="F18"/>
  <c r="D11"/>
  <c r="G24"/>
  <c r="G39"/>
  <c r="E39"/>
  <c r="C11"/>
  <c r="F9"/>
  <c r="E26" l="1"/>
  <c r="C7"/>
  <c r="E35" l="1"/>
  <c r="E33" l="1"/>
  <c r="G33"/>
  <c r="G36"/>
  <c r="G31"/>
  <c r="G26"/>
  <c r="G25"/>
  <c r="G23"/>
  <c r="G21"/>
  <c r="G18"/>
  <c r="G17"/>
  <c r="G15"/>
  <c r="G13"/>
  <c r="G12"/>
  <c r="G10"/>
  <c r="G8"/>
  <c r="F16"/>
  <c r="D9"/>
  <c r="E8"/>
  <c r="E10"/>
  <c r="E36"/>
  <c r="E32" l="1"/>
  <c r="G32"/>
  <c r="F7"/>
  <c r="F11"/>
  <c r="G9"/>
  <c r="E31"/>
  <c r="E25"/>
  <c r="E24"/>
  <c r="E23"/>
  <c r="E21"/>
  <c r="E18"/>
  <c r="E17"/>
  <c r="E15"/>
  <c r="E12"/>
  <c r="D7"/>
  <c r="D6" s="1"/>
  <c r="D5" s="1"/>
  <c r="D4" s="1"/>
  <c r="C9"/>
  <c r="C6" l="1"/>
  <c r="F6"/>
  <c r="G16"/>
  <c r="E9"/>
  <c r="G7"/>
  <c r="G22"/>
  <c r="G11"/>
  <c r="E22"/>
  <c r="E7"/>
  <c r="E11"/>
  <c r="E16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<sst xmlns="http://schemas.openxmlformats.org/spreadsheetml/2006/main" count="78" uniqueCount="78">
  <si>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</si>
  <si>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</si>
  <si>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</si>
  <si>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</si>
  <si>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</si>
  <si>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</si>
  <si>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</si>
  <si>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</si>
  <si>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</si>
  <si>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</si>
  <si>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</si>
  <si>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</si>
  <si>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</si>
  <si>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</si>
  <si>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</si>
  <si>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</si>
  <si>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</si>
  <si>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</si>
  <si>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</si>
  <si>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</si>
  <si>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</si>
  <si>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</si>
  <si>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</si>
  <si>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</si>
  <si>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</si>
  <si>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</si>
  <si>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</si>
  <si>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</si>
  <si>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</si>
  <si>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</si>
  <si>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</si>
  <si>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</si>
  <si>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</si>
  <si>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</si>
  <si>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</si>
  <si>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</si>
  <si>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</si>
  <si>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</si>
  <si>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</si>
  <si>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</si>
  <si>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</si>
  <si>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</si>
  <si>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</si>
  <si>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</si>
  <si>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</si>
  <si>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</si>
  <si>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</si>
  <si>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</si>
  <si>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</si>
  <si>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</si>
  <si>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</si>
  <si>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</si>
  <si>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</si>
  <si>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</si>
  <si>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</si>
  <si>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</si>
  <si>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</si>
  <si>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</si>
  <si>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</si>
  <si>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</si>
  <si>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</si>
  <si>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</si>
  <si>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</si>
  <si>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</si>
  <si>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</si>
  <si>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</si>
  <si>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</si>
  <si>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</si>
  <si>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</si>
  <si>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</si>
  <si>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</si>
  <si>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01.01.2023)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</si>
  <si>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01.01.2023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</si>
  <si>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01.01.2022 </t>
    </r>
    <r>
      <rPr>
        <b/>
        <sz val="9"/>
        <color rgb="FF000000"/>
        <rFont val="Calibri"/>
        <family val="2"/>
        <charset val="204"/>
      </rPr>
      <t>тыс. руб.</t>
    </r>
  </si>
  <si>
    <t>1 14 06010 00 0000 430</t>
  </si>
  <si>
    <t>1 14 06300 00 0000 430</t>
  </si>
  <si>
    <t>2 07 00000 00 0000 150</t>
  </si>
  <si>
    <t>Прочие безвозмездные поступления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</si>
</sst>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right" vertical="center" wrapText="1"/>
    </xf>
    <xf numFmtId="164" fontId="9" fillId="2" borderId="13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4" fontId="5" fillId="2" borderId="27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3" fillId="6" borderId="7" xfId="0" applyFont="1" applyFill="1" applyBorder="1" applyAlignment="1">
      <alignment vertical="center" wrapText="1"/>
    </xf>
    <xf numFmtId="164" fontId="10" fillId="2" borderId="28" xfId="0" applyNumberFormat="1" applyFont="1" applyFill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7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29" xfId="0" applyNumberFormat="1" applyFont="1" applyFill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164" fontId="10" fillId="0" borderId="24" xfId="0" applyNumberFormat="1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5" xfId="0" applyNumberFormat="1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>
      <alignment horizontal="right" vertical="center"/>
    </xf>
    <xf numFmtId="164" fontId="9" fillId="0" borderId="21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33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164" fontId="9" fillId="0" borderId="3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Normal="100" workbookViewId="0">
      <selection activeCell="K14" sqref="K14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>
      <c r="A1" s="127" t="s">
        <v>71</v>
      </c>
      <c r="B1" s="127"/>
      <c r="C1" s="127"/>
      <c r="D1" s="127"/>
      <c r="E1" s="127"/>
      <c r="F1" s="127"/>
      <c r="G1" s="127"/>
    </row>
    <row r="2" spans="1:14" ht="15.75" thickBot="1">
      <c r="A2" s="127"/>
      <c r="B2" s="127"/>
      <c r="C2" s="127"/>
      <c r="D2" s="127"/>
      <c r="E2" s="127"/>
      <c r="F2" s="127"/>
      <c r="G2" s="127"/>
    </row>
    <row r="3" spans="1:14" ht="86.25" customHeight="1" thickBot="1">
      <c r="A3" s="6" t="s">
        <v>0</v>
      </c>
      <c r="B3" s="6" t="s">
        <v>1</v>
      </c>
      <c r="C3" s="19" t="s">
        <v>54</v>
      </c>
      <c r="D3" s="30" t="s">
        <v>72</v>
      </c>
      <c r="E3" s="39" t="s">
        <v>70</v>
      </c>
      <c r="F3" s="90" t="s">
        <v>73</v>
      </c>
      <c r="G3" s="29" t="s">
        <v>2</v>
      </c>
      <c r="I3" s="4"/>
    </row>
    <row r="4" spans="1:14" ht="24.95" customHeight="1" thickBot="1">
      <c r="A4" s="71"/>
      <c r="B4" s="72" t="s">
        <v>3</v>
      </c>
      <c r="C4" s="73">
        <f>SUM(C5,C32)</f>
        <v>5083513.9616500009</v>
      </c>
      <c r="D4" s="74">
        <f>SUM(D5,D32)</f>
        <v>4908260.2809300004</v>
      </c>
      <c r="E4" s="75">
        <f t="shared" ref="E4" si="0">D4/C4/100%</f>
        <v>0.9655250910999531</v>
      </c>
      <c r="F4" s="74">
        <f>SUM(F5,F32)</f>
        <v>4611189.2230399996</v>
      </c>
      <c r="G4" s="76">
        <f>D4/F4</f>
        <v>1.0644239573612968</v>
      </c>
      <c r="H4" s="5"/>
      <c r="I4" s="4"/>
      <c r="K4" s="4"/>
    </row>
    <row r="5" spans="1:14" ht="24.95" customHeight="1" thickBot="1">
      <c r="A5" s="60" t="s">
        <v>4</v>
      </c>
      <c r="B5" s="61" t="s">
        <v>5</v>
      </c>
      <c r="C5" s="62">
        <f>SUM(C6,C22)</f>
        <v>2168973</v>
      </c>
      <c r="D5" s="62">
        <f>SUM(D6,D22)</f>
        <v>2185016.2936100001</v>
      </c>
      <c r="E5" s="63">
        <f t="shared" ref="E5" si="1">D5/C5/100%</f>
        <v>1.0073967235230683</v>
      </c>
      <c r="F5" s="62">
        <f>SUM(F6,F22)</f>
        <v>1868311.75348</v>
      </c>
      <c r="G5" s="64">
        <f t="shared" ref="G5:G39" si="2">D5/F5</f>
        <v>1.1695137546183565</v>
      </c>
      <c r="H5" s="4"/>
      <c r="I5" s="5"/>
    </row>
    <row r="6" spans="1:14" ht="24.95" customHeight="1" thickBot="1">
      <c r="A6" s="53"/>
      <c r="B6" s="59" t="s">
        <v>6</v>
      </c>
      <c r="C6" s="55">
        <f>SUM(C7,C9,C11,C16,C21:C21)</f>
        <v>1535228.7590000001</v>
      </c>
      <c r="D6" s="56">
        <f>SUM(D7,D9,D11,D16,D21)</f>
        <v>1550254.0623600001</v>
      </c>
      <c r="E6" s="57">
        <f t="shared" ref="E6:E10" si="3">D6/C6/100%</f>
        <v>1.0097870126988677</v>
      </c>
      <c r="F6" s="56">
        <f>SUM(F7,F9,F11,F16,F21:F21)</f>
        <v>1353717.93888</v>
      </c>
      <c r="G6" s="58">
        <f t="shared" si="2"/>
        <v>1.145182476966069</v>
      </c>
    </row>
    <row r="7" spans="1:14" ht="24.95" customHeight="1" thickBot="1">
      <c r="A7" s="18" t="s">
        <v>7</v>
      </c>
      <c r="B7" s="9" t="s">
        <v>8</v>
      </c>
      <c r="C7" s="20">
        <f>SUM(C8)</f>
        <v>545220.47</v>
      </c>
      <c r="D7" s="31">
        <f>SUM(D8)</f>
        <v>550532.18851000001</v>
      </c>
      <c r="E7" s="40">
        <f t="shared" si="3"/>
        <v>1.0097423314095306</v>
      </c>
      <c r="F7" s="31">
        <f>SUM(F8)</f>
        <v>462781.63095999998</v>
      </c>
      <c r="G7" s="47">
        <f t="shared" si="2"/>
        <v>1.1896154723513317</v>
      </c>
    </row>
    <row r="8" spans="1:14" ht="24.95" customHeight="1" thickBot="1">
      <c r="A8" s="14" t="s">
        <v>9</v>
      </c>
      <c r="B8" s="15" t="s">
        <v>10</v>
      </c>
      <c r="C8" s="22">
        <v>545220.47</v>
      </c>
      <c r="D8" s="32">
        <v>550532.18851000001</v>
      </c>
      <c r="E8" s="43">
        <f t="shared" si="3"/>
        <v>1.0097423314095306</v>
      </c>
      <c r="F8" s="32">
        <v>462781.63095999998</v>
      </c>
      <c r="G8" s="49">
        <f t="shared" si="2"/>
        <v>1.1896154723513317</v>
      </c>
    </row>
    <row r="9" spans="1:14" ht="24.95" customHeight="1" thickBot="1">
      <c r="A9" s="18" t="s">
        <v>11</v>
      </c>
      <c r="B9" s="9" t="s">
        <v>12</v>
      </c>
      <c r="C9" s="20">
        <f>SUM(C10)</f>
        <v>4118.3</v>
      </c>
      <c r="D9" s="31">
        <f>SUM(D10)</f>
        <v>4124.7992400000003</v>
      </c>
      <c r="E9" s="40">
        <f t="shared" si="3"/>
        <v>1.0015781366097662</v>
      </c>
      <c r="F9" s="31">
        <f>SUM(F10)</f>
        <v>3839.3820500000002</v>
      </c>
      <c r="G9" s="47">
        <f t="shared" si="2"/>
        <v>1.074339356251353</v>
      </c>
      <c r="N9" s="5"/>
    </row>
    <row r="10" spans="1:14" ht="24.95" customHeight="1" thickBot="1">
      <c r="A10" s="14" t="s">
        <v>13</v>
      </c>
      <c r="B10" s="15" t="s">
        <v>14</v>
      </c>
      <c r="C10" s="22">
        <v>4118.3</v>
      </c>
      <c r="D10" s="79">
        <v>4124.7992400000003</v>
      </c>
      <c r="E10" s="43">
        <f t="shared" si="3"/>
        <v>1.0015781366097662</v>
      </c>
      <c r="F10" s="79">
        <v>3839.3820500000002</v>
      </c>
      <c r="G10" s="49">
        <f t="shared" si="2"/>
        <v>1.074339356251353</v>
      </c>
      <c r="I10" s="4"/>
      <c r="N10" s="4"/>
    </row>
    <row r="11" spans="1:14" ht="24.95" customHeight="1" thickBot="1">
      <c r="A11" s="18" t="s">
        <v>15</v>
      </c>
      <c r="B11" s="9" t="s">
        <v>16</v>
      </c>
      <c r="C11" s="20">
        <f>SUM(C12:C15)</f>
        <v>643857.58900000004</v>
      </c>
      <c r="D11" s="31">
        <f>SUM(D12:D15)</f>
        <v>651843.66472999996</v>
      </c>
      <c r="E11" s="40">
        <f t="shared" ref="E11:E20" si="4">D11/C11/100%</f>
        <v>1.0124034815562295</v>
      </c>
      <c r="F11" s="31">
        <f>SUM(F12:F15)</f>
        <v>558299.50873999996</v>
      </c>
      <c r="G11" s="47">
        <f t="shared" si="2"/>
        <v>1.1675519224459205</v>
      </c>
      <c r="N11" s="4"/>
    </row>
    <row r="12" spans="1:14" ht="24.95" customHeight="1">
      <c r="A12" s="11" t="s">
        <v>17</v>
      </c>
      <c r="B12" s="12" t="s">
        <v>18</v>
      </c>
      <c r="C12" s="23">
        <v>589919.52300000004</v>
      </c>
      <c r="D12" s="37">
        <v>596402.78093999997</v>
      </c>
      <c r="E12" s="44">
        <f t="shared" si="4"/>
        <v>1.0109900718440876</v>
      </c>
      <c r="F12" s="37">
        <v>495480.81647999998</v>
      </c>
      <c r="G12" s="50">
        <f t="shared" si="2"/>
        <v>1.203684907877909</v>
      </c>
    </row>
    <row r="13" spans="1:14" ht="24.95" customHeight="1">
      <c r="A13" s="2" t="s">
        <v>49</v>
      </c>
      <c r="B13" s="3" t="s">
        <v>46</v>
      </c>
      <c r="C13" s="24">
        <v>-228.68199999999999</v>
      </c>
      <c r="D13" s="33">
        <v>-227.69556</v>
      </c>
      <c r="E13" s="45"/>
      <c r="F13" s="33">
        <v>10800.19686</v>
      </c>
      <c r="G13" s="51">
        <f t="shared" si="2"/>
        <v>-2.1082537934405763E-2</v>
      </c>
      <c r="J13" t="s">
        <v>67</v>
      </c>
    </row>
    <row r="14" spans="1:14" ht="24.95" customHeight="1">
      <c r="A14" s="7" t="s">
        <v>55</v>
      </c>
      <c r="B14" s="10" t="s">
        <v>56</v>
      </c>
      <c r="C14" s="21">
        <v>21.748000000000001</v>
      </c>
      <c r="D14" s="38">
        <v>21.748000000000001</v>
      </c>
      <c r="E14" s="41"/>
      <c r="F14" s="38">
        <v>23.985600000000002</v>
      </c>
      <c r="G14" s="50">
        <f t="shared" si="2"/>
        <v>0.90671069308251617</v>
      </c>
    </row>
    <row r="15" spans="1:14" ht="24.95" customHeight="1" thickBot="1">
      <c r="A15" s="7" t="s">
        <v>47</v>
      </c>
      <c r="B15" s="10" t="s">
        <v>48</v>
      </c>
      <c r="C15" s="21">
        <v>54145</v>
      </c>
      <c r="D15" s="38">
        <v>55646.83135</v>
      </c>
      <c r="E15" s="41">
        <f t="shared" si="4"/>
        <v>1.0277372121156154</v>
      </c>
      <c r="F15" s="38">
        <v>51994.5098</v>
      </c>
      <c r="G15" s="48">
        <f t="shared" si="2"/>
        <v>1.0702443693391643</v>
      </c>
    </row>
    <row r="16" spans="1:14" ht="24.95" customHeight="1" thickBot="1">
      <c r="A16" s="18" t="s">
        <v>19</v>
      </c>
      <c r="B16" s="9" t="s">
        <v>20</v>
      </c>
      <c r="C16" s="20">
        <f>SUM(C17:C18)</f>
        <v>329203</v>
      </c>
      <c r="D16" s="31">
        <f>SUM(D17:D18)</f>
        <v>330884.16537</v>
      </c>
      <c r="E16" s="40">
        <f t="shared" si="4"/>
        <v>1.0051067741484738</v>
      </c>
      <c r="F16" s="31">
        <f>SUM(F17:F18)</f>
        <v>315420.03836000001</v>
      </c>
      <c r="G16" s="47">
        <f t="shared" si="2"/>
        <v>1.0490270912729718</v>
      </c>
    </row>
    <row r="17" spans="1:14" ht="24.95" customHeight="1" thickBot="1">
      <c r="A17" s="14" t="s">
        <v>43</v>
      </c>
      <c r="B17" s="15" t="s">
        <v>42</v>
      </c>
      <c r="C17" s="22">
        <v>157507</v>
      </c>
      <c r="D17" s="83">
        <v>158336.87786000001</v>
      </c>
      <c r="E17" s="43">
        <f t="shared" si="4"/>
        <v>1.0052688316074843</v>
      </c>
      <c r="F17" s="83">
        <v>145999.10934</v>
      </c>
      <c r="G17" s="49">
        <f t="shared" si="2"/>
        <v>1.084505779355599</v>
      </c>
    </row>
    <row r="18" spans="1:14" ht="24.95" customHeight="1" thickBot="1">
      <c r="A18" s="18" t="s">
        <v>45</v>
      </c>
      <c r="B18" s="9" t="s">
        <v>44</v>
      </c>
      <c r="C18" s="20">
        <f>SUM(C19:C20)</f>
        <v>171696</v>
      </c>
      <c r="D18" s="31">
        <f>SUM(D19:D20)</f>
        <v>172547.28750999999</v>
      </c>
      <c r="E18" s="40">
        <f t="shared" si="4"/>
        <v>1.0049581091580468</v>
      </c>
      <c r="F18" s="31">
        <f>SUM(F19:F20)</f>
        <v>169420.92902000001</v>
      </c>
      <c r="G18" s="47">
        <f t="shared" si="2"/>
        <v>1.018453201195886</v>
      </c>
    </row>
    <row r="19" spans="1:14" ht="24.95" customHeight="1">
      <c r="A19" s="11" t="s">
        <v>58</v>
      </c>
      <c r="B19" s="12" t="s">
        <v>59</v>
      </c>
      <c r="C19" s="23">
        <v>159137</v>
      </c>
      <c r="D19" s="84">
        <v>160287.66936999999</v>
      </c>
      <c r="E19" s="44">
        <f t="shared" si="4"/>
        <v>1.0072306840646739</v>
      </c>
      <c r="F19" s="84">
        <v>160782.9676</v>
      </c>
      <c r="G19" s="85">
        <f t="shared" si="2"/>
        <v>0.99691946082726723</v>
      </c>
    </row>
    <row r="20" spans="1:14" ht="24.95" customHeight="1" thickBot="1">
      <c r="A20" s="7" t="s">
        <v>57</v>
      </c>
      <c r="B20" s="10" t="s">
        <v>60</v>
      </c>
      <c r="C20" s="21">
        <v>12559</v>
      </c>
      <c r="D20" s="77">
        <v>12259.61814</v>
      </c>
      <c r="E20" s="44">
        <f t="shared" si="4"/>
        <v>0.97616196671709532</v>
      </c>
      <c r="F20" s="77">
        <v>8637.9614199999996</v>
      </c>
      <c r="G20" s="80">
        <f t="shared" si="2"/>
        <v>1.419272157388265</v>
      </c>
    </row>
    <row r="21" spans="1:14" ht="24.95" customHeight="1" thickBot="1">
      <c r="A21" s="18" t="s">
        <v>21</v>
      </c>
      <c r="B21" s="9" t="s">
        <v>22</v>
      </c>
      <c r="C21" s="20">
        <v>12829.4</v>
      </c>
      <c r="D21" s="34">
        <v>12869.24451</v>
      </c>
      <c r="E21" s="40">
        <f t="shared" ref="E21" si="5">D21/C21/100%</f>
        <v>1.0031057188956616</v>
      </c>
      <c r="F21" s="34">
        <v>13377.378769999999</v>
      </c>
      <c r="G21" s="47">
        <f t="shared" si="2"/>
        <v>0.96201540909198624</v>
      </c>
    </row>
    <row r="22" spans="1:14" ht="24.95" customHeight="1" thickBot="1">
      <c r="A22" s="54"/>
      <c r="B22" s="59" t="s">
        <v>23</v>
      </c>
      <c r="C22" s="56">
        <f>SUM(C23,C24,C25,C26,C31)</f>
        <v>633744.24100000004</v>
      </c>
      <c r="D22" s="56">
        <f>SUM(D23,D24,D25,D26,D31)</f>
        <v>634762.23124999995</v>
      </c>
      <c r="E22" s="57">
        <f t="shared" ref="E22:E30" si="6">D22/C22/100%</f>
        <v>1.0016063108493003</v>
      </c>
      <c r="F22" s="56">
        <f>SUM(F23,F24,F25,F26,F31)</f>
        <v>514593.81459999998</v>
      </c>
      <c r="G22" s="58">
        <f t="shared" si="2"/>
        <v>1.2335209115239916</v>
      </c>
    </row>
    <row r="23" spans="1:14" ht="24.95" customHeight="1" thickBot="1">
      <c r="A23" s="18" t="s">
        <v>24</v>
      </c>
      <c r="B23" s="9" t="s">
        <v>25</v>
      </c>
      <c r="C23" s="20">
        <v>356419.72100000002</v>
      </c>
      <c r="D23" s="34">
        <v>357403.90272000001</v>
      </c>
      <c r="E23" s="40">
        <f t="shared" si="6"/>
        <v>1.0027612998440116</v>
      </c>
      <c r="F23" s="34">
        <v>420257.19750000001</v>
      </c>
      <c r="G23" s="47">
        <f t="shared" si="2"/>
        <v>0.85044088440626886</v>
      </c>
    </row>
    <row r="24" spans="1:14" ht="24.95" customHeight="1" thickBot="1">
      <c r="A24" s="18" t="s">
        <v>26</v>
      </c>
      <c r="B24" s="9" t="s">
        <v>27</v>
      </c>
      <c r="C24" s="20">
        <v>128.41900000000001</v>
      </c>
      <c r="D24" s="34">
        <v>128.53050999999999</v>
      </c>
      <c r="E24" s="40">
        <f t="shared" si="6"/>
        <v>1.0008683294528067</v>
      </c>
      <c r="F24" s="34">
        <v>215.24198000000001</v>
      </c>
      <c r="G24" s="47">
        <f t="shared" si="2"/>
        <v>0.59714424667529997</v>
      </c>
    </row>
    <row r="25" spans="1:14" ht="24.95" customHeight="1" thickBot="1">
      <c r="A25" s="16" t="s">
        <v>28</v>
      </c>
      <c r="B25" s="17" t="s">
        <v>29</v>
      </c>
      <c r="C25" s="25">
        <v>33959.802000000003</v>
      </c>
      <c r="D25" s="35">
        <v>33959.803959999997</v>
      </c>
      <c r="E25" s="46">
        <f t="shared" si="6"/>
        <v>1.0000000577152952</v>
      </c>
      <c r="F25" s="35">
        <v>11795.93952</v>
      </c>
      <c r="G25" s="52">
        <f t="shared" si="2"/>
        <v>2.8789401558410157</v>
      </c>
    </row>
    <row r="26" spans="1:14" ht="24.95" customHeight="1">
      <c r="A26" s="117" t="s">
        <v>30</v>
      </c>
      <c r="B26" s="118" t="s">
        <v>31</v>
      </c>
      <c r="C26" s="119">
        <f>SUM(C27:C30)</f>
        <v>206813.3</v>
      </c>
      <c r="D26" s="120">
        <f>SUM(D27:D30)</f>
        <v>206813.33860999998</v>
      </c>
      <c r="E26" s="101">
        <f t="shared" si="6"/>
        <v>1.0000001866901209</v>
      </c>
      <c r="F26" s="121">
        <f>SUM(F27:F30)</f>
        <v>79108.967819999991</v>
      </c>
      <c r="G26" s="122">
        <f t="shared" si="2"/>
        <v>2.6142843764637553</v>
      </c>
    </row>
    <row r="27" spans="1:14" ht="24.95" customHeight="1">
      <c r="A27" s="95" t="s">
        <v>65</v>
      </c>
      <c r="B27" s="125" t="s">
        <v>62</v>
      </c>
      <c r="C27" s="97">
        <v>1678</v>
      </c>
      <c r="D27" s="100">
        <v>1678</v>
      </c>
      <c r="E27" s="102">
        <f t="shared" si="6"/>
        <v>1</v>
      </c>
      <c r="F27" s="114">
        <v>1521.1420000000001</v>
      </c>
      <c r="G27" s="126">
        <f t="shared" si="2"/>
        <v>1.1031185780157275</v>
      </c>
    </row>
    <row r="28" spans="1:14" ht="66" customHeight="1">
      <c r="A28" s="81" t="s">
        <v>61</v>
      </c>
      <c r="B28" s="82" t="s">
        <v>63</v>
      </c>
      <c r="C28" s="88">
        <v>104189.4</v>
      </c>
      <c r="D28" s="89">
        <v>104189.4</v>
      </c>
      <c r="E28" s="123">
        <f t="shared" si="6"/>
        <v>1</v>
      </c>
      <c r="F28" s="113">
        <v>55020.444649999998</v>
      </c>
      <c r="G28" s="124">
        <f t="shared" si="2"/>
        <v>1.893648818412448</v>
      </c>
      <c r="K28" s="99"/>
    </row>
    <row r="29" spans="1:14" ht="48" customHeight="1">
      <c r="A29" s="95" t="s">
        <v>74</v>
      </c>
      <c r="B29" s="96" t="s">
        <v>64</v>
      </c>
      <c r="C29" s="97">
        <v>54714.1</v>
      </c>
      <c r="D29" s="100">
        <v>54714.131860000001</v>
      </c>
      <c r="E29" s="102">
        <f t="shared" si="6"/>
        <v>1.0000005822996267</v>
      </c>
      <c r="F29" s="114">
        <v>22567.381170000001</v>
      </c>
      <c r="G29" s="116">
        <f t="shared" si="2"/>
        <v>2.4244785625695178</v>
      </c>
      <c r="N29" s="98"/>
    </row>
    <row r="30" spans="1:14" ht="57.75" customHeight="1" thickBot="1">
      <c r="A30" s="81" t="s">
        <v>75</v>
      </c>
      <c r="B30" s="92" t="s">
        <v>66</v>
      </c>
      <c r="C30" s="88">
        <v>46231.8</v>
      </c>
      <c r="D30" s="89">
        <v>46231.806750000003</v>
      </c>
      <c r="E30" s="103">
        <f t="shared" si="6"/>
        <v>1.0000001460034003</v>
      </c>
      <c r="F30" s="113">
        <v>0</v>
      </c>
      <c r="G30" s="94"/>
    </row>
    <row r="31" spans="1:14" ht="24.95" customHeight="1" thickBot="1">
      <c r="A31" s="18" t="s">
        <v>32</v>
      </c>
      <c r="B31" s="9" t="s">
        <v>33</v>
      </c>
      <c r="C31" s="20">
        <v>36422.999000000003</v>
      </c>
      <c r="D31" s="86">
        <v>36456.655449999998</v>
      </c>
      <c r="E31" s="93">
        <f t="shared" ref="E31" si="7">D31/C31/100%</f>
        <v>1.0009240438987463</v>
      </c>
      <c r="F31" s="115">
        <v>3216.4677799999999</v>
      </c>
      <c r="G31" s="87">
        <f t="shared" si="2"/>
        <v>11.334376074490011</v>
      </c>
    </row>
    <row r="32" spans="1:14" ht="24.95" customHeight="1" thickBot="1">
      <c r="A32" s="65" t="s">
        <v>34</v>
      </c>
      <c r="B32" s="66" t="s">
        <v>35</v>
      </c>
      <c r="C32" s="67">
        <f>SUM(C34:C39)</f>
        <v>2914540.9616500004</v>
      </c>
      <c r="D32" s="68">
        <f>SUM(D34:D39)</f>
        <v>2723243.9873200003</v>
      </c>
      <c r="E32" s="69">
        <f t="shared" ref="E32:E39" si="8">D32/C32/100%</f>
        <v>0.93436463002334968</v>
      </c>
      <c r="F32" s="68">
        <f>SUM(F34:F39)</f>
        <v>2742877.4695600001</v>
      </c>
      <c r="G32" s="70">
        <f t="shared" si="2"/>
        <v>0.99284201264624872</v>
      </c>
      <c r="H32" s="4"/>
      <c r="I32" s="4"/>
    </row>
    <row r="33" spans="1:11" ht="24.95" customHeight="1" thickBot="1">
      <c r="A33" s="18" t="s">
        <v>36</v>
      </c>
      <c r="B33" s="9" t="s">
        <v>37</v>
      </c>
      <c r="C33" s="26">
        <f>SUM(C34:C37)</f>
        <v>2918858.8705000002</v>
      </c>
      <c r="D33" s="34">
        <f>SUM(D34:D37)</f>
        <v>2727561.8961700001</v>
      </c>
      <c r="E33" s="40">
        <f t="shared" si="8"/>
        <v>0.93446172534637451</v>
      </c>
      <c r="F33" s="34">
        <f>SUM(F34:F38)</f>
        <v>2745045.76835</v>
      </c>
      <c r="G33" s="47">
        <f t="shared" si="2"/>
        <v>0.99363075385423927</v>
      </c>
    </row>
    <row r="34" spans="1:11" ht="24.95" customHeight="1" thickBot="1">
      <c r="A34" s="109" t="s">
        <v>68</v>
      </c>
      <c r="B34" s="110" t="s">
        <v>69</v>
      </c>
      <c r="C34" s="111">
        <v>64373.2</v>
      </c>
      <c r="D34" s="112">
        <v>64373.2</v>
      </c>
      <c r="E34" s="42">
        <f t="shared" si="8"/>
        <v>1</v>
      </c>
      <c r="F34" s="112">
        <v>62287</v>
      </c>
      <c r="G34" s="78">
        <f t="shared" si="2"/>
        <v>1.0334933453208535</v>
      </c>
    </row>
    <row r="35" spans="1:11" ht="24.95" customHeight="1" thickBot="1">
      <c r="A35" s="11" t="s">
        <v>50</v>
      </c>
      <c r="B35" s="12" t="s">
        <v>38</v>
      </c>
      <c r="C35" s="107">
        <v>1190140.2805000001</v>
      </c>
      <c r="D35" s="37">
        <v>1021425.48011</v>
      </c>
      <c r="E35" s="108">
        <f t="shared" si="8"/>
        <v>0.85823956792797584</v>
      </c>
      <c r="F35" s="37">
        <v>303301.16834999999</v>
      </c>
      <c r="G35" s="94">
        <f t="shared" si="2"/>
        <v>3.3676938525053988</v>
      </c>
    </row>
    <row r="36" spans="1:11" ht="24.95" customHeight="1" thickBot="1">
      <c r="A36" s="7" t="s">
        <v>51</v>
      </c>
      <c r="B36" s="10" t="s">
        <v>39</v>
      </c>
      <c r="C36" s="28">
        <v>1651106</v>
      </c>
      <c r="D36" s="38">
        <v>1628576.3291199999</v>
      </c>
      <c r="E36" s="104">
        <f t="shared" si="8"/>
        <v>0.98635480043074153</v>
      </c>
      <c r="F36" s="38">
        <v>1459486.1487499999</v>
      </c>
      <c r="G36" s="91">
        <f t="shared" si="2"/>
        <v>1.1158559678793936</v>
      </c>
      <c r="I36" s="4"/>
      <c r="J36" s="5"/>
      <c r="K36" s="5"/>
    </row>
    <row r="37" spans="1:11" ht="24.95" customHeight="1" thickBot="1">
      <c r="A37" s="13" t="s">
        <v>52</v>
      </c>
      <c r="B37" s="8" t="s">
        <v>53</v>
      </c>
      <c r="C37" s="105">
        <v>13239.39</v>
      </c>
      <c r="D37" s="106">
        <v>13186.88694</v>
      </c>
      <c r="E37" s="42">
        <f t="shared" si="8"/>
        <v>0.9960343293762024</v>
      </c>
      <c r="F37" s="106">
        <v>919840.45125000004</v>
      </c>
      <c r="G37" s="78">
        <f t="shared" si="2"/>
        <v>1.4336058956833139E-2</v>
      </c>
      <c r="I37" s="4"/>
      <c r="J37" s="5"/>
      <c r="K37" s="5"/>
    </row>
    <row r="38" spans="1:11" ht="24.95" customHeight="1" thickBot="1">
      <c r="A38" s="13" t="s">
        <v>76</v>
      </c>
      <c r="B38" s="8" t="s">
        <v>77</v>
      </c>
      <c r="C38" s="105"/>
      <c r="D38" s="106"/>
      <c r="E38" s="42"/>
      <c r="F38" s="106">
        <v>131</v>
      </c>
      <c r="G38" s="78"/>
      <c r="I38" s="4"/>
      <c r="J38" s="5"/>
      <c r="K38" s="5"/>
    </row>
    <row r="39" spans="1:11" ht="36.75" thickBot="1">
      <c r="A39" s="13" t="s">
        <v>40</v>
      </c>
      <c r="B39" s="8" t="s">
        <v>41</v>
      </c>
      <c r="C39" s="27">
        <v>-4317.9088499999998</v>
      </c>
      <c r="D39" s="36">
        <v>-4317.9088499999998</v>
      </c>
      <c r="E39" s="42">
        <f t="shared" si="8"/>
        <v>1</v>
      </c>
      <c r="F39" s="36">
        <v>-2168.2987899999998</v>
      </c>
      <c r="G39" s="78">
        <f t="shared" si="2"/>
        <v>1.9913809249508461</v>
      </c>
      <c r="I39" s="5"/>
      <c r="J39" s="5"/>
      <c r="K39" s="4"/>
    </row>
    <row r="41" spans="1:11">
      <c r="A41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2023-01-25T07:08:27Z</cp:lastPrinted>
  <dcterms:created xsi:type="dcterms:W3CDTF">2017-12-11T14:03:53Z</dcterms:created>
  <dcterms:modified xsi:type="dcterms:W3CDTF">2023-01-25T08:35:25Z</dcterms:modified>
</cp:coreProperties>
</file>