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9" i="3"/>
  <c r="F30"/>
  <c r="G28"/>
  <c r="G27"/>
  <c r="C30"/>
  <c r="G14"/>
  <c r="D29" l="1"/>
  <c r="D30"/>
  <c r="G33"/>
  <c r="C21"/>
  <c r="C7"/>
  <c r="E32"/>
  <c r="E31"/>
  <c r="C29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<sst xmlns="http://schemas.openxmlformats.org/spreadsheetml/2006/main" count="71" uniqueCount="70">
  <si>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</si>
  <si>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</si>
  <si>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</si>
  <si>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</si>
  <si>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</si>
  <si>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</si>
  <si>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</si>
  <si>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</si>
  <si>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</si>
  <si>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</si>
  <si>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</si>
  <si>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</si>
  <si>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</si>
  <si>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</si>
  <si>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</si>
  <si>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</si>
  <si>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</si>
  <si>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</si>
  <si>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</si>
  <si>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</si>
  <si>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</si>
  <si>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</si>
  <si>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</si>
  <si>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</si>
  <si>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</si>
  <si>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</si>
  <si>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</si>
  <si>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</si>
  <si>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</si>
  <si>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</si>
  <si>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</si>
  <si>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</si>
  <si>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</si>
  <si>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</si>
  <si>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</si>
  <si>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</si>
  <si>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</si>
  <si>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</si>
  <si>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</si>
  <si>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</si>
  <si>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</si>
  <si>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</si>
  <si>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</si>
  <si>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</si>
  <si>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</si>
  <si>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</si>
  <si>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</si>
  <si>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</si>
  <si>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</si>
  <si>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</si>
  <si>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</si>
  <si>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</si>
  <si>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</si>
  <si>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</si>
  <si>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</si>
  <si>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</si>
  <si>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</si>
  <si>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</si>
  <si>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</si>
  <si>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</si>
  <si>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</si>
  <si>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</si>
  <si>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</si>
  <si>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</si>
  <si>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</si>
  <si>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01.06.2020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</si>
  <si>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</si>
  <si>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01.06.2019</t>
    </r>
    <r>
      <rPr>
        <b/>
        <sz val="9"/>
        <color rgb="FF000000"/>
        <rFont val="Calibri"/>
        <family val="2"/>
        <charset val="204"/>
      </rPr>
      <t>тыс. руб.</t>
    </r>
  </si>
  <si>
    <t>2 02 40 000 00 0000 150</t>
  </si>
  <si>
    <t>Иные межбюджетные трансферты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</si>
</sst>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2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164" fontId="11" fillId="0" borderId="2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49" fontId="17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J3" sqref="J3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21" t="s">
        <v>64</v>
      </c>
      <c r="B1" s="21"/>
      <c r="C1" s="21"/>
      <c r="D1" s="21"/>
      <c r="E1" s="21"/>
      <c r="F1" s="21"/>
      <c r="G1" s="21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3729839</v>
      </c>
      <c r="D4" s="4">
        <f>SUM(D5,D29)</f>
        <v>1511885.94</v>
      </c>
      <c r="E4" s="12">
        <f t="shared" ref="E4" si="0">D4/C4/100%</f>
        <v>0.40534884749717076</v>
      </c>
      <c r="F4" s="4">
        <f>SUM(F5,F29)</f>
        <v>1227040.2900000003</v>
      </c>
      <c r="G4" s="16">
        <f>D4/F4</f>
        <v>1.2321404214037663</v>
      </c>
      <c r="H4" s="20"/>
      <c r="I4" s="17"/>
      <c r="K4" s="14"/>
    </row>
    <row r="5" spans="1:14" ht="24.95" customHeight="1">
      <c r="A5" s="5" t="s">
        <v>4</v>
      </c>
      <c r="B5" s="3" t="s">
        <v>5</v>
      </c>
      <c r="C5" s="4">
        <f>SUM(C6,C21)</f>
        <v>1706469.2</v>
      </c>
      <c r="D5" s="4">
        <f>SUM(D6,D21)</f>
        <v>580896.71</v>
      </c>
      <c r="E5" s="12">
        <f t="shared" ref="E5" si="1">D5/C5/100%</f>
        <v>0.34040855234890849</v>
      </c>
      <c r="F5" s="4">
        <f>SUM(F6,F21)</f>
        <v>605153.27000000014</v>
      </c>
      <c r="G5" s="13">
        <f t="shared" ref="G5:G34" si="2">D5/F5</f>
        <v>0.95991666706188306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1274494</v>
      </c>
      <c r="D6" s="7">
        <f>SUM(D7,D9,D11,D16,D19:D20)</f>
        <v>434436.77</v>
      </c>
      <c r="E6" s="10">
        <f t="shared" ref="E6:E10" si="3">D6/C6/100%</f>
        <v>0.34087000017261754</v>
      </c>
      <c r="F6" s="7">
        <f>SUM(F7,F9,F11,F16,F19:F20)</f>
        <v>450497.4800000001</v>
      </c>
      <c r="G6" s="11">
        <f t="shared" si="2"/>
        <v>0.96434894596968646</v>
      </c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170182.9</v>
      </c>
      <c r="E7" s="12">
        <f t="shared" si="3"/>
        <v>0.3415078020901896</v>
      </c>
      <c r="F7" s="4">
        <f>SUM(F8)</f>
        <v>153724.39000000001</v>
      </c>
      <c r="G7" s="13">
        <f t="shared" si="2"/>
        <v>1.1070650532423643</v>
      </c>
    </row>
    <row r="8" spans="1:14" ht="24.95" customHeight="1">
      <c r="A8" s="2" t="s">
        <v>9</v>
      </c>
      <c r="B8" s="6" t="s">
        <v>10</v>
      </c>
      <c r="C8" s="7">
        <v>498328</v>
      </c>
      <c r="D8" s="8">
        <v>170182.9</v>
      </c>
      <c r="E8" s="10">
        <f t="shared" si="3"/>
        <v>0.3415078020901896</v>
      </c>
      <c r="F8" s="8">
        <v>153724.39000000001</v>
      </c>
      <c r="G8" s="11">
        <f t="shared" si="2"/>
        <v>1.1070650532423643</v>
      </c>
      <c r="H8" s="17"/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1380.78</v>
      </c>
      <c r="E9" s="12">
        <f t="shared" si="3"/>
        <v>0.36998392282958198</v>
      </c>
      <c r="F9" s="7">
        <v>1722.69</v>
      </c>
      <c r="G9" s="13">
        <f t="shared" si="2"/>
        <v>0.80152552113264719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1380.78</v>
      </c>
      <c r="E10" s="10">
        <f t="shared" si="3"/>
        <v>0.36998392282958198</v>
      </c>
      <c r="F10" s="7">
        <v>1722.59</v>
      </c>
      <c r="G10" s="11">
        <f t="shared" si="2"/>
        <v>0.80157205138773591</v>
      </c>
      <c r="H10" s="17"/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177542.34</v>
      </c>
      <c r="E11" s="12">
        <f t="shared" ref="E11:E18" si="4">D11/C11/100%</f>
        <v>0.37452318220268366</v>
      </c>
      <c r="F11" s="4">
        <f>SUM(F12:F15)</f>
        <v>193320.26000000004</v>
      </c>
      <c r="G11" s="13">
        <f t="shared" si="2"/>
        <v>0.91838455007250641</v>
      </c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144912.98000000001</v>
      </c>
      <c r="E12" s="10">
        <f t="shared" si="4"/>
        <v>0.3591106055762478</v>
      </c>
      <c r="F12" s="8">
        <v>157851.82</v>
      </c>
      <c r="G12" s="11">
        <f t="shared" si="2"/>
        <v>0.91803173381212844</v>
      </c>
      <c r="H12" s="17"/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20930.21</v>
      </c>
      <c r="E13" s="10">
        <f t="shared" si="4"/>
        <v>0.41038822768181016</v>
      </c>
      <c r="F13" s="8">
        <v>28488.1</v>
      </c>
      <c r="G13" s="11">
        <f t="shared" si="2"/>
        <v>0.7347001028499619</v>
      </c>
      <c r="H13" s="17"/>
    </row>
    <row r="14" spans="1:14" ht="24.95" customHeight="1">
      <c r="A14" s="2" t="s">
        <v>62</v>
      </c>
      <c r="B14" s="6" t="s">
        <v>63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  <c r="H14" s="17"/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11682.65</v>
      </c>
      <c r="E15" s="10">
        <f t="shared" si="4"/>
        <v>0.59864975659748909</v>
      </c>
      <c r="F15" s="8">
        <v>6929.64</v>
      </c>
      <c r="G15" s="11">
        <f t="shared" si="2"/>
        <v>1.6858956598033952</v>
      </c>
      <c r="H15" s="17"/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80056.350000000006</v>
      </c>
      <c r="E16" s="12">
        <f t="shared" si="4"/>
        <v>0.28434251231579583</v>
      </c>
      <c r="F16" s="4">
        <f>SUM(F17:F18)</f>
        <v>95011.15</v>
      </c>
      <c r="G16" s="13">
        <f t="shared" si="2"/>
        <v>0.84259952647662939</v>
      </c>
      <c r="H16" s="15"/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11143.44</v>
      </c>
      <c r="E17" s="10">
        <f t="shared" si="4"/>
        <v>9.9694388777555112E-2</v>
      </c>
      <c r="F17" s="8">
        <v>11339.11</v>
      </c>
      <c r="G17" s="11">
        <f t="shared" si="2"/>
        <v>0.98274379558889546</v>
      </c>
      <c r="H17" s="17"/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68912.91</v>
      </c>
      <c r="E18" s="10">
        <f t="shared" si="4"/>
        <v>0.40591207082398262</v>
      </c>
      <c r="F18" s="7">
        <v>83672.039999999994</v>
      </c>
      <c r="G18" s="11">
        <f t="shared" si="2"/>
        <v>0.82360738425882773</v>
      </c>
      <c r="H18" s="17"/>
    </row>
    <row r="19" spans="1:9" ht="24.95" customHeight="1">
      <c r="A19" s="5" t="s">
        <v>21</v>
      </c>
      <c r="B19" s="3" t="s">
        <v>22</v>
      </c>
      <c r="C19" s="4">
        <v>16836</v>
      </c>
      <c r="D19" s="9">
        <v>5272.5</v>
      </c>
      <c r="E19" s="12">
        <f t="shared" ref="E19" si="5">D19/C19/100%</f>
        <v>0.31316821097647896</v>
      </c>
      <c r="F19" s="9">
        <v>6718.89</v>
      </c>
      <c r="G19" s="13">
        <f t="shared" si="2"/>
        <v>0.78472783450837857</v>
      </c>
      <c r="H19" s="17"/>
    </row>
    <row r="20" spans="1:9" ht="24.95" customHeight="1">
      <c r="A20" s="5" t="s">
        <v>23</v>
      </c>
      <c r="B20" s="3" t="s">
        <v>24</v>
      </c>
      <c r="C20" s="4">
        <v>0</v>
      </c>
      <c r="D20" s="9">
        <v>1.9</v>
      </c>
      <c r="E20" s="12">
        <v>0</v>
      </c>
      <c r="F20" s="9">
        <v>0.1</v>
      </c>
      <c r="G20" s="13">
        <v>0</v>
      </c>
      <c r="H20" s="17"/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146459.94</v>
      </c>
      <c r="E21" s="12">
        <f t="shared" ref="E21:E25" si="6">D21/C21/100%</f>
        <v>0.33904710270404409</v>
      </c>
      <c r="F21" s="4">
        <f>SUM(F22:F27)</f>
        <v>154655.79</v>
      </c>
      <c r="G21" s="13">
        <f t="shared" si="2"/>
        <v>0.94700586379598195</v>
      </c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91310.07</v>
      </c>
      <c r="E22" s="12">
        <f t="shared" si="6"/>
        <v>0.23819280898782613</v>
      </c>
      <c r="F22" s="9">
        <v>109996.17</v>
      </c>
      <c r="G22" s="13">
        <f t="shared" si="2"/>
        <v>0.83012044873926072</v>
      </c>
      <c r="H22" s="17"/>
    </row>
    <row r="23" spans="1:9" ht="24.95" customHeight="1">
      <c r="A23" s="5" t="s">
        <v>28</v>
      </c>
      <c r="B23" s="3" t="s">
        <v>29</v>
      </c>
      <c r="C23" s="4">
        <v>567</v>
      </c>
      <c r="D23" s="9">
        <v>182</v>
      </c>
      <c r="E23" s="12">
        <f t="shared" si="6"/>
        <v>0.32098765432098764</v>
      </c>
      <c r="F23" s="9">
        <v>451.2</v>
      </c>
      <c r="G23" s="13">
        <f t="shared" si="2"/>
        <v>0.40336879432624112</v>
      </c>
      <c r="H23" s="17"/>
    </row>
    <row r="24" spans="1:9" ht="24.95" customHeight="1">
      <c r="A24" s="5" t="s">
        <v>30</v>
      </c>
      <c r="B24" s="3" t="s">
        <v>31</v>
      </c>
      <c r="C24" s="4">
        <v>13864</v>
      </c>
      <c r="D24" s="9">
        <v>3765.5</v>
      </c>
      <c r="E24" s="12">
        <f t="shared" si="6"/>
        <v>0.27160271206001152</v>
      </c>
      <c r="F24" s="9">
        <v>3108.03</v>
      </c>
      <c r="G24" s="13">
        <f t="shared" si="2"/>
        <v>1.2115391421575723</v>
      </c>
      <c r="H24" s="17"/>
    </row>
    <row r="25" spans="1:9" ht="24.95" customHeight="1">
      <c r="A25" s="5" t="s">
        <v>32</v>
      </c>
      <c r="B25" s="3" t="s">
        <v>33</v>
      </c>
      <c r="C25" s="4">
        <v>29700</v>
      </c>
      <c r="D25" s="9">
        <v>47597.24</v>
      </c>
      <c r="E25" s="12">
        <f t="shared" si="6"/>
        <v>1.6026006734006732</v>
      </c>
      <c r="F25" s="9">
        <v>26105.360000000001</v>
      </c>
      <c r="G25" s="13">
        <f t="shared" si="2"/>
        <v>1.8232746072071022</v>
      </c>
      <c r="H25" s="17"/>
    </row>
    <row r="26" spans="1:9" ht="24.95" customHeight="1">
      <c r="A26" s="5" t="s">
        <v>34</v>
      </c>
      <c r="B26" s="3" t="s">
        <v>35</v>
      </c>
      <c r="C26" s="4">
        <v>163</v>
      </c>
      <c r="D26" s="9">
        <v>2616.9699999999998</v>
      </c>
      <c r="E26" s="12">
        <f t="shared" ref="E26:E28" si="7">D26/C26/100%</f>
        <v>16.055030674846623</v>
      </c>
      <c r="F26" s="9">
        <v>14980.03</v>
      </c>
      <c r="G26" s="13">
        <f t="shared" si="2"/>
        <v>0.17469724693475244</v>
      </c>
      <c r="H26" s="17"/>
    </row>
    <row r="27" spans="1:9" ht="24.95" customHeight="1">
      <c r="A27" s="5" t="s">
        <v>52</v>
      </c>
      <c r="B27" s="3" t="s">
        <v>53</v>
      </c>
      <c r="C27" s="4">
        <v>4336</v>
      </c>
      <c r="D27" s="9">
        <v>988.16</v>
      </c>
      <c r="E27" s="12">
        <f t="shared" si="7"/>
        <v>0.22789667896678967</v>
      </c>
      <c r="F27" s="9">
        <v>15</v>
      </c>
      <c r="G27" s="13">
        <f t="shared" si="2"/>
        <v>65.877333333333326</v>
      </c>
    </row>
    <row r="28" spans="1:9" ht="24.95" customHeight="1">
      <c r="A28" s="2" t="s">
        <v>55</v>
      </c>
      <c r="B28" s="6" t="s">
        <v>54</v>
      </c>
      <c r="C28" s="7">
        <v>4336</v>
      </c>
      <c r="D28" s="8">
        <v>988.16</v>
      </c>
      <c r="E28" s="10">
        <f t="shared" si="7"/>
        <v>0.22789667896678967</v>
      </c>
      <c r="F28" s="8">
        <v>15</v>
      </c>
      <c r="G28" s="13">
        <f t="shared" si="2"/>
        <v>65.877333333333326</v>
      </c>
    </row>
    <row r="29" spans="1:9" ht="24.95" customHeight="1">
      <c r="A29" s="5" t="s">
        <v>36</v>
      </c>
      <c r="B29" s="3" t="s">
        <v>37</v>
      </c>
      <c r="C29" s="9">
        <f>SUM(C32:C36)</f>
        <v>2023369.8</v>
      </c>
      <c r="D29" s="9">
        <f>SUM(D32:D36)</f>
        <v>930989.2300000001</v>
      </c>
      <c r="E29" s="12">
        <f t="shared" ref="E29:E34" si="8">D29/C29/100%</f>
        <v>0.46011818007761118</v>
      </c>
      <c r="F29" s="9">
        <f>SUM(F33:F36)</f>
        <v>621887.02000000014</v>
      </c>
      <c r="G29" s="13">
        <f t="shared" si="2"/>
        <v>1.4970391728066617</v>
      </c>
      <c r="H29" s="17"/>
      <c r="I29" s="14"/>
    </row>
    <row r="30" spans="1:9" ht="24.95" customHeight="1">
      <c r="A30" s="5" t="s">
        <v>38</v>
      </c>
      <c r="B30" s="3" t="s">
        <v>39</v>
      </c>
      <c r="C30" s="9">
        <f>SUM(C32:C36)</f>
        <v>2023369.8</v>
      </c>
      <c r="D30" s="9">
        <f>SUM(D32:D34)</f>
        <v>931756.13000000012</v>
      </c>
      <c r="E30" s="12">
        <f t="shared" si="8"/>
        <v>0.46049720125307797</v>
      </c>
      <c r="F30" s="9">
        <f>SUM(F33:F35)</f>
        <v>627623.12000000011</v>
      </c>
      <c r="G30" s="13">
        <f t="shared" si="2"/>
        <v>1.484579041638874</v>
      </c>
      <c r="H30" s="17"/>
    </row>
    <row r="31" spans="1:9" ht="24.95" customHeight="1">
      <c r="A31" s="5" t="s">
        <v>38</v>
      </c>
      <c r="B31" s="3" t="s">
        <v>59</v>
      </c>
      <c r="C31" s="9">
        <v>215</v>
      </c>
      <c r="D31" s="8">
        <v>89.56</v>
      </c>
      <c r="E31" s="12">
        <f t="shared" si="8"/>
        <v>0.41655813953488374</v>
      </c>
      <c r="F31" s="9">
        <v>0</v>
      </c>
      <c r="G31" s="13"/>
    </row>
    <row r="32" spans="1:9" ht="24.95" customHeight="1">
      <c r="A32" s="2" t="s">
        <v>60</v>
      </c>
      <c r="B32" s="6" t="s">
        <v>61</v>
      </c>
      <c r="C32" s="8">
        <v>215</v>
      </c>
      <c r="D32" s="8">
        <v>89.56</v>
      </c>
      <c r="E32" s="12">
        <f t="shared" si="8"/>
        <v>0.41655813953488374</v>
      </c>
      <c r="F32" s="8">
        <v>0</v>
      </c>
      <c r="G32" s="11"/>
    </row>
    <row r="33" spans="1:11" ht="24.95" customHeight="1">
      <c r="A33" s="2" t="s">
        <v>56</v>
      </c>
      <c r="B33" s="6" t="s">
        <v>40</v>
      </c>
      <c r="C33" s="8">
        <v>620015.80000000005</v>
      </c>
      <c r="D33" s="8">
        <v>168742.76</v>
      </c>
      <c r="E33" s="12">
        <f t="shared" si="8"/>
        <v>0.27215880627558198</v>
      </c>
      <c r="F33" s="8">
        <v>8708.31</v>
      </c>
      <c r="G33" s="13">
        <f t="shared" si="2"/>
        <v>19.377210962861913</v>
      </c>
      <c r="H33" s="17"/>
      <c r="I33" s="17"/>
      <c r="J33" s="15"/>
      <c r="K33" s="17"/>
    </row>
    <row r="34" spans="1:11" ht="24.95" customHeight="1">
      <c r="A34" s="2" t="s">
        <v>57</v>
      </c>
      <c r="B34" s="6" t="s">
        <v>41</v>
      </c>
      <c r="C34" s="8">
        <v>1403139</v>
      </c>
      <c r="D34" s="8">
        <v>762923.81</v>
      </c>
      <c r="E34" s="12">
        <f t="shared" si="8"/>
        <v>0.54372646615909048</v>
      </c>
      <c r="F34" s="8">
        <v>613224.81000000006</v>
      </c>
      <c r="G34" s="13">
        <f t="shared" si="2"/>
        <v>1.2441176507519323</v>
      </c>
      <c r="H34" s="20"/>
      <c r="I34" s="17"/>
      <c r="J34" s="15"/>
      <c r="K34" s="15"/>
    </row>
    <row r="35" spans="1:11" ht="24.95" customHeight="1">
      <c r="A35" s="18" t="s">
        <v>68</v>
      </c>
      <c r="B35" s="19" t="s">
        <v>69</v>
      </c>
      <c r="C35" s="8">
        <v>0</v>
      </c>
      <c r="D35" s="8">
        <v>0</v>
      </c>
      <c r="E35" s="12"/>
      <c r="F35" s="8">
        <v>5690</v>
      </c>
      <c r="G35" s="13"/>
      <c r="H35" s="15"/>
      <c r="I35" s="17"/>
      <c r="J35" s="15"/>
      <c r="K35" s="15"/>
    </row>
    <row r="36" spans="1:11" ht="36">
      <c r="A36" s="5" t="s">
        <v>42</v>
      </c>
      <c r="B36" s="3" t="s">
        <v>43</v>
      </c>
      <c r="C36" s="9">
        <v>0</v>
      </c>
      <c r="D36" s="9">
        <v>-766.9</v>
      </c>
      <c r="E36" s="12">
        <v>0</v>
      </c>
      <c r="F36" s="9">
        <v>-5736.1</v>
      </c>
      <c r="G36" s="12">
        <v>0</v>
      </c>
      <c r="H36" s="15"/>
      <c r="I36" s="15"/>
      <c r="J36" s="22"/>
      <c r="K36" s="22"/>
    </row>
    <row r="37" spans="1:11">
      <c r="F37" s="15"/>
      <c r="G37" s="15"/>
    </row>
    <row r="38" spans="1:11">
      <c r="A38" s="1"/>
    </row>
  </sheetData>
  <mergeCells count="2">
    <mergeCell ref="A1:G1"/>
    <mergeCell ref="J36:K36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2020-07-12T15:13:02Z</dcterms:modified>
</cp:coreProperties>
</file>