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Бюджет 2025\Сайт (проект )\п 16.3\"/>
    </mc:Choice>
  </mc:AlternateContent>
  <xr:revisionPtr revIDLastSave="0" documentId="13_ncr:1_{28FFC144-5E12-444D-B1D6-ABCE1EDA82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7" l="1"/>
  <c r="D56" i="7"/>
  <c r="D13" i="7" l="1"/>
  <c r="D42" i="7"/>
  <c r="E10" i="7" l="1"/>
  <c r="E15" i="7"/>
  <c r="C13" i="7" l="1"/>
  <c r="C5" i="7"/>
  <c r="E52" i="7"/>
  <c r="E50" i="7"/>
  <c r="E49" i="7"/>
  <c r="E48" i="7"/>
  <c r="E46" i="7"/>
  <c r="E45" i="7"/>
  <c r="E44" i="7"/>
  <c r="E43" i="7"/>
  <c r="E41" i="7"/>
  <c r="E40" i="7"/>
  <c r="E38" i="7"/>
  <c r="E37" i="7"/>
  <c r="E36" i="7"/>
  <c r="E35" i="7"/>
  <c r="E34" i="7"/>
  <c r="E32" i="7"/>
  <c r="E30" i="7"/>
  <c r="E29" i="7"/>
  <c r="E28" i="7"/>
  <c r="E27" i="7"/>
  <c r="E25" i="7"/>
  <c r="E24" i="7"/>
  <c r="E23" i="7"/>
  <c r="E22" i="7"/>
  <c r="E21" i="7"/>
  <c r="E19" i="7"/>
  <c r="E18" i="7"/>
  <c r="E17" i="7"/>
  <c r="E14" i="7"/>
  <c r="E12" i="7"/>
  <c r="E11" i="7"/>
  <c r="E9" i="7"/>
  <c r="E8" i="7"/>
  <c r="E7" i="7"/>
  <c r="E6" i="7"/>
  <c r="G39" i="7"/>
  <c r="H13" i="7"/>
  <c r="F13" i="7"/>
  <c r="G13" i="7"/>
  <c r="C42" i="7"/>
  <c r="H42" i="7"/>
  <c r="G42" i="7"/>
  <c r="F42" i="7"/>
  <c r="F5" i="7"/>
  <c r="E42" i="7" l="1"/>
  <c r="C33" i="7"/>
  <c r="C39" i="7"/>
  <c r="C53" i="7"/>
  <c r="C51" i="7"/>
  <c r="C47" i="7"/>
  <c r="C31" i="7"/>
  <c r="C26" i="7"/>
  <c r="C56" i="7" s="1"/>
  <c r="C20" i="7"/>
  <c r="C16" i="7"/>
  <c r="D16" i="7"/>
  <c r="E16" i="7" l="1"/>
  <c r="H47" i="7" l="1"/>
  <c r="H53" i="7"/>
  <c r="G53" i="7"/>
  <c r="F53" i="7"/>
  <c r="H51" i="7"/>
  <c r="G51" i="7"/>
  <c r="F51" i="7"/>
  <c r="G47" i="7"/>
  <c r="F47" i="7"/>
  <c r="H39" i="7"/>
  <c r="F39" i="7"/>
  <c r="H33" i="7"/>
  <c r="G33" i="7"/>
  <c r="F33" i="7"/>
  <c r="H31" i="7"/>
  <c r="G31" i="7"/>
  <c r="F31" i="7"/>
  <c r="H16" i="7"/>
  <c r="G16" i="7"/>
  <c r="H20" i="7"/>
  <c r="G20" i="7"/>
  <c r="G56" i="7" s="1"/>
  <c r="H26" i="7"/>
  <c r="G26" i="7"/>
  <c r="F26" i="7"/>
  <c r="F20" i="7"/>
  <c r="F16" i="7"/>
  <c r="H5" i="7"/>
  <c r="H56" i="7" s="1"/>
  <c r="G5" i="7"/>
  <c r="D53" i="7"/>
  <c r="E53" i="7" s="1"/>
  <c r="D51" i="7"/>
  <c r="E51" i="7" s="1"/>
  <c r="D47" i="7"/>
  <c r="E47" i="7" s="1"/>
  <c r="D39" i="7"/>
  <c r="E39" i="7" s="1"/>
  <c r="D33" i="7"/>
  <c r="E33" i="7" s="1"/>
  <c r="D31" i="7"/>
  <c r="E31" i="7" s="1"/>
  <c r="F56" i="7" l="1"/>
  <c r="D26" i="7"/>
  <c r="E26" i="7" s="1"/>
  <c r="D20" i="7"/>
  <c r="E20" i="7" s="1"/>
  <c r="E13" i="7"/>
  <c r="D5" i="7"/>
  <c r="E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 shapeId="0" xr:uid="{B932D67F-13D9-4127-B558-3DDDAFB751E5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 xr:uid="{E5412153-EB78-4778-924C-CC6156449EC3}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<sst xmlns="http://schemas.openxmlformats.org/spreadsheetml/2006/main" count="111" uniqueCount="108">
  <si>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</si>
  <si>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</si>
  <si>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</si>
  <si>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</si>
  <si>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</si>
  <si>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</si>
  <si>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</si>
  <si>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</si>
  <si>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</si>
  <si>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</si>
  <si>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</si>
  <si>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</si>
  <si>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</si>
  <si>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</si>
  <si>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</si>
  <si>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</si>
  <si>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</si>
  <si>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</si>
  <si>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</si>
  <si>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</si>
  <si>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</si>
  <si>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</si>
  <si>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</si>
  <si>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</si>
  <si>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</si>
  <si>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</si>
  <si>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</si>
  <si>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</si>
  <si>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</si>
  <si>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</si>
  <si>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</si>
  <si>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</si>
  <si>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</si>
  <si>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</si>
  <si>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</si>
  <si>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</si>
  <si>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</si>
  <si>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</si>
  <si>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</si>
  <si>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</si>
  <si>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</si>
  <si>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</si>
  <si>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</si>
  <si>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</si>
  <si>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</si>
  <si>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</si>
  <si>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</si>
  <si>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</si>
  <si>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</si>
  <si>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</si>
  <si>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</si>
  <si>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</si>
  <si>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</si>
  <si>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</si>
  <si>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</si>
  <si>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</si>
  <si>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</si>
  <si>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</si>
  <si>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</si>
  <si>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</si>
  <si>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</si>
  <si>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</si>
  <si>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</si>
  <si>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</si>
  <si>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</si>
  <si>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</si>
  <si>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</si>
  <si>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</si>
  <si>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</si>
  <si>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</si>
  <si>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</si>
  <si>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</si>
  <si>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</si>
  <si>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</si>
  <si>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</si>
  <si>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</si>
  <si>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</si>
  <si>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</si>
  <si>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</si>
  <si>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</si>
  <si>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</si>
  <si>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</si>
  <si>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</si>
  <si>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</si>
  <si>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</si>
  <si>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</si>
  <si>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</si>
  <si>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</si>
  <si>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</si>
  <si>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</si>
  <si>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11 03</t>
  </si>
  <si>
    <t>03 10</t>
  </si>
  <si>
    <t>Спорт высших достижений</t>
  </si>
  <si>
    <t xml:space="preserve">04 08 </t>
  </si>
  <si>
    <t>02 04</t>
  </si>
  <si>
    <t>Мобилизационная подготовка экономики</t>
  </si>
  <si>
    <t xml:space="preserve"> Гражданская оборона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</si>
  <si>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</si>
  <si>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Транспорт</t>
  </si>
  <si>
    <t>10 06</t>
  </si>
  <si>
    <t>Другие вопросы в области социальной защиты</t>
  </si>
  <si>
    <t>Процент исполнения</t>
  </si>
  <si>
    <t>Уточненный план
 2024 года</t>
  </si>
  <si>
    <t>2024 год 
ожидаемое исполнение, 
тыс. рублей</t>
  </si>
  <si>
    <t>Прогноз
 2025 год,
 тыс. рублей</t>
  </si>
  <si>
    <t>Прогноз 
2026 год,
тыс. рублей</t>
  </si>
  <si>
    <t>Прогноз 
2027 год,
 тыс. рублей</t>
  </si>
  <si>
    <t>Оценка ожидаемого исполнения бюджета  городского округа Реутов Московской области по разделам и подразделам классификации расходов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</si>
</sst>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scheme val="minor"/>
    </font>
    <font>
      <sz val="12"/>
      <color theme="1"/>
      <name val="Inter"/>
      <family val="2"/>
      <charset val="204"/>
    </font>
    <font>
      <sz val="9"/>
      <color theme="1"/>
      <name val="Inter"/>
      <family val="2"/>
      <charset val="204"/>
    </font>
    <font>
      <b/>
      <sz val="12"/>
      <color theme="1"/>
      <name val="Inter"/>
      <family val="2"/>
      <charset val="204"/>
    </font>
    <font>
      <b/>
      <sz val="12"/>
      <name val="Inter"/>
      <family val="2"/>
      <charset val="204"/>
    </font>
    <font>
      <sz val="12"/>
      <name val="Inte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Border="0" applyAlignment="0" applyProtection="0">
      <alignment horizontal="left" wrapText="1"/>
    </xf>
    <xf numFmtId="0" fontId="4" fillId="0" borderId="0"/>
  </cellStyleXfs>
  <cellXfs count="74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5" borderId="15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 wrapText="1"/>
    </xf>
    <xf numFmtId="4" fontId="9" fillId="5" borderId="15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6" borderId="0" xfId="0" applyFill="1"/>
    <xf numFmtId="0" fontId="7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4" fontId="8" fillId="7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9" fillId="5" borderId="20" xfId="0" applyNumberFormat="1" applyFont="1" applyFill="1" applyBorder="1" applyAlignment="1">
      <alignment horizontal="center" vertical="center" wrapText="1"/>
    </xf>
    <xf numFmtId="4" fontId="5" fillId="6" borderId="9" xfId="0" applyNumberFormat="1" applyFont="1" applyFill="1" applyBorder="1" applyAlignment="1">
      <alignment horizontal="center" vertical="center" wrapText="1"/>
    </xf>
    <xf numFmtId="4" fontId="5" fillId="6" borderId="8" xfId="0" applyNumberFormat="1" applyFont="1" applyFill="1" applyBorder="1" applyAlignment="1">
      <alignment horizontal="center" vertical="center" wrapText="1"/>
    </xf>
    <xf numFmtId="4" fontId="5" fillId="6" borderId="10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4" fontId="5" fillId="6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4" fontId="8" fillId="4" borderId="22" xfId="0" applyNumberFormat="1" applyFont="1" applyFill="1" applyBorder="1" applyAlignment="1">
      <alignment horizontal="center" vertical="center"/>
    </xf>
    <xf numFmtId="4" fontId="9" fillId="6" borderId="25" xfId="2" applyNumberFormat="1" applyFont="1" applyFill="1" applyBorder="1" applyAlignment="1">
      <alignment horizontal="center" vertical="center"/>
    </xf>
    <xf numFmtId="4" fontId="9" fillId="6" borderId="25" xfId="0" applyNumberFormat="1" applyFont="1" applyFill="1" applyBorder="1" applyAlignment="1">
      <alignment horizontal="center" vertical="center"/>
    </xf>
    <xf numFmtId="4" fontId="9" fillId="6" borderId="26" xfId="0" applyNumberFormat="1" applyFont="1" applyFill="1" applyBorder="1" applyAlignment="1">
      <alignment horizontal="center" vertical="center"/>
    </xf>
    <xf numFmtId="4" fontId="9" fillId="6" borderId="24" xfId="0" applyNumberFormat="1" applyFont="1" applyFill="1" applyBorder="1" applyAlignment="1">
      <alignment horizontal="center" vertical="center"/>
    </xf>
    <xf numFmtId="4" fontId="9" fillId="4" borderId="26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4" fontId="8" fillId="4" borderId="27" xfId="0" applyNumberFormat="1" applyFont="1" applyFill="1" applyBorder="1" applyAlignment="1">
      <alignment horizontal="center" vertical="center"/>
    </xf>
    <xf numFmtId="4" fontId="9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4" fontId="9" fillId="5" borderId="3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2" xfId="0" applyNumberFormat="1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8" fillId="4" borderId="33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9" fillId="6" borderId="13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9" fillId="6" borderId="26" xfId="2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34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">
    <cellStyle name="3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40" zoomScaleNormal="100" workbookViewId="0">
      <selection activeCell="M52" sqref="M52"/>
    </sheetView>
  </sheetViews>
  <sheetFormatPr defaultRowHeight="12" x14ac:dyDescent="0.2"/>
  <cols>
    <col min="1" max="1" width="11.85546875" customWidth="1"/>
    <col min="2" max="2" width="42.140625" customWidth="1"/>
    <col min="3" max="3" width="19.85546875" customWidth="1"/>
    <col min="4" max="5" width="18.5703125" customWidth="1"/>
    <col min="6" max="6" width="19.140625" customWidth="1"/>
    <col min="7" max="7" width="18.7109375" customWidth="1"/>
    <col min="8" max="8" width="19" customWidth="1"/>
  </cols>
  <sheetData>
    <row r="1" spans="1:9" ht="69.75" customHeight="1" x14ac:dyDescent="0.25">
      <c r="A1" s="72" t="s">
        <v>107</v>
      </c>
      <c r="B1" s="73"/>
      <c r="C1" s="73"/>
      <c r="D1" s="73"/>
      <c r="E1" s="73"/>
      <c r="F1" s="73"/>
      <c r="G1" s="73"/>
      <c r="H1" s="73"/>
    </row>
    <row r="2" spans="1:9" ht="12.75" thickBot="1" x14ac:dyDescent="0.25">
      <c r="C2" s="24"/>
      <c r="D2" s="24"/>
      <c r="E2" s="24"/>
    </row>
    <row r="3" spans="1:9" ht="76.5" customHeight="1" thickBot="1" x14ac:dyDescent="0.25">
      <c r="A3" s="20" t="s">
        <v>81</v>
      </c>
      <c r="B3" s="21" t="s">
        <v>0</v>
      </c>
      <c r="C3" s="22" t="s">
        <v>102</v>
      </c>
      <c r="D3" s="42" t="s">
        <v>103</v>
      </c>
      <c r="E3" s="23" t="s">
        <v>101</v>
      </c>
      <c r="F3" s="50" t="s">
        <v>104</v>
      </c>
      <c r="G3" s="23" t="s">
        <v>105</v>
      </c>
      <c r="H3" s="23" t="s">
        <v>106</v>
      </c>
    </row>
    <row r="4" spans="1:9" ht="12.75" thickBot="1" x14ac:dyDescent="0.25">
      <c r="A4" s="17">
        <v>1</v>
      </c>
      <c r="B4" s="17">
        <v>2</v>
      </c>
      <c r="C4" s="18">
        <v>3</v>
      </c>
      <c r="D4" s="43">
        <v>4</v>
      </c>
      <c r="E4" s="59">
        <v>5</v>
      </c>
      <c r="F4" s="51">
        <v>6</v>
      </c>
      <c r="G4" s="19">
        <v>7</v>
      </c>
      <c r="H4" s="19">
        <v>8</v>
      </c>
    </row>
    <row r="5" spans="1:9" ht="39" customHeight="1" thickBot="1" x14ac:dyDescent="0.25">
      <c r="A5" s="5" t="s">
        <v>82</v>
      </c>
      <c r="B5" s="32" t="s">
        <v>1</v>
      </c>
      <c r="C5" s="6">
        <f>SUM(C6:C12)</f>
        <v>727632.01197000011</v>
      </c>
      <c r="D5" s="44">
        <f t="shared" ref="D5:H5" si="0">SUM(D6:D12)</f>
        <v>717632.01197000011</v>
      </c>
      <c r="E5" s="68">
        <f>SUM(D5/C5*100)</f>
        <v>98.62567893722462</v>
      </c>
      <c r="F5" s="52">
        <f t="shared" si="0"/>
        <v>752670.19712999999</v>
      </c>
      <c r="G5" s="6">
        <f t="shared" si="0"/>
        <v>761977.85302000004</v>
      </c>
      <c r="H5" s="6">
        <f t="shared" si="0"/>
        <v>929448.59297000011</v>
      </c>
      <c r="I5" s="24"/>
    </row>
    <row r="6" spans="1:9" ht="63.75" thickBot="1" x14ac:dyDescent="0.25">
      <c r="A6" s="4" t="s">
        <v>2</v>
      </c>
      <c r="B6" s="4" t="s">
        <v>3</v>
      </c>
      <c r="C6" s="36">
        <v>5311.49</v>
      </c>
      <c r="D6" s="36">
        <v>5311.49</v>
      </c>
      <c r="E6" s="68">
        <f t="shared" ref="E6:E53" si="1">SUM(D6/C6*100)</f>
        <v>100</v>
      </c>
      <c r="F6" s="53">
        <v>6055.29</v>
      </c>
      <c r="G6" s="53">
        <v>6055.29</v>
      </c>
      <c r="H6" s="53">
        <v>6055.29</v>
      </c>
      <c r="I6" s="24"/>
    </row>
    <row r="7" spans="1:9" ht="95.25" thickBot="1" x14ac:dyDescent="0.25">
      <c r="A7" s="1" t="s">
        <v>4</v>
      </c>
      <c r="B7" s="1" t="s">
        <v>5</v>
      </c>
      <c r="C7" s="37">
        <v>4432.46</v>
      </c>
      <c r="D7" s="37">
        <v>4432.46</v>
      </c>
      <c r="E7" s="68">
        <f t="shared" si="1"/>
        <v>100</v>
      </c>
      <c r="F7" s="54">
        <v>5436.67</v>
      </c>
      <c r="G7" s="54">
        <v>5436.67</v>
      </c>
      <c r="H7" s="54">
        <v>5436.67</v>
      </c>
      <c r="I7" s="24"/>
    </row>
    <row r="8" spans="1:9" ht="126.75" thickBot="1" x14ac:dyDescent="0.25">
      <c r="A8" s="1" t="s">
        <v>6</v>
      </c>
      <c r="B8" s="1" t="s">
        <v>7</v>
      </c>
      <c r="C8" s="37">
        <v>335554.08231000003</v>
      </c>
      <c r="D8" s="37">
        <v>335554.08231000003</v>
      </c>
      <c r="E8" s="68">
        <f t="shared" si="1"/>
        <v>100</v>
      </c>
      <c r="F8" s="54">
        <v>321119.94400000002</v>
      </c>
      <c r="G8" s="13">
        <v>327166.94400000002</v>
      </c>
      <c r="H8" s="13">
        <v>341215.94400000002</v>
      </c>
      <c r="I8" s="24"/>
    </row>
    <row r="9" spans="1:9" ht="79.5" thickBot="1" x14ac:dyDescent="0.25">
      <c r="A9" s="1" t="s">
        <v>8</v>
      </c>
      <c r="B9" s="1" t="s">
        <v>9</v>
      </c>
      <c r="C9" s="37">
        <v>46102.082499999997</v>
      </c>
      <c r="D9" s="37">
        <v>46102.082499999997</v>
      </c>
      <c r="E9" s="68">
        <f t="shared" si="1"/>
        <v>100</v>
      </c>
      <c r="F9" s="54">
        <v>48277.120000000003</v>
      </c>
      <c r="G9" s="54">
        <v>48277.120000000003</v>
      </c>
      <c r="H9" s="54">
        <v>48277.120000000003</v>
      </c>
      <c r="I9" s="24"/>
    </row>
    <row r="10" spans="1:9" ht="32.25" thickBot="1" x14ac:dyDescent="0.25">
      <c r="A10" s="1" t="s">
        <v>10</v>
      </c>
      <c r="B10" s="1" t="s">
        <v>11</v>
      </c>
      <c r="C10" s="37">
        <v>5643.11</v>
      </c>
      <c r="D10" s="37">
        <v>5643.11</v>
      </c>
      <c r="E10" s="68">
        <f t="shared" si="1"/>
        <v>100</v>
      </c>
      <c r="F10" s="54"/>
      <c r="G10" s="10"/>
      <c r="H10" s="10"/>
      <c r="I10" s="24"/>
    </row>
    <row r="11" spans="1:9" ht="16.5" thickBot="1" x14ac:dyDescent="0.25">
      <c r="A11" s="1" t="s">
        <v>12</v>
      </c>
      <c r="B11" s="1" t="s">
        <v>13</v>
      </c>
      <c r="C11" s="37">
        <v>10000</v>
      </c>
      <c r="D11" s="46">
        <v>0</v>
      </c>
      <c r="E11" s="68">
        <f t="shared" si="1"/>
        <v>0</v>
      </c>
      <c r="F11" s="54">
        <v>5000</v>
      </c>
      <c r="G11" s="10">
        <v>5000</v>
      </c>
      <c r="H11" s="10">
        <v>30000</v>
      </c>
      <c r="I11" s="24"/>
    </row>
    <row r="12" spans="1:9" ht="32.25" thickBot="1" x14ac:dyDescent="0.25">
      <c r="A12" s="2" t="s">
        <v>15</v>
      </c>
      <c r="B12" s="2" t="s">
        <v>16</v>
      </c>
      <c r="C12" s="38">
        <v>320588.78716000001</v>
      </c>
      <c r="D12" s="38">
        <v>320588.78716000001</v>
      </c>
      <c r="E12" s="68">
        <f t="shared" si="1"/>
        <v>100</v>
      </c>
      <c r="F12" s="55">
        <v>366781.17313000001</v>
      </c>
      <c r="G12" s="14">
        <v>370041.82902</v>
      </c>
      <c r="H12" s="14">
        <v>498463.56897000002</v>
      </c>
      <c r="I12" s="24"/>
    </row>
    <row r="13" spans="1:9" ht="16.5" thickBot="1" x14ac:dyDescent="0.25">
      <c r="A13" s="5" t="s">
        <v>83</v>
      </c>
      <c r="B13" s="8" t="s">
        <v>17</v>
      </c>
      <c r="C13" s="6">
        <f>SUM(C14:C15)</f>
        <v>9116.61</v>
      </c>
      <c r="D13" s="44">
        <f>SUM(D14:D15)</f>
        <v>9116.61</v>
      </c>
      <c r="E13" s="68">
        <f t="shared" si="1"/>
        <v>100</v>
      </c>
      <c r="F13" s="52">
        <f>SUM(F14:F15)</f>
        <v>9434.8799999999992</v>
      </c>
      <c r="G13" s="6">
        <f>SUM(G14:G15)</f>
        <v>9869.33</v>
      </c>
      <c r="H13" s="6">
        <f>SUM(H14:H15)</f>
        <v>10256.98</v>
      </c>
      <c r="I13" s="24"/>
    </row>
    <row r="14" spans="1:9" ht="32.25" thickBot="1" x14ac:dyDescent="0.25">
      <c r="A14" s="7" t="s">
        <v>18</v>
      </c>
      <c r="B14" s="7" t="s">
        <v>19</v>
      </c>
      <c r="C14" s="39">
        <v>8588.51</v>
      </c>
      <c r="D14" s="39">
        <v>8588.51</v>
      </c>
      <c r="E14" s="68">
        <f t="shared" si="1"/>
        <v>100</v>
      </c>
      <c r="F14" s="56">
        <v>9286.8799999999992</v>
      </c>
      <c r="G14" s="12">
        <v>9721.33</v>
      </c>
      <c r="H14" s="12">
        <v>10108.98</v>
      </c>
      <c r="I14" s="24"/>
    </row>
    <row r="15" spans="1:9" ht="32.25" thickBot="1" x14ac:dyDescent="0.25">
      <c r="A15" s="2" t="s">
        <v>94</v>
      </c>
      <c r="B15" s="2" t="s">
        <v>95</v>
      </c>
      <c r="C15" s="62">
        <v>528.1</v>
      </c>
      <c r="D15" s="41">
        <v>528.1</v>
      </c>
      <c r="E15" s="69">
        <f t="shared" si="1"/>
        <v>100</v>
      </c>
      <c r="F15" s="55">
        <v>148</v>
      </c>
      <c r="G15" s="11">
        <v>148</v>
      </c>
      <c r="H15" s="11">
        <v>148</v>
      </c>
      <c r="I15" s="24"/>
    </row>
    <row r="16" spans="1:9" ht="48" thickBot="1" x14ac:dyDescent="0.25">
      <c r="A16" s="5" t="s">
        <v>84</v>
      </c>
      <c r="B16" s="8" t="s">
        <v>20</v>
      </c>
      <c r="C16" s="6">
        <f t="shared" ref="C16:H16" si="2">SUM(C17:C19)</f>
        <v>103704.61383</v>
      </c>
      <c r="D16" s="44">
        <f t="shared" si="2"/>
        <v>70263.413830000005</v>
      </c>
      <c r="E16" s="68">
        <f t="shared" si="1"/>
        <v>67.753411574513748</v>
      </c>
      <c r="F16" s="52">
        <f t="shared" si="2"/>
        <v>91551.889999999985</v>
      </c>
      <c r="G16" s="6">
        <f t="shared" si="2"/>
        <v>97551.889999999985</v>
      </c>
      <c r="H16" s="6">
        <f t="shared" si="2"/>
        <v>97551.889999999985</v>
      </c>
      <c r="I16" s="24"/>
    </row>
    <row r="17" spans="1:9" ht="22.5" customHeight="1" thickBot="1" x14ac:dyDescent="0.25">
      <c r="A17" s="4" t="s">
        <v>21</v>
      </c>
      <c r="B17" s="4" t="s">
        <v>96</v>
      </c>
      <c r="C17" s="36">
        <v>4568.1578600000003</v>
      </c>
      <c r="D17" s="36">
        <v>4568.1578600000003</v>
      </c>
      <c r="E17" s="68">
        <f t="shared" si="1"/>
        <v>100</v>
      </c>
      <c r="F17" s="53">
        <v>4612.5200000000004</v>
      </c>
      <c r="G17" s="9">
        <v>4612.5200000000004</v>
      </c>
      <c r="H17" s="9">
        <v>4612.5200000000004</v>
      </c>
      <c r="I17" s="24"/>
    </row>
    <row r="18" spans="1:9" ht="79.5" thickBot="1" x14ac:dyDescent="0.25">
      <c r="A18" s="1" t="s">
        <v>91</v>
      </c>
      <c r="B18" s="1" t="s">
        <v>97</v>
      </c>
      <c r="C18" s="37">
        <v>35546.01</v>
      </c>
      <c r="D18" s="37">
        <v>35546.01</v>
      </c>
      <c r="E18" s="68">
        <f t="shared" si="1"/>
        <v>100</v>
      </c>
      <c r="F18" s="54">
        <v>38027.519999999997</v>
      </c>
      <c r="G18" s="10">
        <v>38027.519999999997</v>
      </c>
      <c r="H18" s="10">
        <v>38027.519999999997</v>
      </c>
      <c r="I18" s="24"/>
    </row>
    <row r="19" spans="1:9" ht="63.75" thickBot="1" x14ac:dyDescent="0.25">
      <c r="A19" s="2" t="s">
        <v>22</v>
      </c>
      <c r="B19" s="2" t="s">
        <v>23</v>
      </c>
      <c r="C19" s="38">
        <v>63590.445970000001</v>
      </c>
      <c r="D19" s="47">
        <v>30149.24597</v>
      </c>
      <c r="E19" s="68">
        <f t="shared" si="1"/>
        <v>47.411596994025615</v>
      </c>
      <c r="F19" s="55">
        <v>48911.85</v>
      </c>
      <c r="G19" s="11">
        <v>54911.85</v>
      </c>
      <c r="H19" s="11">
        <v>54911.85</v>
      </c>
      <c r="I19" s="24"/>
    </row>
    <row r="20" spans="1:9" ht="31.5" customHeight="1" thickBot="1" x14ac:dyDescent="0.25">
      <c r="A20" s="5" t="s">
        <v>85</v>
      </c>
      <c r="B20" s="8" t="s">
        <v>24</v>
      </c>
      <c r="C20" s="6">
        <f>SUM(C21:C25)</f>
        <v>300468.03702999995</v>
      </c>
      <c r="D20" s="44">
        <f>SUM(D21:D25)</f>
        <v>297456.40819000005</v>
      </c>
      <c r="E20" s="68">
        <f t="shared" si="1"/>
        <v>98.997687451294794</v>
      </c>
      <c r="F20" s="52">
        <f>SUM(F21:F25)</f>
        <v>254669.03</v>
      </c>
      <c r="G20" s="6">
        <f>SUM(G21:G25)</f>
        <v>204759.6</v>
      </c>
      <c r="H20" s="6">
        <f>SUM(H21:H25)</f>
        <v>212450.6</v>
      </c>
      <c r="I20" s="24"/>
    </row>
    <row r="21" spans="1:9" ht="32.25" thickBot="1" x14ac:dyDescent="0.25">
      <c r="A21" s="4" t="s">
        <v>25</v>
      </c>
      <c r="B21" s="4" t="s">
        <v>26</v>
      </c>
      <c r="C21" s="36">
        <v>978.03120000000001</v>
      </c>
      <c r="D21" s="36">
        <v>978.03120000000001</v>
      </c>
      <c r="E21" s="68">
        <f t="shared" si="1"/>
        <v>100</v>
      </c>
      <c r="F21" s="53">
        <v>999</v>
      </c>
      <c r="G21" s="9">
        <v>999</v>
      </c>
      <c r="H21" s="9">
        <v>999</v>
      </c>
      <c r="I21" s="24"/>
    </row>
    <row r="22" spans="1:9" ht="24.75" customHeight="1" thickBot="1" x14ac:dyDescent="0.25">
      <c r="A22" s="64" t="s">
        <v>93</v>
      </c>
      <c r="B22" s="64" t="s">
        <v>98</v>
      </c>
      <c r="C22" s="36">
        <v>47220.044199999997</v>
      </c>
      <c r="D22" s="36">
        <v>47220.044199999997</v>
      </c>
      <c r="E22" s="68">
        <f t="shared" si="1"/>
        <v>100</v>
      </c>
      <c r="F22" s="53"/>
      <c r="G22" s="9"/>
      <c r="H22" s="9"/>
      <c r="I22" s="24"/>
    </row>
    <row r="23" spans="1:9" ht="32.25" thickBot="1" x14ac:dyDescent="0.25">
      <c r="A23" s="65" t="s">
        <v>27</v>
      </c>
      <c r="B23" s="65" t="s">
        <v>28</v>
      </c>
      <c r="C23" s="37">
        <v>230456.72884</v>
      </c>
      <c r="D23" s="37">
        <v>227445.1</v>
      </c>
      <c r="E23" s="68">
        <f t="shared" si="1"/>
        <v>98.693191188142364</v>
      </c>
      <c r="F23" s="54">
        <v>225875.43</v>
      </c>
      <c r="G23" s="13">
        <v>176276</v>
      </c>
      <c r="H23" s="13">
        <v>183967</v>
      </c>
      <c r="I23" s="24"/>
    </row>
    <row r="24" spans="1:9" ht="22.5" customHeight="1" thickBot="1" x14ac:dyDescent="0.25">
      <c r="A24" s="1" t="s">
        <v>29</v>
      </c>
      <c r="B24" s="1" t="s">
        <v>30</v>
      </c>
      <c r="C24" s="37">
        <v>12115.81667</v>
      </c>
      <c r="D24" s="37">
        <v>12115.81667</v>
      </c>
      <c r="E24" s="68">
        <f t="shared" si="1"/>
        <v>100</v>
      </c>
      <c r="F24" s="54">
        <v>19520</v>
      </c>
      <c r="G24" s="10">
        <v>18520</v>
      </c>
      <c r="H24" s="10">
        <v>18520</v>
      </c>
      <c r="I24" s="24"/>
    </row>
    <row r="25" spans="1:9" ht="32.25" thickBot="1" x14ac:dyDescent="0.25">
      <c r="A25" s="2" t="s">
        <v>31</v>
      </c>
      <c r="B25" s="2" t="s">
        <v>32</v>
      </c>
      <c r="C25" s="38">
        <v>9697.4161199999999</v>
      </c>
      <c r="D25" s="38">
        <v>9697.4161199999999</v>
      </c>
      <c r="E25" s="68">
        <f t="shared" si="1"/>
        <v>100</v>
      </c>
      <c r="F25" s="55">
        <v>8274.6</v>
      </c>
      <c r="G25" s="14">
        <v>8964.6</v>
      </c>
      <c r="H25" s="14">
        <v>8964.6</v>
      </c>
      <c r="I25" s="24"/>
    </row>
    <row r="26" spans="1:9" ht="32.25" thickBot="1" x14ac:dyDescent="0.25">
      <c r="A26" s="5" t="s">
        <v>86</v>
      </c>
      <c r="B26" s="8" t="s">
        <v>33</v>
      </c>
      <c r="C26" s="6">
        <f t="shared" ref="C26:H26" si="3">SUM(C27:C30)</f>
        <v>989959.26763999998</v>
      </c>
      <c r="D26" s="44">
        <f t="shared" si="3"/>
        <v>972626.83</v>
      </c>
      <c r="E26" s="68">
        <f t="shared" si="1"/>
        <v>98.249176687711653</v>
      </c>
      <c r="F26" s="52">
        <f t="shared" si="3"/>
        <v>2095187.8977800002</v>
      </c>
      <c r="G26" s="6">
        <f t="shared" si="3"/>
        <v>1948317.3077799999</v>
      </c>
      <c r="H26" s="6">
        <f t="shared" si="3"/>
        <v>1653919.5477799999</v>
      </c>
      <c r="I26" s="24"/>
    </row>
    <row r="27" spans="1:9" ht="27" customHeight="1" thickBot="1" x14ac:dyDescent="0.25">
      <c r="A27" s="64" t="s">
        <v>34</v>
      </c>
      <c r="B27" s="64" t="s">
        <v>35</v>
      </c>
      <c r="C27" s="36">
        <v>51757.5</v>
      </c>
      <c r="D27" s="36">
        <v>51757.5</v>
      </c>
      <c r="E27" s="68">
        <f t="shared" si="1"/>
        <v>100</v>
      </c>
      <c r="F27" s="53">
        <v>43000</v>
      </c>
      <c r="G27" s="9">
        <v>38200</v>
      </c>
      <c r="H27" s="9">
        <v>61200</v>
      </c>
      <c r="I27" s="24"/>
    </row>
    <row r="28" spans="1:9" ht="27" customHeight="1" thickBot="1" x14ac:dyDescent="0.25">
      <c r="A28" s="65" t="s">
        <v>36</v>
      </c>
      <c r="B28" s="65" t="s">
        <v>37</v>
      </c>
      <c r="C28" s="63">
        <v>569338.22</v>
      </c>
      <c r="D28" s="63">
        <v>569338.22</v>
      </c>
      <c r="E28" s="68">
        <f t="shared" si="1"/>
        <v>100</v>
      </c>
      <c r="F28" s="54">
        <v>1477531.87</v>
      </c>
      <c r="G28" s="13">
        <v>1113802.9099999999</v>
      </c>
      <c r="H28" s="13">
        <v>323621.52</v>
      </c>
      <c r="I28" s="24"/>
    </row>
    <row r="29" spans="1:9" ht="27.75" customHeight="1" thickBot="1" x14ac:dyDescent="0.25">
      <c r="A29" s="65" t="s">
        <v>38</v>
      </c>
      <c r="B29" s="65" t="s">
        <v>39</v>
      </c>
      <c r="C29" s="37">
        <v>367400.54764</v>
      </c>
      <c r="D29" s="46">
        <v>350068.11</v>
      </c>
      <c r="E29" s="68">
        <f t="shared" si="1"/>
        <v>95.282413771200112</v>
      </c>
      <c r="F29" s="54">
        <v>573065.02778</v>
      </c>
      <c r="G29" s="13">
        <v>794721.39778</v>
      </c>
      <c r="H29" s="13">
        <v>1267503.0277799999</v>
      </c>
      <c r="I29" s="24"/>
    </row>
    <row r="30" spans="1:9" ht="48" thickBot="1" x14ac:dyDescent="0.25">
      <c r="A30" s="66" t="s">
        <v>40</v>
      </c>
      <c r="B30" s="66" t="s">
        <v>41</v>
      </c>
      <c r="C30" s="38">
        <v>1463</v>
      </c>
      <c r="D30" s="67">
        <v>1463</v>
      </c>
      <c r="E30" s="68">
        <f t="shared" si="1"/>
        <v>100</v>
      </c>
      <c r="F30" s="55">
        <v>1591</v>
      </c>
      <c r="G30" s="14">
        <v>1593</v>
      </c>
      <c r="H30" s="14">
        <v>1595</v>
      </c>
      <c r="I30" s="24"/>
    </row>
    <row r="31" spans="1:9" ht="24.75" customHeight="1" thickBot="1" x14ac:dyDescent="0.25">
      <c r="A31" s="5" t="s">
        <v>87</v>
      </c>
      <c r="B31" s="8" t="s">
        <v>42</v>
      </c>
      <c r="C31" s="6">
        <f t="shared" ref="C31:H31" si="4">SUM(C32)</f>
        <v>177.7508</v>
      </c>
      <c r="D31" s="44">
        <f t="shared" si="4"/>
        <v>177.7508</v>
      </c>
      <c r="E31" s="68">
        <f t="shared" si="1"/>
        <v>100</v>
      </c>
      <c r="F31" s="52">
        <f t="shared" si="4"/>
        <v>300</v>
      </c>
      <c r="G31" s="6">
        <f t="shared" si="4"/>
        <v>300</v>
      </c>
      <c r="H31" s="6">
        <f t="shared" si="4"/>
        <v>300</v>
      </c>
      <c r="I31" s="24"/>
    </row>
    <row r="32" spans="1:9" ht="48" thickBot="1" x14ac:dyDescent="0.25">
      <c r="A32" s="7" t="s">
        <v>43</v>
      </c>
      <c r="B32" s="7" t="s">
        <v>44</v>
      </c>
      <c r="C32" s="3">
        <v>177.7508</v>
      </c>
      <c r="D32" s="3">
        <v>177.7508</v>
      </c>
      <c r="E32" s="68">
        <f t="shared" si="1"/>
        <v>100</v>
      </c>
      <c r="F32" s="56">
        <v>300</v>
      </c>
      <c r="G32" s="15">
        <v>300</v>
      </c>
      <c r="H32" s="15">
        <v>300</v>
      </c>
      <c r="I32" s="24"/>
    </row>
    <row r="33" spans="1:9" ht="33" customHeight="1" thickBot="1" x14ac:dyDescent="0.25">
      <c r="A33" s="5" t="s">
        <v>88</v>
      </c>
      <c r="B33" s="8" t="s">
        <v>45</v>
      </c>
      <c r="C33" s="6">
        <f t="shared" ref="C33:H33" si="5">SUM(C34:C38)</f>
        <v>4911523.8158600004</v>
      </c>
      <c r="D33" s="44">
        <f t="shared" si="5"/>
        <v>4899547.5637600003</v>
      </c>
      <c r="E33" s="68">
        <f t="shared" si="1"/>
        <v>99.756160154180108</v>
      </c>
      <c r="F33" s="52">
        <f t="shared" si="5"/>
        <v>2889925.6867900002</v>
      </c>
      <c r="G33" s="6">
        <f t="shared" si="5"/>
        <v>2859902.64671</v>
      </c>
      <c r="H33" s="6">
        <f t="shared" si="5"/>
        <v>2751407.9272499997</v>
      </c>
      <c r="I33" s="24"/>
    </row>
    <row r="34" spans="1:9" ht="20.25" customHeight="1" thickBot="1" x14ac:dyDescent="0.25">
      <c r="A34" s="4" t="s">
        <v>46</v>
      </c>
      <c r="B34" s="4" t="s">
        <v>47</v>
      </c>
      <c r="C34" s="36">
        <v>1320518.97884</v>
      </c>
      <c r="D34" s="36">
        <v>1320518.97884</v>
      </c>
      <c r="E34" s="68">
        <f t="shared" si="1"/>
        <v>100</v>
      </c>
      <c r="F34" s="53">
        <v>1159479.5858499999</v>
      </c>
      <c r="G34" s="16">
        <v>1144744.5858499999</v>
      </c>
      <c r="H34" s="16">
        <v>1144744.5858499999</v>
      </c>
      <c r="I34" s="24"/>
    </row>
    <row r="35" spans="1:9" ht="21" customHeight="1" thickBot="1" x14ac:dyDescent="0.25">
      <c r="A35" s="1" t="s">
        <v>48</v>
      </c>
      <c r="B35" s="1" t="s">
        <v>49</v>
      </c>
      <c r="C35" s="37">
        <v>3296079.7086</v>
      </c>
      <c r="D35" s="46">
        <v>3285303.4561000001</v>
      </c>
      <c r="E35" s="68">
        <f t="shared" si="1"/>
        <v>99.673058498194607</v>
      </c>
      <c r="F35" s="54">
        <v>1418375.4239099999</v>
      </c>
      <c r="G35" s="13">
        <v>1421677.7838300001</v>
      </c>
      <c r="H35" s="13">
        <v>1317570.4643699999</v>
      </c>
      <c r="I35" s="24"/>
    </row>
    <row r="36" spans="1:9" ht="32.25" thickBot="1" x14ac:dyDescent="0.25">
      <c r="A36" s="1" t="s">
        <v>50</v>
      </c>
      <c r="B36" s="1" t="s">
        <v>51</v>
      </c>
      <c r="C36" s="37">
        <v>228538.55512</v>
      </c>
      <c r="D36" s="45">
        <v>227338.55551999999</v>
      </c>
      <c r="E36" s="68">
        <f t="shared" si="1"/>
        <v>99.474924657955455</v>
      </c>
      <c r="F36" s="54">
        <v>245275.51727000001</v>
      </c>
      <c r="G36" s="13">
        <v>225240.51727000001</v>
      </c>
      <c r="H36" s="13">
        <v>226240.51727000001</v>
      </c>
      <c r="I36" s="24"/>
    </row>
    <row r="37" spans="1:9" ht="21" customHeight="1" thickBot="1" x14ac:dyDescent="0.25">
      <c r="A37" s="1" t="s">
        <v>52</v>
      </c>
      <c r="B37" s="1" t="s">
        <v>53</v>
      </c>
      <c r="C37" s="37">
        <v>4033.5</v>
      </c>
      <c r="D37" s="37">
        <v>4033.5</v>
      </c>
      <c r="E37" s="68">
        <f t="shared" si="1"/>
        <v>100</v>
      </c>
      <c r="F37" s="54">
        <v>4190</v>
      </c>
      <c r="G37" s="54">
        <v>4190</v>
      </c>
      <c r="H37" s="54">
        <v>4190</v>
      </c>
      <c r="I37" s="24"/>
    </row>
    <row r="38" spans="1:9" ht="32.25" thickBot="1" x14ac:dyDescent="0.25">
      <c r="A38" s="2" t="s">
        <v>54</v>
      </c>
      <c r="B38" s="2" t="s">
        <v>55</v>
      </c>
      <c r="C38" s="38">
        <v>62353.073299999996</v>
      </c>
      <c r="D38" s="38">
        <v>62353.073299999996</v>
      </c>
      <c r="E38" s="68">
        <f t="shared" si="1"/>
        <v>100</v>
      </c>
      <c r="F38" s="55">
        <v>62605.159760000002</v>
      </c>
      <c r="G38" s="14">
        <v>64049.759760000001</v>
      </c>
      <c r="H38" s="14">
        <v>58662.359759999999</v>
      </c>
      <c r="I38" s="24"/>
    </row>
    <row r="39" spans="1:9" ht="16.5" thickBot="1" x14ac:dyDescent="0.25">
      <c r="A39" s="5" t="s">
        <v>89</v>
      </c>
      <c r="B39" s="8" t="s">
        <v>56</v>
      </c>
      <c r="C39" s="6">
        <f t="shared" ref="C39:H39" si="6">SUM(C40:C41)</f>
        <v>189431.75753</v>
      </c>
      <c r="D39" s="44">
        <f t="shared" si="6"/>
        <v>189431.75753</v>
      </c>
      <c r="E39" s="68">
        <f t="shared" si="1"/>
        <v>100</v>
      </c>
      <c r="F39" s="52">
        <f t="shared" si="6"/>
        <v>166295.92000000001</v>
      </c>
      <c r="G39" s="6">
        <f t="shared" si="6"/>
        <v>145929.82</v>
      </c>
      <c r="H39" s="6">
        <f t="shared" si="6"/>
        <v>161399.31</v>
      </c>
      <c r="I39" s="24"/>
    </row>
    <row r="40" spans="1:9" ht="25.5" customHeight="1" thickBot="1" x14ac:dyDescent="0.25">
      <c r="A40" s="4" t="s">
        <v>57</v>
      </c>
      <c r="B40" s="4" t="s">
        <v>58</v>
      </c>
      <c r="C40" s="36">
        <v>171778.21752999999</v>
      </c>
      <c r="D40" s="36">
        <v>171778.21752999999</v>
      </c>
      <c r="E40" s="68">
        <f t="shared" si="1"/>
        <v>100</v>
      </c>
      <c r="F40" s="53">
        <v>147520.07</v>
      </c>
      <c r="G40" s="16">
        <v>127153.97</v>
      </c>
      <c r="H40" s="16">
        <v>142623.46</v>
      </c>
      <c r="I40" s="24"/>
    </row>
    <row r="41" spans="1:9" ht="32.25" thickBot="1" x14ac:dyDescent="0.25">
      <c r="A41" s="2" t="s">
        <v>59</v>
      </c>
      <c r="B41" s="2" t="s">
        <v>60</v>
      </c>
      <c r="C41" s="39">
        <v>17653.54</v>
      </c>
      <c r="D41" s="39">
        <v>17653.54</v>
      </c>
      <c r="E41" s="68">
        <f t="shared" si="1"/>
        <v>100</v>
      </c>
      <c r="F41" s="55">
        <v>18775.849999999999</v>
      </c>
      <c r="G41" s="55">
        <v>18775.849999999999</v>
      </c>
      <c r="H41" s="55">
        <v>18775.849999999999</v>
      </c>
      <c r="I41" s="24"/>
    </row>
    <row r="42" spans="1:9" ht="21" customHeight="1" thickBot="1" x14ac:dyDescent="0.25">
      <c r="A42" s="25">
        <v>10</v>
      </c>
      <c r="B42" s="8" t="s">
        <v>61</v>
      </c>
      <c r="C42" s="6">
        <f t="shared" ref="C42:H42" si="7">SUM(C43:C46)</f>
        <v>92996.4</v>
      </c>
      <c r="D42" s="44">
        <f>SUM(D43:D46)</f>
        <v>85389.4</v>
      </c>
      <c r="E42" s="68">
        <f t="shared" si="1"/>
        <v>91.82011346675786</v>
      </c>
      <c r="F42" s="52">
        <f t="shared" si="7"/>
        <v>89008.2</v>
      </c>
      <c r="G42" s="6">
        <f t="shared" si="7"/>
        <v>50931.199999999997</v>
      </c>
      <c r="H42" s="6">
        <f t="shared" si="7"/>
        <v>74956.2</v>
      </c>
      <c r="I42" s="24"/>
    </row>
    <row r="43" spans="1:9" ht="24" customHeight="1" thickBot="1" x14ac:dyDescent="0.25">
      <c r="A43" s="4" t="s">
        <v>62</v>
      </c>
      <c r="B43" s="4" t="s">
        <v>63</v>
      </c>
      <c r="C43" s="36">
        <v>8870.4</v>
      </c>
      <c r="D43" s="36">
        <v>8870.4</v>
      </c>
      <c r="E43" s="68">
        <f t="shared" si="1"/>
        <v>100</v>
      </c>
      <c r="F43" s="53">
        <v>9235.2000000000007</v>
      </c>
      <c r="G43" s="53">
        <v>9235.2000000000007</v>
      </c>
      <c r="H43" s="53">
        <v>9235.2000000000007</v>
      </c>
      <c r="I43" s="24"/>
    </row>
    <row r="44" spans="1:9" ht="32.25" thickBot="1" x14ac:dyDescent="0.25">
      <c r="A44" s="1" t="s">
        <v>64</v>
      </c>
      <c r="B44" s="1" t="s">
        <v>65</v>
      </c>
      <c r="C44" s="36">
        <v>5235</v>
      </c>
      <c r="D44" s="36">
        <v>5235</v>
      </c>
      <c r="E44" s="68">
        <f t="shared" si="1"/>
        <v>100</v>
      </c>
      <c r="F44" s="54">
        <v>44272</v>
      </c>
      <c r="G44" s="13">
        <v>6195</v>
      </c>
      <c r="H44" s="13">
        <v>27700</v>
      </c>
      <c r="I44" s="24"/>
    </row>
    <row r="45" spans="1:9" ht="27" customHeight="1" thickBot="1" x14ac:dyDescent="0.25">
      <c r="A45" s="2" t="s">
        <v>66</v>
      </c>
      <c r="B45" s="2" t="s">
        <v>67</v>
      </c>
      <c r="C45" s="39">
        <v>77891</v>
      </c>
      <c r="D45" s="39">
        <v>70284</v>
      </c>
      <c r="E45" s="68">
        <f t="shared" si="1"/>
        <v>90.233788242544065</v>
      </c>
      <c r="F45" s="55">
        <v>34501</v>
      </c>
      <c r="G45" s="14">
        <v>34501</v>
      </c>
      <c r="H45" s="14">
        <v>37021</v>
      </c>
      <c r="I45" s="24"/>
    </row>
    <row r="46" spans="1:9" ht="32.25" customHeight="1" thickBot="1" x14ac:dyDescent="0.25">
      <c r="A46" s="33" t="s">
        <v>99</v>
      </c>
      <c r="B46" s="34" t="s">
        <v>100</v>
      </c>
      <c r="C46" s="61">
        <v>1000</v>
      </c>
      <c r="D46" s="40">
        <v>1000</v>
      </c>
      <c r="E46" s="68">
        <f t="shared" si="1"/>
        <v>100</v>
      </c>
      <c r="F46" s="57">
        <v>1000</v>
      </c>
      <c r="G46" s="35">
        <v>1000</v>
      </c>
      <c r="H46" s="35">
        <v>1000</v>
      </c>
      <c r="I46" s="24"/>
    </row>
    <row r="47" spans="1:9" ht="16.5" thickBot="1" x14ac:dyDescent="0.25">
      <c r="A47" s="25">
        <v>11</v>
      </c>
      <c r="B47" s="8" t="s">
        <v>68</v>
      </c>
      <c r="C47" s="60">
        <f>SUM(C48:C50)</f>
        <v>174924.96</v>
      </c>
      <c r="D47" s="44">
        <f>SUM(D48:D50)</f>
        <v>174924.96</v>
      </c>
      <c r="E47" s="68">
        <f t="shared" si="1"/>
        <v>100</v>
      </c>
      <c r="F47" s="52">
        <f>SUM(F48:F50)</f>
        <v>173261.82</v>
      </c>
      <c r="G47" s="6">
        <f>SUM(G48:G50)</f>
        <v>172871.82</v>
      </c>
      <c r="H47" s="6">
        <f>SUM(H48:H50)</f>
        <v>172871.82</v>
      </c>
      <c r="I47" s="24"/>
    </row>
    <row r="48" spans="1:9" ht="22.5" customHeight="1" thickBot="1" x14ac:dyDescent="0.25">
      <c r="A48" s="4" t="s">
        <v>69</v>
      </c>
      <c r="B48" s="4" t="s">
        <v>70</v>
      </c>
      <c r="C48" s="36">
        <v>133540.64129999999</v>
      </c>
      <c r="D48" s="36">
        <v>133540.64129999999</v>
      </c>
      <c r="E48" s="68">
        <f t="shared" si="1"/>
        <v>100</v>
      </c>
      <c r="F48" s="53">
        <v>140672.82</v>
      </c>
      <c r="G48" s="9">
        <v>140282.82</v>
      </c>
      <c r="H48" s="9">
        <v>140282.82</v>
      </c>
      <c r="I48" s="24"/>
    </row>
    <row r="49" spans="1:9" ht="20.25" customHeight="1" thickBot="1" x14ac:dyDescent="0.25">
      <c r="A49" s="1" t="s">
        <v>71</v>
      </c>
      <c r="B49" s="1" t="s">
        <v>72</v>
      </c>
      <c r="C49" s="37">
        <v>21384.3187</v>
      </c>
      <c r="D49" s="37">
        <v>21384.3187</v>
      </c>
      <c r="E49" s="68">
        <f t="shared" si="1"/>
        <v>100</v>
      </c>
      <c r="F49" s="54">
        <v>12589</v>
      </c>
      <c r="G49" s="54">
        <v>12589</v>
      </c>
      <c r="H49" s="54">
        <v>12589</v>
      </c>
      <c r="I49" s="24"/>
    </row>
    <row r="50" spans="1:9" ht="20.25" customHeight="1" thickBot="1" x14ac:dyDescent="0.25">
      <c r="A50" s="1" t="s">
        <v>90</v>
      </c>
      <c r="B50" s="1" t="s">
        <v>92</v>
      </c>
      <c r="C50" s="37">
        <v>20000</v>
      </c>
      <c r="D50" s="37">
        <v>20000</v>
      </c>
      <c r="E50" s="68">
        <f t="shared" si="1"/>
        <v>100</v>
      </c>
      <c r="F50" s="54">
        <v>20000</v>
      </c>
      <c r="G50" s="13">
        <v>20000</v>
      </c>
      <c r="H50" s="13">
        <v>20000</v>
      </c>
      <c r="I50" s="24"/>
    </row>
    <row r="51" spans="1:9" ht="32.25" thickBot="1" x14ac:dyDescent="0.25">
      <c r="A51" s="25">
        <v>12</v>
      </c>
      <c r="B51" s="8" t="s">
        <v>73</v>
      </c>
      <c r="C51" s="6">
        <f t="shared" ref="C51:H51" si="8">SUM(C52)</f>
        <v>8030.0828499999998</v>
      </c>
      <c r="D51" s="44">
        <f t="shared" si="8"/>
        <v>8030.0828499999998</v>
      </c>
      <c r="E51" s="68">
        <f t="shared" si="1"/>
        <v>100</v>
      </c>
      <c r="F51" s="52">
        <f t="shared" si="8"/>
        <v>7446.4</v>
      </c>
      <c r="G51" s="6">
        <f t="shared" si="8"/>
        <v>7446.4</v>
      </c>
      <c r="H51" s="6">
        <f t="shared" si="8"/>
        <v>7446.4</v>
      </c>
      <c r="I51" s="24"/>
    </row>
    <row r="52" spans="1:9" ht="32.25" thickBot="1" x14ac:dyDescent="0.25">
      <c r="A52" s="7" t="s">
        <v>74</v>
      </c>
      <c r="B52" s="7" t="s">
        <v>75</v>
      </c>
      <c r="C52" s="39">
        <v>8030.0828499999998</v>
      </c>
      <c r="D52" s="39">
        <v>8030.0828499999998</v>
      </c>
      <c r="E52" s="68">
        <f t="shared" si="1"/>
        <v>100</v>
      </c>
      <c r="F52" s="56">
        <v>7446.4</v>
      </c>
      <c r="G52" s="56">
        <v>7446.4</v>
      </c>
      <c r="H52" s="56">
        <v>7446.4</v>
      </c>
      <c r="I52" s="24"/>
    </row>
    <row r="53" spans="1:9" ht="48" thickBot="1" x14ac:dyDescent="0.25">
      <c r="A53" s="25">
        <v>13</v>
      </c>
      <c r="B53" s="8" t="s">
        <v>76</v>
      </c>
      <c r="C53" s="6">
        <f>SUM(C54)</f>
        <v>3000</v>
      </c>
      <c r="D53" s="44">
        <f>SUM(D54)</f>
        <v>0</v>
      </c>
      <c r="E53" s="68">
        <f t="shared" si="1"/>
        <v>0</v>
      </c>
      <c r="F53" s="52">
        <f>SUM(F54)</f>
        <v>3000</v>
      </c>
      <c r="G53" s="6">
        <f>SUM(G54)</f>
        <v>3000</v>
      </c>
      <c r="H53" s="6">
        <f>SUM(H54)</f>
        <v>3000</v>
      </c>
      <c r="I53" s="24"/>
    </row>
    <row r="54" spans="1:9" ht="48" thickBot="1" x14ac:dyDescent="0.25">
      <c r="A54" s="4" t="s">
        <v>77</v>
      </c>
      <c r="B54" s="4" t="s">
        <v>78</v>
      </c>
      <c r="C54" s="36">
        <v>3000</v>
      </c>
      <c r="D54" s="48">
        <v>0</v>
      </c>
      <c r="E54" s="68"/>
      <c r="F54" s="53">
        <v>3000</v>
      </c>
      <c r="G54" s="16">
        <v>3000</v>
      </c>
      <c r="H54" s="16">
        <v>3000</v>
      </c>
      <c r="I54" s="24"/>
    </row>
    <row r="55" spans="1:9" ht="16.5" thickBot="1" x14ac:dyDescent="0.25">
      <c r="A55" s="26"/>
      <c r="B55" s="26" t="s">
        <v>79</v>
      </c>
      <c r="C55" s="27" t="s">
        <v>14</v>
      </c>
      <c r="D55" s="49" t="s">
        <v>14</v>
      </c>
      <c r="E55" s="70" t="s">
        <v>14</v>
      </c>
      <c r="F55" s="58" t="s">
        <v>14</v>
      </c>
      <c r="G55" s="28">
        <v>80000</v>
      </c>
      <c r="H55" s="28">
        <v>200000</v>
      </c>
      <c r="I55" s="24"/>
    </row>
    <row r="56" spans="1:9" ht="27.75" customHeight="1" thickBot="1" x14ac:dyDescent="0.25">
      <c r="A56" s="29"/>
      <c r="B56" s="30" t="s">
        <v>80</v>
      </c>
      <c r="C56" s="31">
        <f>SUM(C5,C13,C16,C20,C26,C31,C33,C39,C42,C47,C51,C53)</f>
        <v>7510965.3075100007</v>
      </c>
      <c r="D56" s="31">
        <f>SUM(D5,D13,D16,D20,D26,D31,D33,D39,D42,D47,D51,D53)</f>
        <v>7424596.7889300007</v>
      </c>
      <c r="E56" s="71">
        <f>SUM(D56/C56*100)</f>
        <v>98.850100951822498</v>
      </c>
      <c r="F56" s="31">
        <f t="shared" ref="F56" si="9">SUM(F5,F13,F16,F20,F26,F31,F33,F39,F42,F47,F51,F53)</f>
        <v>6532751.9217000017</v>
      </c>
      <c r="G56" s="31">
        <f>SUM(G5,G13,G16,G20,G26,G31,G33,G39,G42,G47,G51,G53)</f>
        <v>6262857.8675100012</v>
      </c>
      <c r="H56" s="31">
        <f>SUM(H5,H13,H16,H20,H26,H31,H33,H39,H42,H47,H51,H53)</f>
        <v>6075009.2680000002</v>
      </c>
      <c r="I56" s="24"/>
    </row>
    <row r="57" spans="1:9" x14ac:dyDescent="0.2">
      <c r="C57" s="24"/>
      <c r="D57" s="24"/>
      <c r="E57" s="24"/>
      <c r="F57" s="24"/>
      <c r="G57" s="24"/>
      <c r="H57" s="2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2024-11-12T08:58:11Z</cp:lastPrinted>
  <dcterms:created xsi:type="dcterms:W3CDTF">2013-01-23T11:33:24Z</dcterms:created>
  <dcterms:modified xsi:type="dcterms:W3CDTF">2024-11-12T09:10:20Z</dcterms:modified>
</cp:coreProperties>
</file>